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ELISE\Desktop\Info\"/>
    </mc:Choice>
  </mc:AlternateContent>
  <bookViews>
    <workbookView xWindow="0" yWindow="0" windowWidth="20490" windowHeight="7155" tabRatio="757"/>
  </bookViews>
  <sheets>
    <sheet name="produits" sheetId="17" r:id="rId1"/>
    <sheet name="Produits à commander" sheetId="13" r:id="rId2"/>
    <sheet name="Bon de commande" sheetId="6" r:id="rId3"/>
    <sheet name="historique commande" sheetId="8" r:id="rId4"/>
  </sheets>
  <definedNames>
    <definedName name="_xlnm._FilterDatabase" localSheetId="2" hidden="1">'Bon de commande'!$A$5:$F$12</definedName>
    <definedName name="_xlnm._FilterDatabase" localSheetId="3" hidden="1">'historique commande'!$A$1:$G$1</definedName>
    <definedName name="_xlnm._FilterDatabase" localSheetId="0" hidden="1">produits!$A$1:$F$3065</definedName>
    <definedName name="_xlnm._FilterDatabase" localSheetId="1" hidden="1">'Produits à commander'!$A$2:$I$214</definedName>
    <definedName name="_xlnm.Criteria" localSheetId="3">'historique commande'!#REF!</definedName>
    <definedName name="_xlnm.Criteria" localSheetId="0">produits!#REF!</definedName>
    <definedName name="_xlnm.Criteria" localSheetId="1">'Produits à commander'!$L$2:$T$3</definedName>
    <definedName name="Demandeur">#REF!</definedName>
    <definedName name="_xlnm.Extract" localSheetId="3">'historique commande'!$P$7:$S$64</definedName>
    <definedName name="_xlnm.Extract" localSheetId="0">produits!$I$3:$N$3</definedName>
    <definedName name="_xlnm.Extract" localSheetId="1">'Produits à commander'!$K$8:$S$469</definedName>
    <definedName name="fournisseur" localSheetId="0">#REF!</definedName>
    <definedName name="fournisseur">#REF!</definedName>
    <definedName name="listeproduits" localSheetId="0">produits!$J$11:$J$578</definedName>
    <definedName name="listeproduits">#REF!</definedName>
    <definedName name="produits" localSheetId="0">produits!$A$1:$F$3071</definedName>
    <definedName name="produits">#REF!</definedName>
    <definedName name="Projet">#REF!</definedName>
    <definedName name="Utilisateur" localSheetId="0">#REF!</definedName>
    <definedName name="Utilisateur">#REF!</definedName>
    <definedName name="_xlnm.Print_Area" localSheetId="2">'Bon de commande'!$A$1:$G$51</definedName>
  </definedNames>
  <calcPr calcId="152511"/>
</workbook>
</file>

<file path=xl/calcChain.xml><?xml version="1.0" encoding="utf-8"?>
<calcChain xmlns="http://schemas.openxmlformats.org/spreadsheetml/2006/main">
  <c r="A13" i="6" l="1"/>
  <c r="A12" i="6"/>
  <c r="A8" i="6"/>
  <c r="B10" i="6" s="1"/>
  <c r="A10" i="6" l="1"/>
  <c r="E11" i="6" s="1"/>
  <c r="A11" i="6"/>
  <c r="A9" i="6"/>
  <c r="E10" i="6" s="1"/>
  <c r="E9" i="6"/>
  <c r="A35" i="17"/>
  <c r="A35" i="6" l="1"/>
  <c r="G35" i="6"/>
  <c r="F3" i="13" l="1"/>
  <c r="F5" i="13"/>
  <c r="R3" i="13"/>
  <c r="Q3" i="13"/>
  <c r="I4" i="13" l="1"/>
  <c r="I5" i="13"/>
  <c r="I6" i="13"/>
  <c r="I7" i="13"/>
  <c r="I8" i="13"/>
  <c r="I9" i="13"/>
  <c r="I10" i="13"/>
  <c r="I11" i="13"/>
  <c r="I12" i="13"/>
  <c r="I13" i="13"/>
  <c r="I14" i="13"/>
  <c r="I15" i="13"/>
  <c r="I16" i="13"/>
  <c r="I17" i="13"/>
  <c r="I18" i="13"/>
  <c r="I19" i="13"/>
  <c r="I20" i="13"/>
  <c r="I21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34" i="13"/>
  <c r="I35" i="13"/>
  <c r="I36" i="13"/>
  <c r="I37" i="13"/>
  <c r="I38" i="13"/>
  <c r="I39" i="13"/>
  <c r="F4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2" i="13"/>
  <c r="F33" i="13"/>
  <c r="F34" i="13"/>
  <c r="F35" i="13"/>
  <c r="F36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D4" i="13"/>
  <c r="D5" i="13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B6" i="6" l="1"/>
  <c r="O2" i="8"/>
  <c r="O3" i="8"/>
  <c r="O4" i="8"/>
  <c r="O5" i="8"/>
  <c r="O6" i="8"/>
  <c r="O7" i="8"/>
  <c r="O8" i="8"/>
  <c r="O9" i="8"/>
  <c r="O10" i="8"/>
  <c r="O11" i="8"/>
  <c r="O12" i="8"/>
  <c r="O13" i="8"/>
  <c r="O14" i="8"/>
  <c r="O15" i="8"/>
  <c r="O16" i="8"/>
  <c r="O17" i="8"/>
  <c r="O18" i="8"/>
  <c r="O19" i="8"/>
  <c r="O20" i="8"/>
  <c r="I40" i="13" l="1"/>
  <c r="I41" i="13"/>
  <c r="I42" i="13"/>
  <c r="I43" i="13"/>
  <c r="I44" i="13"/>
  <c r="I45" i="13"/>
  <c r="I46" i="13"/>
  <c r="I47" i="13"/>
  <c r="I48" i="13"/>
  <c r="I49" i="13"/>
  <c r="I50" i="13"/>
  <c r="I51" i="13"/>
  <c r="I52" i="13"/>
  <c r="I53" i="13"/>
  <c r="I54" i="13"/>
  <c r="I55" i="13"/>
  <c r="I56" i="13"/>
  <c r="I57" i="13"/>
  <c r="I58" i="13"/>
  <c r="I59" i="13"/>
  <c r="I60" i="13"/>
  <c r="I61" i="13"/>
  <c r="I62" i="13"/>
  <c r="I63" i="13"/>
  <c r="I64" i="13"/>
  <c r="I65" i="13"/>
  <c r="I66" i="13"/>
  <c r="I67" i="13"/>
  <c r="I68" i="13"/>
  <c r="I69" i="13"/>
  <c r="I70" i="13"/>
  <c r="I71" i="13"/>
  <c r="I72" i="13"/>
  <c r="I73" i="13"/>
  <c r="I74" i="13"/>
  <c r="I75" i="13"/>
  <c r="I76" i="13"/>
  <c r="I77" i="13"/>
  <c r="I78" i="13"/>
  <c r="I79" i="13"/>
  <c r="I80" i="13"/>
  <c r="I81" i="13"/>
  <c r="I82" i="13"/>
  <c r="I83" i="13"/>
  <c r="I84" i="13"/>
  <c r="I85" i="13"/>
  <c r="I86" i="13"/>
  <c r="I87" i="13"/>
  <c r="I88" i="13"/>
  <c r="I89" i="13"/>
  <c r="I90" i="13"/>
  <c r="I91" i="13"/>
  <c r="I92" i="13"/>
  <c r="I93" i="13"/>
  <c r="I94" i="13"/>
  <c r="I95" i="13"/>
  <c r="I96" i="13"/>
  <c r="I97" i="13"/>
  <c r="I98" i="13"/>
  <c r="I99" i="13"/>
  <c r="I100" i="13"/>
  <c r="I101" i="13"/>
  <c r="I102" i="13"/>
  <c r="I103" i="13"/>
  <c r="I104" i="13"/>
  <c r="I105" i="13"/>
  <c r="I106" i="13"/>
  <c r="I107" i="13"/>
  <c r="I108" i="13"/>
  <c r="I109" i="13"/>
  <c r="I110" i="13"/>
  <c r="I111" i="13"/>
  <c r="I112" i="13"/>
  <c r="I113" i="13"/>
  <c r="I114" i="13"/>
  <c r="I115" i="13"/>
  <c r="I116" i="13"/>
  <c r="I117" i="13"/>
  <c r="I118" i="13"/>
  <c r="I119" i="13"/>
  <c r="I120" i="13"/>
  <c r="I121" i="13"/>
  <c r="I122" i="13"/>
  <c r="I123" i="13"/>
  <c r="I124" i="13"/>
  <c r="I125" i="13"/>
  <c r="I126" i="13"/>
  <c r="I127" i="13"/>
  <c r="I128" i="13"/>
  <c r="I129" i="13"/>
  <c r="I130" i="13"/>
  <c r="I131" i="13"/>
  <c r="I132" i="13"/>
  <c r="I133" i="13"/>
  <c r="I134" i="13"/>
  <c r="I135" i="13"/>
  <c r="I136" i="13"/>
  <c r="I137" i="13"/>
  <c r="I138" i="13"/>
  <c r="I139" i="13"/>
  <c r="I140" i="13"/>
  <c r="I141" i="13"/>
  <c r="I142" i="13"/>
  <c r="I143" i="13"/>
  <c r="I144" i="13"/>
  <c r="I145" i="13"/>
  <c r="I146" i="13"/>
  <c r="I147" i="13"/>
  <c r="I148" i="13"/>
  <c r="I149" i="13"/>
  <c r="I150" i="13"/>
  <c r="I151" i="13"/>
  <c r="I152" i="13"/>
  <c r="I153" i="13"/>
  <c r="I154" i="13"/>
  <c r="I155" i="13"/>
  <c r="I156" i="13"/>
  <c r="I157" i="13"/>
  <c r="I158" i="13"/>
  <c r="I159" i="13"/>
  <c r="I160" i="13"/>
  <c r="I161" i="13"/>
  <c r="I162" i="13"/>
  <c r="I163" i="13"/>
  <c r="I164" i="13"/>
  <c r="I165" i="13"/>
  <c r="I166" i="13"/>
  <c r="I167" i="13"/>
  <c r="I168" i="13"/>
  <c r="I169" i="13"/>
  <c r="I170" i="13"/>
  <c r="I171" i="13"/>
  <c r="I172" i="13"/>
  <c r="I173" i="13"/>
  <c r="I174" i="13"/>
  <c r="I175" i="13"/>
  <c r="I176" i="13"/>
  <c r="I177" i="13"/>
  <c r="I178" i="13"/>
  <c r="I179" i="13"/>
  <c r="I180" i="13"/>
  <c r="I181" i="13"/>
  <c r="I182" i="13"/>
  <c r="I183" i="13"/>
  <c r="I184" i="13"/>
  <c r="I185" i="13"/>
  <c r="I186" i="13"/>
  <c r="I187" i="13"/>
  <c r="I188" i="13"/>
  <c r="I189" i="13"/>
  <c r="I190" i="13"/>
  <c r="I191" i="13"/>
  <c r="I192" i="13"/>
  <c r="I193" i="13"/>
  <c r="I194" i="13"/>
  <c r="I195" i="13"/>
  <c r="I196" i="13"/>
  <c r="I197" i="13"/>
  <c r="I198" i="13"/>
  <c r="I199" i="13"/>
  <c r="I200" i="13"/>
  <c r="I201" i="13"/>
  <c r="I202" i="13"/>
  <c r="I203" i="13"/>
  <c r="I204" i="13"/>
  <c r="I205" i="13"/>
  <c r="I206" i="13"/>
  <c r="I207" i="13"/>
  <c r="I208" i="13"/>
  <c r="I209" i="13"/>
  <c r="I210" i="13"/>
  <c r="I211" i="13"/>
  <c r="I212" i="13"/>
  <c r="I213" i="13"/>
  <c r="I214" i="13"/>
  <c r="I3" i="13"/>
  <c r="D3" i="13"/>
  <c r="E3" i="13"/>
  <c r="O22" i="8"/>
  <c r="O23" i="8"/>
  <c r="O21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0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92" i="8"/>
  <c r="O93" i="8"/>
  <c r="O94" i="8"/>
  <c r="O95" i="8"/>
  <c r="O96" i="8"/>
  <c r="O97" i="8"/>
  <c r="O98" i="8"/>
  <c r="O99" i="8"/>
  <c r="O100" i="8"/>
  <c r="O101" i="8"/>
  <c r="O102" i="8"/>
  <c r="O103" i="8"/>
  <c r="O104" i="8"/>
  <c r="O105" i="8"/>
  <c r="O106" i="8"/>
  <c r="O107" i="8"/>
  <c r="O108" i="8"/>
  <c r="O109" i="8"/>
  <c r="O110" i="8"/>
  <c r="O111" i="8"/>
  <c r="O112" i="8"/>
  <c r="O113" i="8"/>
  <c r="O114" i="8"/>
  <c r="O115" i="8"/>
  <c r="O116" i="8"/>
  <c r="O117" i="8"/>
  <c r="O118" i="8"/>
  <c r="O119" i="8"/>
  <c r="O120" i="8"/>
  <c r="O121" i="8"/>
  <c r="O122" i="8"/>
  <c r="O123" i="8"/>
  <c r="O124" i="8"/>
  <c r="O125" i="8"/>
  <c r="O126" i="8"/>
  <c r="O127" i="8"/>
  <c r="O128" i="8"/>
  <c r="O129" i="8"/>
  <c r="O130" i="8"/>
  <c r="O131" i="8"/>
  <c r="O132" i="8"/>
  <c r="O133" i="8"/>
  <c r="O134" i="8"/>
  <c r="O135" i="8"/>
  <c r="O136" i="8"/>
  <c r="O137" i="8"/>
  <c r="O138" i="8"/>
  <c r="O139" i="8"/>
  <c r="O140" i="8"/>
  <c r="O141" i="8"/>
  <c r="O142" i="8"/>
  <c r="O143" i="8"/>
  <c r="O144" i="8"/>
  <c r="O145" i="8"/>
  <c r="O146" i="8"/>
  <c r="O147" i="8"/>
  <c r="O148" i="8"/>
  <c r="O149" i="8"/>
  <c r="O150" i="8"/>
  <c r="O151" i="8"/>
  <c r="O152" i="8"/>
  <c r="O153" i="8"/>
  <c r="O154" i="8"/>
  <c r="O155" i="8"/>
  <c r="O156" i="8"/>
  <c r="O157" i="8"/>
  <c r="O158" i="8"/>
  <c r="O159" i="8"/>
  <c r="O160" i="8"/>
  <c r="O161" i="8"/>
  <c r="O162" i="8"/>
  <c r="O163" i="8"/>
  <c r="O164" i="8"/>
  <c r="O165" i="8"/>
  <c r="O166" i="8"/>
  <c r="O167" i="8"/>
  <c r="O168" i="8"/>
  <c r="O169" i="8"/>
  <c r="O170" i="8"/>
  <c r="O171" i="8"/>
  <c r="O172" i="8"/>
  <c r="O173" i="8"/>
  <c r="O174" i="8"/>
  <c r="O175" i="8"/>
  <c r="O176" i="8"/>
  <c r="O177" i="8"/>
  <c r="O178" i="8"/>
  <c r="O179" i="8"/>
  <c r="O180" i="8"/>
  <c r="O181" i="8"/>
  <c r="O182" i="8"/>
  <c r="O183" i="8"/>
  <c r="O184" i="8"/>
  <c r="O185" i="8"/>
  <c r="O186" i="8"/>
  <c r="O187" i="8"/>
  <c r="O188" i="8"/>
  <c r="O189" i="8"/>
  <c r="O190" i="8"/>
  <c r="O191" i="8"/>
  <c r="O192" i="8"/>
  <c r="O193" i="8"/>
  <c r="O194" i="8"/>
  <c r="O195" i="8"/>
  <c r="O196" i="8"/>
  <c r="O197" i="8"/>
  <c r="O198" i="8"/>
  <c r="O199" i="8"/>
  <c r="O200" i="8"/>
  <c r="O201" i="8"/>
  <c r="O202" i="8"/>
  <c r="O203" i="8"/>
  <c r="O204" i="8"/>
  <c r="O205" i="8"/>
  <c r="O206" i="8"/>
  <c r="O207" i="8"/>
  <c r="O208" i="8"/>
  <c r="O209" i="8"/>
  <c r="O210" i="8"/>
  <c r="O211" i="8"/>
  <c r="O212" i="8"/>
  <c r="O213" i="8"/>
  <c r="O214" i="8"/>
  <c r="O215" i="8"/>
  <c r="O216" i="8"/>
  <c r="O217" i="8"/>
  <c r="O218" i="8"/>
  <c r="O219" i="8"/>
  <c r="O220" i="8"/>
  <c r="O221" i="8"/>
  <c r="O222" i="8"/>
  <c r="O223" i="8"/>
  <c r="O224" i="8"/>
  <c r="O225" i="8"/>
  <c r="O226" i="8"/>
  <c r="O227" i="8"/>
  <c r="O228" i="8"/>
  <c r="O229" i="8"/>
  <c r="O230" i="8"/>
  <c r="O231" i="8"/>
  <c r="O232" i="8"/>
  <c r="O233" i="8"/>
  <c r="O234" i="8"/>
  <c r="O235" i="8"/>
  <c r="O236" i="8"/>
  <c r="O237" i="8"/>
  <c r="O238" i="8"/>
  <c r="O239" i="8"/>
  <c r="O240" i="8"/>
  <c r="O241" i="8"/>
  <c r="O242" i="8"/>
  <c r="O243" i="8"/>
  <c r="O244" i="8"/>
  <c r="O245" i="8"/>
  <c r="O246" i="8"/>
  <c r="O247" i="8"/>
  <c r="O248" i="8"/>
  <c r="O249" i="8"/>
  <c r="O250" i="8"/>
  <c r="O251" i="8"/>
  <c r="O252" i="8"/>
  <c r="O253" i="8"/>
  <c r="O254" i="8"/>
  <c r="O255" i="8"/>
  <c r="O256" i="8"/>
  <c r="O257" i="8"/>
  <c r="O258" i="8"/>
  <c r="O259" i="8"/>
  <c r="O260" i="8"/>
  <c r="O261" i="8"/>
  <c r="O262" i="8"/>
  <c r="O263" i="8"/>
  <c r="O264" i="8"/>
  <c r="O265" i="8"/>
  <c r="O266" i="8"/>
  <c r="O267" i="8"/>
  <c r="O268" i="8"/>
  <c r="O269" i="8"/>
  <c r="O270" i="8"/>
  <c r="O271" i="8"/>
  <c r="O272" i="8"/>
  <c r="O273" i="8"/>
  <c r="O274" i="8"/>
  <c r="O275" i="8"/>
  <c r="O276" i="8"/>
  <c r="O277" i="8"/>
  <c r="O278" i="8"/>
  <c r="O279" i="8"/>
  <c r="O280" i="8"/>
  <c r="O281" i="8"/>
  <c r="O282" i="8"/>
  <c r="O283" i="8"/>
  <c r="O284" i="8"/>
  <c r="O285" i="8"/>
  <c r="O286" i="8"/>
  <c r="O287" i="8"/>
  <c r="O288" i="8"/>
  <c r="O289" i="8"/>
  <c r="O290" i="8"/>
  <c r="O291" i="8"/>
  <c r="O292" i="8"/>
  <c r="O293" i="8"/>
  <c r="O294" i="8"/>
  <c r="O295" i="8"/>
  <c r="O296" i="8"/>
  <c r="O297" i="8"/>
  <c r="O298" i="8"/>
  <c r="O299" i="8"/>
  <c r="O300" i="8"/>
  <c r="O301" i="8"/>
  <c r="O302" i="8"/>
  <c r="O303" i="8"/>
  <c r="O304" i="8"/>
  <c r="O305" i="8"/>
  <c r="O306" i="8"/>
  <c r="O307" i="8"/>
  <c r="O308" i="8"/>
  <c r="O309" i="8"/>
  <c r="O310" i="8"/>
  <c r="O311" i="8"/>
  <c r="O312" i="8"/>
  <c r="O313" i="8"/>
  <c r="O314" i="8"/>
  <c r="O315" i="8"/>
  <c r="O316" i="8"/>
  <c r="O317" i="8"/>
  <c r="O318" i="8"/>
  <c r="O319" i="8"/>
  <c r="O320" i="8"/>
  <c r="O321" i="8"/>
  <c r="O322" i="8"/>
  <c r="O323" i="8"/>
  <c r="O324" i="8"/>
  <c r="O325" i="8"/>
  <c r="O326" i="8"/>
  <c r="O327" i="8"/>
  <c r="O328" i="8"/>
  <c r="O329" i="8"/>
  <c r="O330" i="8"/>
  <c r="O331" i="8"/>
  <c r="O332" i="8"/>
  <c r="O333" i="8"/>
  <c r="O334" i="8"/>
  <c r="O335" i="8"/>
  <c r="O336" i="8"/>
  <c r="O337" i="8"/>
  <c r="O338" i="8"/>
  <c r="O339" i="8"/>
  <c r="O340" i="8"/>
  <c r="O341" i="8"/>
  <c r="O342" i="8"/>
  <c r="O343" i="8"/>
  <c r="O344" i="8"/>
  <c r="O345" i="8"/>
  <c r="O346" i="8"/>
  <c r="O347" i="8"/>
  <c r="O348" i="8"/>
  <c r="O349" i="8"/>
  <c r="O350" i="8"/>
  <c r="O351" i="8"/>
  <c r="O352" i="8"/>
  <c r="O353" i="8"/>
  <c r="O354" i="8"/>
  <c r="O355" i="8"/>
  <c r="O356" i="8"/>
  <c r="O357" i="8"/>
  <c r="O358" i="8"/>
  <c r="O359" i="8"/>
  <c r="O360" i="8"/>
  <c r="O361" i="8"/>
  <c r="O362" i="8"/>
  <c r="O363" i="8"/>
  <c r="O364" i="8"/>
  <c r="O365" i="8"/>
  <c r="O366" i="8"/>
  <c r="O367" i="8"/>
  <c r="O368" i="8"/>
  <c r="O369" i="8"/>
  <c r="O370" i="8"/>
  <c r="O371" i="8"/>
  <c r="O372" i="8"/>
  <c r="O373" i="8"/>
  <c r="O374" i="8"/>
  <c r="O375" i="8"/>
  <c r="O376" i="8"/>
  <c r="O377" i="8"/>
  <c r="O378" i="8"/>
  <c r="O379" i="8"/>
  <c r="O380" i="8"/>
  <c r="O381" i="8"/>
  <c r="O382" i="8"/>
  <c r="O383" i="8"/>
  <c r="O384" i="8"/>
  <c r="O385" i="8"/>
  <c r="O386" i="8"/>
  <c r="O387" i="8"/>
  <c r="O388" i="8"/>
  <c r="O389" i="8"/>
  <c r="O390" i="8"/>
  <c r="O391" i="8"/>
  <c r="O392" i="8"/>
  <c r="O393" i="8"/>
  <c r="O394" i="8"/>
  <c r="O395" i="8"/>
  <c r="O396" i="8"/>
  <c r="O397" i="8"/>
  <c r="O398" i="8"/>
  <c r="O399" i="8"/>
  <c r="O400" i="8"/>
  <c r="O401" i="8"/>
  <c r="O402" i="8"/>
  <c r="O403" i="8"/>
  <c r="O404" i="8"/>
  <c r="O405" i="8"/>
  <c r="O406" i="8"/>
  <c r="O407" i="8"/>
  <c r="O408" i="8"/>
  <c r="O409" i="8"/>
  <c r="O410" i="8"/>
  <c r="O411" i="8"/>
  <c r="O412" i="8"/>
  <c r="O413" i="8"/>
  <c r="O414" i="8"/>
  <c r="O415" i="8"/>
  <c r="O416" i="8"/>
  <c r="O417" i="8"/>
  <c r="O418" i="8"/>
  <c r="O419" i="8"/>
  <c r="O420" i="8"/>
  <c r="O421" i="8"/>
  <c r="O422" i="8"/>
  <c r="O423" i="8"/>
  <c r="O424" i="8"/>
  <c r="O425" i="8"/>
  <c r="O426" i="8"/>
  <c r="O427" i="8"/>
  <c r="O428" i="8"/>
  <c r="O429" i="8"/>
  <c r="O430" i="8"/>
  <c r="O431" i="8"/>
  <c r="O432" i="8"/>
  <c r="O433" i="8"/>
  <c r="O434" i="8"/>
  <c r="O435" i="8"/>
  <c r="O436" i="8"/>
  <c r="O437" i="8"/>
  <c r="O438" i="8"/>
  <c r="O439" i="8"/>
  <c r="O440" i="8"/>
  <c r="O441" i="8"/>
  <c r="O442" i="8"/>
  <c r="O443" i="8"/>
  <c r="O444" i="8"/>
  <c r="O445" i="8"/>
  <c r="O446" i="8"/>
  <c r="O447" i="8"/>
  <c r="O448" i="8"/>
  <c r="O449" i="8"/>
  <c r="O450" i="8"/>
  <c r="O451" i="8"/>
  <c r="O452" i="8"/>
  <c r="O453" i="8"/>
  <c r="O454" i="8"/>
  <c r="O455" i="8"/>
  <c r="O456" i="8"/>
  <c r="O457" i="8"/>
  <c r="O458" i="8"/>
  <c r="O459" i="8"/>
  <c r="O460" i="8"/>
  <c r="O461" i="8"/>
  <c r="O462" i="8"/>
  <c r="O463" i="8"/>
  <c r="O464" i="8"/>
  <c r="O465" i="8"/>
  <c r="O466" i="8"/>
  <c r="O467" i="8"/>
  <c r="O468" i="8"/>
  <c r="O469" i="8"/>
  <c r="O470" i="8"/>
  <c r="O471" i="8"/>
  <c r="O472" i="8"/>
  <c r="O473" i="8"/>
  <c r="O474" i="8"/>
  <c r="O475" i="8"/>
  <c r="O476" i="8"/>
  <c r="O477" i="8"/>
  <c r="O478" i="8"/>
  <c r="O479" i="8"/>
  <c r="O480" i="8"/>
  <c r="O481" i="8"/>
  <c r="O482" i="8"/>
  <c r="O483" i="8"/>
  <c r="O484" i="8"/>
  <c r="O485" i="8"/>
  <c r="O486" i="8"/>
  <c r="O487" i="8"/>
  <c r="O488" i="8"/>
  <c r="O489" i="8"/>
  <c r="O490" i="8"/>
  <c r="O491" i="8"/>
  <c r="O492" i="8"/>
  <c r="O493" i="8"/>
  <c r="O494" i="8"/>
  <c r="O495" i="8"/>
  <c r="O496" i="8"/>
  <c r="O497" i="8"/>
  <c r="O498" i="8"/>
  <c r="O499" i="8"/>
  <c r="O500" i="8"/>
  <c r="O501" i="8"/>
  <c r="O502" i="8"/>
  <c r="O503" i="8"/>
  <c r="O504" i="8"/>
  <c r="O505" i="8"/>
  <c r="O506" i="8"/>
  <c r="O507" i="8"/>
  <c r="O508" i="8"/>
  <c r="O509" i="8"/>
  <c r="O510" i="8"/>
  <c r="O511" i="8"/>
  <c r="O512" i="8"/>
  <c r="O513" i="8"/>
  <c r="O514" i="8"/>
  <c r="O515" i="8"/>
  <c r="O516" i="8"/>
  <c r="O517" i="8"/>
  <c r="O518" i="8"/>
  <c r="O519" i="8"/>
  <c r="O520" i="8"/>
  <c r="O521" i="8"/>
  <c r="O522" i="8"/>
  <c r="O523" i="8"/>
  <c r="O524" i="8"/>
  <c r="O525" i="8"/>
  <c r="O526" i="8"/>
  <c r="O527" i="8"/>
  <c r="O528" i="8"/>
  <c r="O529" i="8"/>
  <c r="O530" i="8"/>
  <c r="O531" i="8"/>
  <c r="O532" i="8"/>
  <c r="O533" i="8"/>
  <c r="O534" i="8"/>
  <c r="O535" i="8"/>
  <c r="O536" i="8"/>
  <c r="O537" i="8"/>
  <c r="O538" i="8"/>
  <c r="O539" i="8"/>
  <c r="O540" i="8"/>
  <c r="O541" i="8"/>
  <c r="O542" i="8"/>
  <c r="O543" i="8"/>
  <c r="O544" i="8"/>
  <c r="O545" i="8"/>
  <c r="O546" i="8"/>
  <c r="O547" i="8"/>
  <c r="O548" i="8"/>
  <c r="O549" i="8"/>
  <c r="O550" i="8"/>
  <c r="O551" i="8"/>
  <c r="O552" i="8"/>
  <c r="O553" i="8"/>
  <c r="O554" i="8"/>
  <c r="O555" i="8"/>
  <c r="O556" i="8"/>
  <c r="O557" i="8"/>
  <c r="O558" i="8"/>
  <c r="O559" i="8"/>
  <c r="O560" i="8"/>
  <c r="O561" i="8"/>
  <c r="O562" i="8"/>
  <c r="O563" i="8"/>
  <c r="O564" i="8"/>
  <c r="O565" i="8"/>
  <c r="O566" i="8"/>
  <c r="O567" i="8"/>
  <c r="O568" i="8"/>
  <c r="O569" i="8"/>
  <c r="O570" i="8"/>
  <c r="O571" i="8"/>
  <c r="O572" i="8"/>
  <c r="O573" i="8"/>
  <c r="O574" i="8"/>
  <c r="O575" i="8"/>
  <c r="O576" i="8"/>
  <c r="O577" i="8"/>
  <c r="O578" i="8"/>
  <c r="O579" i="8"/>
  <c r="O580" i="8"/>
  <c r="O581" i="8"/>
  <c r="O582" i="8"/>
  <c r="O583" i="8"/>
  <c r="O584" i="8"/>
  <c r="O585" i="8"/>
  <c r="O586" i="8"/>
  <c r="O587" i="8"/>
  <c r="O588" i="8"/>
  <c r="O589" i="8"/>
  <c r="O590" i="8"/>
  <c r="O591" i="8"/>
  <c r="O592" i="8"/>
  <c r="O593" i="8"/>
  <c r="O594" i="8"/>
  <c r="O595" i="8"/>
  <c r="O596" i="8"/>
  <c r="O597" i="8"/>
  <c r="O598" i="8"/>
  <c r="O599" i="8"/>
  <c r="O600" i="8"/>
  <c r="O601" i="8"/>
  <c r="O602" i="8"/>
  <c r="O603" i="8"/>
  <c r="O604" i="8"/>
  <c r="O605" i="8"/>
  <c r="O606" i="8"/>
  <c r="O607" i="8"/>
  <c r="O608" i="8"/>
  <c r="O609" i="8"/>
  <c r="O610" i="8"/>
  <c r="O611" i="8"/>
  <c r="O612" i="8"/>
  <c r="O613" i="8"/>
  <c r="O614" i="8"/>
  <c r="O615" i="8"/>
  <c r="O616" i="8"/>
  <c r="O617" i="8"/>
  <c r="O618" i="8"/>
  <c r="O619" i="8"/>
  <c r="O620" i="8"/>
  <c r="O621" i="8"/>
  <c r="O622" i="8"/>
  <c r="O623" i="8"/>
  <c r="O624" i="8"/>
  <c r="O625" i="8"/>
  <c r="O626" i="8"/>
  <c r="O627" i="8"/>
  <c r="O628" i="8"/>
  <c r="O629" i="8"/>
  <c r="O630" i="8"/>
  <c r="O631" i="8"/>
  <c r="O632" i="8"/>
  <c r="O633" i="8"/>
  <c r="O634" i="8"/>
  <c r="O635" i="8"/>
  <c r="O636" i="8"/>
  <c r="O637" i="8"/>
  <c r="O638" i="8"/>
  <c r="O639" i="8"/>
  <c r="O640" i="8"/>
  <c r="O641" i="8"/>
  <c r="O642" i="8"/>
  <c r="O643" i="8"/>
  <c r="O644" i="8"/>
  <c r="O645" i="8"/>
  <c r="O646" i="8"/>
  <c r="O647" i="8"/>
  <c r="O648" i="8"/>
  <c r="O649" i="8"/>
  <c r="O650" i="8"/>
  <c r="O651" i="8"/>
  <c r="O652" i="8"/>
  <c r="O653" i="8"/>
  <c r="O654" i="8"/>
  <c r="O655" i="8"/>
  <c r="O656" i="8"/>
  <c r="O657" i="8"/>
  <c r="O658" i="8"/>
  <c r="O659" i="8"/>
  <c r="O660" i="8"/>
  <c r="O661" i="8"/>
  <c r="O662" i="8"/>
  <c r="O663" i="8"/>
  <c r="O664" i="8"/>
  <c r="O665" i="8"/>
  <c r="O666" i="8"/>
  <c r="O667" i="8"/>
  <c r="O668" i="8"/>
  <c r="O669" i="8"/>
  <c r="O670" i="8"/>
  <c r="O671" i="8"/>
  <c r="O672" i="8"/>
  <c r="O673" i="8"/>
  <c r="O674" i="8"/>
  <c r="O675" i="8"/>
  <c r="O676" i="8"/>
  <c r="O677" i="8"/>
  <c r="O678" i="8"/>
  <c r="O679" i="8"/>
  <c r="O680" i="8"/>
  <c r="O681" i="8"/>
  <c r="O682" i="8"/>
  <c r="O683" i="8"/>
  <c r="O684" i="8"/>
  <c r="O685" i="8"/>
  <c r="O686" i="8"/>
  <c r="O687" i="8"/>
  <c r="O688" i="8"/>
  <c r="O689" i="8"/>
  <c r="O690" i="8"/>
  <c r="O691" i="8"/>
  <c r="O692" i="8"/>
  <c r="O693" i="8"/>
  <c r="O694" i="8"/>
  <c r="O695" i="8"/>
  <c r="O696" i="8"/>
  <c r="O697" i="8"/>
  <c r="O698" i="8"/>
  <c r="O699" i="8"/>
  <c r="O700" i="8"/>
  <c r="O701" i="8"/>
  <c r="O702" i="8"/>
  <c r="O703" i="8"/>
  <c r="O704" i="8"/>
  <c r="O705" i="8"/>
  <c r="O706" i="8"/>
  <c r="O707" i="8"/>
  <c r="O708" i="8"/>
  <c r="O709" i="8"/>
  <c r="O710" i="8"/>
  <c r="O711" i="8"/>
  <c r="O712" i="8"/>
  <c r="O713" i="8"/>
  <c r="O714" i="8"/>
  <c r="O715" i="8"/>
  <c r="O716" i="8"/>
  <c r="O717" i="8"/>
  <c r="O718" i="8"/>
  <c r="O719" i="8"/>
  <c r="O720" i="8"/>
  <c r="O721" i="8"/>
  <c r="O722" i="8"/>
  <c r="O723" i="8"/>
  <c r="O724" i="8"/>
  <c r="O725" i="8"/>
  <c r="O726" i="8"/>
  <c r="O727" i="8"/>
  <c r="O728" i="8"/>
  <c r="O729" i="8"/>
  <c r="O730" i="8"/>
  <c r="O731" i="8"/>
  <c r="O732" i="8"/>
  <c r="O733" i="8"/>
  <c r="O734" i="8"/>
  <c r="O735" i="8"/>
  <c r="O736" i="8"/>
  <c r="O737" i="8"/>
  <c r="O738" i="8"/>
  <c r="O739" i="8"/>
  <c r="O740" i="8"/>
  <c r="O741" i="8"/>
  <c r="O742" i="8"/>
  <c r="O743" i="8"/>
  <c r="O744" i="8"/>
  <c r="O745" i="8"/>
  <c r="O746" i="8"/>
  <c r="O747" i="8"/>
  <c r="O748" i="8"/>
  <c r="O749" i="8"/>
  <c r="O750" i="8"/>
  <c r="O751" i="8"/>
  <c r="O752" i="8"/>
  <c r="O753" i="8"/>
  <c r="O754" i="8"/>
  <c r="O755" i="8"/>
  <c r="O756" i="8"/>
  <c r="O757" i="8"/>
  <c r="O758" i="8"/>
  <c r="O759" i="8"/>
  <c r="O760" i="8"/>
  <c r="O761" i="8"/>
  <c r="O762" i="8"/>
  <c r="O763" i="8"/>
  <c r="O764" i="8"/>
  <c r="O765" i="8"/>
  <c r="O766" i="8"/>
  <c r="O767" i="8"/>
  <c r="O768" i="8"/>
  <c r="O769" i="8"/>
  <c r="O770" i="8"/>
  <c r="O771" i="8"/>
  <c r="O772" i="8"/>
  <c r="O773" i="8"/>
  <c r="O774" i="8"/>
  <c r="O775" i="8"/>
  <c r="O776" i="8"/>
  <c r="O777" i="8"/>
  <c r="O778" i="8"/>
  <c r="O779" i="8"/>
  <c r="O780" i="8"/>
  <c r="O781" i="8"/>
  <c r="O782" i="8"/>
  <c r="O783" i="8"/>
  <c r="O784" i="8"/>
  <c r="O785" i="8"/>
  <c r="O786" i="8"/>
  <c r="O787" i="8"/>
  <c r="O788" i="8"/>
  <c r="O789" i="8"/>
  <c r="O790" i="8"/>
  <c r="O791" i="8"/>
  <c r="O792" i="8"/>
  <c r="O793" i="8"/>
  <c r="O794" i="8"/>
  <c r="O795" i="8"/>
  <c r="O796" i="8"/>
  <c r="O797" i="8"/>
  <c r="O798" i="8"/>
  <c r="O799" i="8"/>
  <c r="O800" i="8"/>
  <c r="O801" i="8"/>
  <c r="O802" i="8"/>
  <c r="O803" i="8"/>
  <c r="O804" i="8"/>
  <c r="O805" i="8"/>
  <c r="O806" i="8"/>
  <c r="O807" i="8"/>
  <c r="O808" i="8"/>
  <c r="O809" i="8"/>
  <c r="O810" i="8"/>
  <c r="O811" i="8"/>
  <c r="O812" i="8"/>
  <c r="O813" i="8"/>
  <c r="O814" i="8"/>
  <c r="O815" i="8"/>
  <c r="O816" i="8"/>
  <c r="O817" i="8"/>
  <c r="O818" i="8"/>
  <c r="O819" i="8"/>
  <c r="O820" i="8"/>
  <c r="O821" i="8"/>
  <c r="O822" i="8"/>
  <c r="O823" i="8"/>
  <c r="O824" i="8"/>
  <c r="O825" i="8"/>
  <c r="O826" i="8"/>
  <c r="O827" i="8"/>
  <c r="O828" i="8"/>
  <c r="O829" i="8"/>
  <c r="O830" i="8"/>
  <c r="O831" i="8"/>
  <c r="O832" i="8"/>
  <c r="O833" i="8"/>
  <c r="O834" i="8"/>
  <c r="O835" i="8"/>
  <c r="O836" i="8"/>
  <c r="O837" i="8"/>
  <c r="O838" i="8"/>
  <c r="O839" i="8"/>
  <c r="O840" i="8"/>
  <c r="O841" i="8"/>
  <c r="O842" i="8"/>
  <c r="O843" i="8"/>
  <c r="O844" i="8"/>
  <c r="O845" i="8"/>
  <c r="O846" i="8"/>
  <c r="O847" i="8"/>
  <c r="O848" i="8"/>
  <c r="O849" i="8"/>
  <c r="O850" i="8"/>
  <c r="O851" i="8"/>
  <c r="O852" i="8"/>
  <c r="O853" i="8"/>
  <c r="O854" i="8"/>
  <c r="E16" i="6" l="1"/>
  <c r="A1" i="13"/>
  <c r="N1" i="6" l="1"/>
  <c r="G17" i="6" l="1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16" i="6"/>
  <c r="E17" i="6" l="1"/>
  <c r="F3" i="6" l="1"/>
  <c r="A48" i="6" l="1"/>
  <c r="A47" i="6"/>
  <c r="A46" i="6"/>
  <c r="A45" i="6"/>
  <c r="A44" i="6"/>
  <c r="E18" i="6" l="1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G36" i="6"/>
  <c r="G37" i="6" s="1"/>
  <c r="G38" i="6" l="1"/>
</calcChain>
</file>

<file path=xl/sharedStrings.xml><?xml version="1.0" encoding="utf-8"?>
<sst xmlns="http://schemas.openxmlformats.org/spreadsheetml/2006/main" count="6559" uniqueCount="6133">
  <si>
    <t>Laboratoire d'Agro-Physiologie</t>
  </si>
  <si>
    <t>WYATT Technology</t>
  </si>
  <si>
    <t>WATERS S.A.S</t>
  </si>
  <si>
    <t>Frédéric VIOLLEAU</t>
  </si>
  <si>
    <t>Didier KLEIBER</t>
  </si>
  <si>
    <t>Monique BERGER</t>
  </si>
  <si>
    <t>ARRET PRODUCTION FOURNISSEUR</t>
  </si>
  <si>
    <t>1849</t>
  </si>
  <si>
    <t>}Membrane 10kD Nadir, cellulose petite cellule (x1)</t>
  </si>
  <si>
    <t>frais de port, emballage , expédition</t>
  </si>
  <si>
    <t>batterie de secours 12V 7Ah</t>
  </si>
  <si>
    <t>1902</t>
  </si>
  <si>
    <t>}Membrane 10kD Nadir, PES grande cellule, (x25)</t>
  </si>
  <si>
    <t>Fenètre de cellule de mesure pour instrument DAWN/miniDAWN</t>
  </si>
  <si>
    <t>}Membrane 5kD Nadir, PES petite cellule, (x10)</t>
  </si>
  <si>
    <t>}Membrane 10kD Nadir, PES petite cellule, (x10)</t>
  </si>
  <si>
    <t>C 500 mL</t>
  </si>
  <si>
    <t>complexe methanolique de trifluorure de bore</t>
  </si>
  <si>
    <t>Références</t>
  </si>
  <si>
    <t>Fournisseur</t>
  </si>
  <si>
    <t>Vinéo FUI (6116)</t>
  </si>
  <si>
    <t>Oléovision FUI (6115)</t>
  </si>
  <si>
    <t>Ozone (LAP Blé: 6110)</t>
  </si>
  <si>
    <t>BON DE COMMANDE</t>
  </si>
  <si>
    <t xml:space="preserve">Code client : </t>
  </si>
  <si>
    <t>Laboratoire d'Agro-Physiologie Pedago</t>
  </si>
  <si>
    <t>Halle de Technologies Alimentaires Pedago</t>
  </si>
  <si>
    <t>Tel :</t>
  </si>
  <si>
    <t>Fax :</t>
  </si>
  <si>
    <t>mail :</t>
  </si>
  <si>
    <t>Date</t>
  </si>
  <si>
    <t>Références :</t>
  </si>
  <si>
    <t>Commande n°</t>
  </si>
  <si>
    <t>Prix HT :</t>
  </si>
  <si>
    <t>TVA :</t>
  </si>
  <si>
    <t xml:space="preserve">Total TTC : </t>
  </si>
  <si>
    <t>n° fournisseur :</t>
  </si>
  <si>
    <t>A facturer :</t>
  </si>
  <si>
    <t>E.I Purpan</t>
  </si>
  <si>
    <t>75 voie du TOEC</t>
  </si>
  <si>
    <t>F-31076 TOULOUSE Cedex 3</t>
  </si>
  <si>
    <t>N° TVA intracommunautaire : FR 38776944142</t>
  </si>
  <si>
    <t>A livrer à :</t>
  </si>
  <si>
    <t xml:space="preserve">Date : </t>
  </si>
  <si>
    <t>n°commande</t>
  </si>
  <si>
    <t>Demandeur</t>
  </si>
  <si>
    <t>Projet :</t>
  </si>
  <si>
    <t>Produit :</t>
  </si>
  <si>
    <t xml:space="preserve">Quantité : </t>
  </si>
  <si>
    <t>Projet</t>
  </si>
  <si>
    <t>Utilisateur</t>
  </si>
  <si>
    <t>Fraits de port :</t>
  </si>
  <si>
    <t>Produits</t>
  </si>
  <si>
    <t>Quantité</t>
  </si>
  <si>
    <t>Référence</t>
  </si>
  <si>
    <t>Pourcentage frais de port</t>
  </si>
  <si>
    <t xml:space="preserve"> </t>
  </si>
  <si>
    <t>Montant total de la commande</t>
  </si>
  <si>
    <t>Frais de port  d'une commande</t>
  </si>
  <si>
    <t>C:\Users\Coline\Desktop\</t>
  </si>
  <si>
    <t>Produits à commander</t>
  </si>
  <si>
    <t>Prix HT</t>
  </si>
  <si>
    <t xml:space="preserve">Remarque </t>
  </si>
  <si>
    <t xml:space="preserve">Frais de port </t>
  </si>
  <si>
    <t xml:space="preserve">Montant HT </t>
  </si>
  <si>
    <t>reçu</t>
  </si>
  <si>
    <t xml:space="preserve">non reçu </t>
  </si>
  <si>
    <t>n° Livraison</t>
  </si>
  <si>
    <t>n° Facture</t>
  </si>
  <si>
    <t>Date de réception</t>
  </si>
  <si>
    <t>Date de facturation</t>
  </si>
  <si>
    <t/>
  </si>
  <si>
    <t>Wyatt</t>
  </si>
  <si>
    <t>frais de port</t>
  </si>
  <si>
    <t>frais de port r- biopharma</t>
  </si>
  <si>
    <t>frais gestion</t>
  </si>
  <si>
    <t>frais de port et emballage</t>
  </si>
  <si>
    <t>pour intervention  de 05/2009</t>
  </si>
  <si>
    <t>forfait déplacement</t>
  </si>
  <si>
    <t>main d'œuvre et déplacement</t>
  </si>
  <si>
    <t>frais de déplacement Dionex</t>
  </si>
  <si>
    <t>forfait déplacement zone 1 Waters</t>
  </si>
  <si>
    <t>déplacement APPLIED (taux horaire)</t>
  </si>
  <si>
    <t>Remarques</t>
  </si>
  <si>
    <t>Prix HT en €</t>
  </si>
  <si>
    <t>Produit</t>
  </si>
  <si>
    <t>ZM0011</t>
  </si>
  <si>
    <t>ZOOM Strips pH3-10 N,L</t>
  </si>
  <si>
    <t>20598-0010</t>
  </si>
  <si>
    <t>zinc sulfate 7H2O (10g)</t>
  </si>
  <si>
    <t>70161-500G</t>
  </si>
  <si>
    <t>Yeast Extract (500g)</t>
  </si>
  <si>
    <t>43563</t>
  </si>
  <si>
    <t>XLD (20 boites)</t>
  </si>
  <si>
    <t>R6161</t>
  </si>
  <si>
    <t>XhoI</t>
  </si>
  <si>
    <t>R0851</t>
  </si>
  <si>
    <t>X-Gluc (5-bromo-4-chloro-3-indolyl-beta-D-glucuronic acid, cyclohexylammonium salt</t>
  </si>
  <si>
    <t>V3941</t>
  </si>
  <si>
    <t>X-gal 100mg</t>
  </si>
  <si>
    <t>1821A</t>
  </si>
  <si>
    <t>Xanthane (1kg)</t>
  </si>
  <si>
    <t>09907998</t>
  </si>
  <si>
    <t>W-SH SHLDR 8-32x5/8LG  x1 (vial locator : vis)</t>
  </si>
  <si>
    <t>A1460</t>
  </si>
  <si>
    <t>wizard(R) Plus SV Minipreps (250u)</t>
  </si>
  <si>
    <t>116007-0093</t>
  </si>
  <si>
    <t>window, flow cell</t>
  </si>
  <si>
    <t>PLG-1084 (100µg)</t>
  </si>
  <si>
    <t>Wheat Genomic DNA</t>
  </si>
  <si>
    <t>z242284-1pak</t>
  </si>
  <si>
    <t>whatman glas microfiltre grade GF/B 920mm</t>
  </si>
  <si>
    <t>513-5204</t>
  </si>
  <si>
    <t>Whatman GF/A diam47mm; (100u)</t>
  </si>
  <si>
    <t>ancienne ref1541-070</t>
  </si>
  <si>
    <t>512-0359</t>
  </si>
  <si>
    <t>Whatman 541</t>
  </si>
  <si>
    <t>512-0329</t>
  </si>
  <si>
    <t>Whatman #42 diam 150mm; (100u)</t>
  </si>
  <si>
    <t>512-0326</t>
  </si>
  <si>
    <t>Whatman #42 (100u)</t>
  </si>
  <si>
    <t>512-0312</t>
  </si>
  <si>
    <t>Whatman #40 diam 150mm; (100u)</t>
  </si>
  <si>
    <t>colonne acheté chez phenomenexZB FFAP 0,25</t>
  </si>
  <si>
    <t>0624470</t>
  </si>
  <si>
    <t>VSD tubing 2Mx320µm/430µm (tube de silice désactivée Methyle pour acide gras)0624470</t>
  </si>
  <si>
    <t>01.2010</t>
  </si>
  <si>
    <t>0624459</t>
  </si>
  <si>
    <t>VSD tubing 2Mx110µm/310µm (tube de silice désactivée methyle pour acide gras fast) 0624459</t>
  </si>
  <si>
    <t>9101521</t>
  </si>
  <si>
    <t>VRBL marque BIOKAR 500g</t>
  </si>
  <si>
    <t>AEB623257</t>
  </si>
  <si>
    <t>VRBL 6*200mL</t>
  </si>
  <si>
    <t>64594</t>
  </si>
  <si>
    <t>VRBL (500g)</t>
  </si>
  <si>
    <t>91MP075</t>
  </si>
  <si>
    <t>VRBG marque Biokar (10*200mL)</t>
  </si>
  <si>
    <t>AEB623207</t>
  </si>
  <si>
    <t>VRBG 6*200mL</t>
  </si>
  <si>
    <t>64584</t>
  </si>
  <si>
    <t>VRBG (500 g)</t>
  </si>
  <si>
    <t>U458</t>
  </si>
  <si>
    <t>vis standard pour TSP</t>
  </si>
  <si>
    <t>F330X</t>
  </si>
  <si>
    <t>vis longues PEEK avec ferrules (F142) x10</t>
  </si>
  <si>
    <t>U313</t>
  </si>
  <si>
    <t>vis extra longue male, 1/16", compatible Rheodyne (x1)</t>
  </si>
  <si>
    <t>F331X</t>
  </si>
  <si>
    <t>vis en peek avec ferrules</t>
  </si>
  <si>
    <t>6040.2030</t>
  </si>
  <si>
    <t>Vis de Purge de la pompe 2G de la chaine RSLC</t>
  </si>
  <si>
    <t>vis + union P603 + ferrules ja=kit 803055unes P300 =</t>
  </si>
  <si>
    <t>P302</t>
  </si>
  <si>
    <t>Vis de compression rouge 1/8’  (x10)</t>
  </si>
  <si>
    <t>128M</t>
  </si>
  <si>
    <t>Vis de blocage Turbine PPHI D:6,30</t>
  </si>
  <si>
    <t>6040.2365</t>
  </si>
  <si>
    <t>Viper capillaire SST IDXL , 0,18x 450mm</t>
  </si>
  <si>
    <t>6040-2335</t>
  </si>
  <si>
    <t>viper capillaire 0,13x350mm, RSLC</t>
  </si>
  <si>
    <t>RSLC</t>
  </si>
  <si>
    <t>6040.2325</t>
  </si>
  <si>
    <t>Viper capillaire 0,13x 250mm WPS 3000 TFC</t>
  </si>
  <si>
    <t>720-0337</t>
  </si>
  <si>
    <t>Violet de Gentiane phéniqué 1L</t>
  </si>
  <si>
    <t>54716</t>
  </si>
  <si>
    <t>Viande-Foie 0,6% (30u)</t>
  </si>
  <si>
    <t>Wyatt 06-2012</t>
  </si>
  <si>
    <t>186000385C</t>
  </si>
  <si>
    <t>Vials Waters 12 x 32mm Screw Neck Total Recovery Vial, with Cap and Preslit PTFE/Silicone Septa, 1 ml</t>
  </si>
  <si>
    <t>01;2010 (p89)</t>
  </si>
  <si>
    <t>N9302945</t>
  </si>
  <si>
    <t>Vial screw top clear auto system x100 (flacons 2ml à vis Clarus 600)</t>
  </si>
  <si>
    <t>09923031</t>
  </si>
  <si>
    <t>Vial 4ml clear 15x45,13-425ST x1 (clarus 600)</t>
  </si>
  <si>
    <t>ATCC-201154</t>
  </si>
  <si>
    <t>Verticillium dahliae klebahn anamo</t>
  </si>
  <si>
    <t>ATCC-201155</t>
  </si>
  <si>
    <t>verticillium dahliae klebahn anamo</t>
  </si>
  <si>
    <t>W0334A</t>
  </si>
  <si>
    <t>VERT DE BROMOCRESOL SOL 0,1% (100ml)</t>
  </si>
  <si>
    <t>114359-1G</t>
  </si>
  <si>
    <t>Vert de bromocrésol (1g)</t>
  </si>
  <si>
    <t>/tonnes</t>
  </si>
  <si>
    <t>1003</t>
  </si>
  <si>
    <t>Verreries souillés</t>
  </si>
  <si>
    <t>Verrerie (à préciser)</t>
  </si>
  <si>
    <t>478-5401</t>
  </si>
  <si>
    <t>Vases Dewar 1 L (récipient azote liquide)</t>
  </si>
  <si>
    <t>V112</t>
  </si>
  <si>
    <t>Vasapressin (500ug)</t>
  </si>
  <si>
    <t>A3904 010S</t>
  </si>
  <si>
    <t>vanne gradient quaternaire pour pompe standard P4000</t>
  </si>
  <si>
    <t>1705563</t>
  </si>
  <si>
    <t>vanne condensat pour compresseur INSO 2CV. ABAC</t>
  </si>
  <si>
    <t>P4000</t>
  </si>
  <si>
    <t>A3897.010</t>
  </si>
  <si>
    <t>vanne by pass</t>
  </si>
  <si>
    <t>V-2375</t>
  </si>
  <si>
    <t>Vanilline (100g)</t>
  </si>
  <si>
    <t>296990010</t>
  </si>
  <si>
    <t>Vancomycin hydrochloride (1g)</t>
  </si>
  <si>
    <t>048778</t>
  </si>
  <si>
    <t>VALVE ON/OFF 10K P</t>
  </si>
  <si>
    <t>6826-0013</t>
  </si>
  <si>
    <t>valve haute pressionStainless steel</t>
  </si>
  <si>
    <t>H111.1</t>
  </si>
  <si>
    <t>valets en liège aggloméré (x5) (diamétre ext:80,mm et int 30mm)</t>
  </si>
  <si>
    <t>EU800374</t>
  </si>
  <si>
    <t>Valet pour loupes</t>
  </si>
  <si>
    <t>09923492</t>
  </si>
  <si>
    <t>VAC pump oil-edwards 45</t>
  </si>
  <si>
    <t>A62514</t>
  </si>
  <si>
    <t>UV Cuvettes micro (100u)</t>
  </si>
  <si>
    <t>28 876.298</t>
  </si>
  <si>
    <t>Urée(1 kg)</t>
  </si>
  <si>
    <t>U1250-1KG</t>
  </si>
  <si>
    <t>Urée 99,7% (1kg)</t>
  </si>
  <si>
    <t>SLGV033RS</t>
  </si>
  <si>
    <t>unités de filtration seringue Millex stériel (membrane Durapore PVDF) (x50)</t>
  </si>
  <si>
    <t>Frédéric, support en polyéthylène et membrane Durapore  (page 58)</t>
  </si>
  <si>
    <t>SLHV  025 NS</t>
  </si>
  <si>
    <t>unités de filtration Millex 25mm (membrane Durapore PVDF) (x50)</t>
  </si>
  <si>
    <t>18-3858-01</t>
  </si>
  <si>
    <t>union, M6 female/ 1/16"male  (x5)</t>
  </si>
  <si>
    <t>P603</t>
  </si>
  <si>
    <t>union standard basse pression (x1)</t>
  </si>
  <si>
    <t>P742</t>
  </si>
  <si>
    <t>Union peek pour tube 1/16" 10-32 faible volume mort(0,07µl) (x2)</t>
  </si>
  <si>
    <t>568-0674</t>
  </si>
  <si>
    <t>UNION MVSU-005 INOX MINI * 1 Pce</t>
  </si>
  <si>
    <t>568-0673</t>
  </si>
  <si>
    <t>UNION MVSU-004 INOX MINI * 1 Pce</t>
  </si>
  <si>
    <t>568-0672</t>
  </si>
  <si>
    <t>UNION MVSU-003 INOX MINI * 1 Pce</t>
  </si>
  <si>
    <t>U412</t>
  </si>
  <si>
    <t>union metallique  (x2)</t>
  </si>
  <si>
    <t>Union 24/29 Soxlhet</t>
  </si>
  <si>
    <t>U0250-5g</t>
  </si>
  <si>
    <t>undecanoate Methyl</t>
  </si>
  <si>
    <t>UFV4BCC25</t>
  </si>
  <si>
    <t>ULTRAFREE 4B10 Max-5 (25 u)</t>
  </si>
  <si>
    <t>Wyatt 02-2012</t>
  </si>
  <si>
    <t>E5406N</t>
  </si>
  <si>
    <t>Tween 80 500 ml</t>
  </si>
  <si>
    <t>10592955</t>
  </si>
  <si>
    <t>TWEEN 80 (500ml)</t>
  </si>
  <si>
    <t>27863-2500</t>
  </si>
  <si>
    <t>Tween 80 (250mL)</t>
  </si>
  <si>
    <t>233360250</t>
  </si>
  <si>
    <t>Tween 20 (25L)</t>
  </si>
  <si>
    <t>5062-2483</t>
  </si>
  <si>
    <t>Tuyaux de solvant 5m</t>
  </si>
  <si>
    <t>N1250N</t>
  </si>
  <si>
    <t>Tuyaux caoutchouc anglais diam 10 (5m)</t>
  </si>
  <si>
    <t>11703855</t>
  </si>
  <si>
    <t>Tuyau silicone 5m diam int 7; etx 10 mm</t>
  </si>
  <si>
    <t>11865522</t>
  </si>
  <si>
    <t>TUYAU NEOPRENE PR BEC BUNSEN 75cm diam int 5mm</t>
  </si>
  <si>
    <t>228-1189</t>
  </si>
  <si>
    <t>Tuyau caoutchouc 10m diam int16mm</t>
  </si>
  <si>
    <t>Turbine VSB24 PP2HI RS D/19 Bleu</t>
  </si>
  <si>
    <t>69997</t>
  </si>
  <si>
    <t>Tungsten Carbide beads (200)</t>
  </si>
  <si>
    <t>donner le métrage, pour cross flow</t>
  </si>
  <si>
    <t>1530XL</t>
  </si>
  <si>
    <t>tubing Tefzel 1/8 (indiquer la longueur)</t>
  </si>
  <si>
    <t>212053-0539</t>
  </si>
  <si>
    <t>tubing SS inlet 0,005ID</t>
  </si>
  <si>
    <t>18-0425-01</t>
  </si>
  <si>
    <t>tubing kit preflanged ETFE</t>
  </si>
  <si>
    <t>U133</t>
  </si>
  <si>
    <t>tubing acier inoxydable 0,01'' ID (ou0,25mm),et 1/16"OD (x1m)</t>
  </si>
  <si>
    <t>62565</t>
  </si>
  <si>
    <t>Tubes téflon 1/8" X1,6mm ID Q=5m</t>
  </si>
  <si>
    <t>634-0454</t>
  </si>
  <si>
    <t>Tubes RMN 5mm*178mm, 200mHz (5u)</t>
  </si>
  <si>
    <t>141100</t>
  </si>
  <si>
    <t>tubes opaques noir 1,5ml (x500)</t>
  </si>
  <si>
    <t>10706841</t>
  </si>
  <si>
    <t>Tubes Nalgène à vis PPCO 10ml OAK RIDGE(x10)</t>
  </si>
  <si>
    <t>TK 75-003</t>
  </si>
  <si>
    <t>Tubes hémolyse polypropyléne (x2000)</t>
  </si>
  <si>
    <t>TKV 75-07</t>
  </si>
  <si>
    <t>tubes hémolyse en polypropylène a vis avec bouchon (x2000)</t>
  </si>
  <si>
    <t>C 54947</t>
  </si>
  <si>
    <t>Tubes Eppendorf -2 ml- Qualité « PCR clean » (250)</t>
  </si>
  <si>
    <t>4182.1</t>
  </si>
  <si>
    <t>Tubes eppendorf (1000 u)</t>
  </si>
  <si>
    <t>3115-0010</t>
  </si>
  <si>
    <t>tubes en polysulfone à vis avec bouchon, 10ml (x10)</t>
  </si>
  <si>
    <t>A1391016</t>
  </si>
  <si>
    <t>Tubes cryogéniques 1,8 mL rond à jupe (450u)</t>
  </si>
  <si>
    <t>442073</t>
  </si>
  <si>
    <t>tubes coniques 5ml bleu avec bouchon (x250)</t>
  </si>
  <si>
    <t>AN78.1</t>
  </si>
  <si>
    <t>tubes centrifugation PP, 50ml (x100)</t>
  </si>
  <si>
    <t>AN79,1</t>
  </si>
  <si>
    <t>tubes centrifugation PP stériles, 50ml (x100)</t>
  </si>
  <si>
    <t>17*</t>
  </si>
  <si>
    <t>tubes à vis diamètre 13mm LG67mm (x800)</t>
  </si>
  <si>
    <t>574-013251-26</t>
  </si>
  <si>
    <t>Tubes à essais (700) cristal irradié à usage unique</t>
  </si>
  <si>
    <t>N23914</t>
  </si>
  <si>
    <t>Tubes à centrifuger PP gradué, 15mL, stériles, vracs (500u)</t>
  </si>
  <si>
    <t>525-2231</t>
  </si>
  <si>
    <t>Tubes à centrifuger Oak-ridge PC (10u)</t>
  </si>
  <si>
    <t>M3607E</t>
  </si>
  <si>
    <t>tubes 500µL qubit (500 U)</t>
  </si>
  <si>
    <t>Tube Violet+Blanc / Blanc + Noir (sachet)</t>
  </si>
  <si>
    <t>Tube Violet / Blanc (sachet)</t>
  </si>
  <si>
    <t>A4093.010.</t>
  </si>
  <si>
    <t>Tube vidange vanne purge</t>
  </si>
  <si>
    <t>11756508</t>
  </si>
  <si>
    <t>TUBE verre DURAN, bouchon joint bakélite 24X98MM (x1)</t>
  </si>
  <si>
    <t>magali ag lait (10/2014)</t>
  </si>
  <si>
    <t>11709612</t>
  </si>
  <si>
    <t>TUBE verre DURAN, bouchon joint bakélite 16X100MM (x1)_x000D_
Epaisseur 2,5 mm, bouchon vissant bakélite joint</t>
  </si>
  <si>
    <t>tube vanne by pass</t>
  </si>
  <si>
    <t>1527B</t>
  </si>
  <si>
    <t>Tube TEFLON FEP 1/16"x0.25mm bleu (rouleau 6m)_x000D_
bleu (0.010")</t>
  </si>
  <si>
    <t>1548OR</t>
  </si>
  <si>
    <t>Tube TEFLON FEP 1/16"x0,50mm  orange (rouleau 6m)</t>
  </si>
  <si>
    <t>1477-20</t>
  </si>
  <si>
    <t>Tube TEFLON FEP 1/16"x0,175mm jaune (rouleau 6m)</t>
  </si>
  <si>
    <t>rousselot 11/2009</t>
  </si>
  <si>
    <t>F</t>
  </si>
  <si>
    <t>TUBE SVL _x000D_
1*70870 Bouchon à vis complet raccord SVL22 20.00 1.45 29.00 1</t>
  </si>
  <si>
    <t>554-2735</t>
  </si>
  <si>
    <t>TUBE SILICE DESACTIVEE 2MX320UM/430UM VSD * 1 PCE</t>
  </si>
  <si>
    <t>A3667-010</t>
  </si>
  <si>
    <t>tube seringue flush 25µl AS3-3.5</t>
  </si>
  <si>
    <t>tube quartz avec encoche = creuset (13x14)</t>
  </si>
  <si>
    <t>tube quartz avec encoche  ou creuset , L 85mm ,diamètre ext 13mm (x10)</t>
  </si>
  <si>
    <t>N</t>
  </si>
  <si>
    <t>tube quartz , L 450mm , diamètre ext 18mm, diamètre int 14mm</t>
  </si>
  <si>
    <t>42001501-ERB</t>
  </si>
  <si>
    <t>tube PTFE pour le Dumas (1x5m)</t>
  </si>
  <si>
    <t>le métre, donner le métrage</t>
  </si>
  <si>
    <t>1521XL</t>
  </si>
  <si>
    <t>tube PTFE 1/8" transparent (1/8"x,62")</t>
  </si>
  <si>
    <t>11833041</t>
  </si>
  <si>
    <t>TUBE prélèvemenbt sanguin K2-EDTA 5 ML (100u)</t>
  </si>
  <si>
    <t>C 23917</t>
  </si>
  <si>
    <t>TUBE PP 50 ML NUNC conique gradué (400u)</t>
  </si>
  <si>
    <t>1901</t>
  </si>
  <si>
    <t>Tube PFA Hp+ 1/16"x10"x10' (x3m)</t>
  </si>
  <si>
    <t>1621</t>
  </si>
  <si>
    <t>Tube PFA HP(haute pureté) 1/16"x0,5mm (0,02")  (10ft=3m)</t>
  </si>
  <si>
    <t>1514</t>
  </si>
  <si>
    <t>Tube PFA 1/16"x0,75mm(0,03")  (x6m)</t>
  </si>
  <si>
    <t>1533</t>
  </si>
  <si>
    <t>Tube Peek vert 0,030" ID</t>
  </si>
  <si>
    <t>1535</t>
  </si>
  <si>
    <t>Tube Peek rouge 1/16 x0,125mm (0,005"); Rouge 150cm</t>
  </si>
  <si>
    <t>1544XL</t>
  </si>
  <si>
    <t>tube Peek couleur naturel 1/8'' x 2mm  le métre</t>
  </si>
  <si>
    <t>vendu au m(11,88E)ref:1531BXL,en 15m(167E)en 30m(285E)</t>
  </si>
  <si>
    <t>1531BXL</t>
  </si>
  <si>
    <t>Tube Peek bleu  1/16 OD (0.010 ID); 15m</t>
  </si>
  <si>
    <t>1531B</t>
  </si>
  <si>
    <t>Tube Peek bleu  1/16 OD (0.010 ID); 150cm</t>
  </si>
  <si>
    <t>1536</t>
  </si>
  <si>
    <t>Tube Peek 1/16 x0,175mm (0,007") jaune</t>
  </si>
  <si>
    <t>1532</t>
  </si>
  <si>
    <t>Tube Peek 1/16 x 0,5mm (0,020") orange</t>
  </si>
  <si>
    <t>1565</t>
  </si>
  <si>
    <t>Tube Peek  1/16 x0,400mm (0,015") gris</t>
  </si>
  <si>
    <t>= bleu pour AF4</t>
  </si>
  <si>
    <t>1531</t>
  </si>
  <si>
    <t>tube peek  1/16 Odx 0,25mm  ( 0,01''ID); naturel 1,5m</t>
  </si>
  <si>
    <t>056ID</t>
  </si>
  <si>
    <t>Tube Jaune / Jaune (sachet)</t>
  </si>
  <si>
    <t>368860</t>
  </si>
  <si>
    <t>Tube hémolyse 5mL avec EDTA (100u)</t>
  </si>
  <si>
    <t>tube fritté P3 bulleur ozone</t>
  </si>
  <si>
    <t>11926955</t>
  </si>
  <si>
    <t>tube eppendorff 1,5 ml (x500)</t>
  </si>
  <si>
    <t>S1620-2700</t>
  </si>
  <si>
    <t>Tube eppendorf 2,0mL Starlab</t>
  </si>
  <si>
    <t>S1615-5500</t>
  </si>
  <si>
    <t>Tube eppendorf 1,5mL Starlab</t>
  </si>
  <si>
    <t>N9300077</t>
  </si>
  <si>
    <t>tube en cuivre pour raccordement au gaz L15m</t>
  </si>
  <si>
    <t>9233425</t>
  </si>
  <si>
    <t>Tube d'extracteur de soxhlet 125ml</t>
  </si>
  <si>
    <t>A3986.010</t>
  </si>
  <si>
    <t>tube d'entrée de solvant</t>
  </si>
  <si>
    <t>A4093-010</t>
  </si>
  <si>
    <t>Tube de vidange vanne purge</t>
  </si>
  <si>
    <t>A3972.010S</t>
  </si>
  <si>
    <t>Tube de transport en acier</t>
  </si>
  <si>
    <t>A3970.010S</t>
  </si>
  <si>
    <t>Tube de transfert en acier TET (tube de capteur)</t>
  </si>
  <si>
    <t>A3971.010S</t>
  </si>
  <si>
    <t>Tube de transfert en acier CAPTEUR (tube de raccordement supérieur)</t>
  </si>
  <si>
    <t>Tube de liaison TALLIAST  Standart (au mètre)</t>
  </si>
  <si>
    <t>228-0009</t>
  </si>
  <si>
    <t>Tube cristal (25m)</t>
  </si>
  <si>
    <t>11819650</t>
  </si>
  <si>
    <t>TUBE CENTRI PP 50ML RACK ST (500u)</t>
  </si>
  <si>
    <t>10431013</t>
  </si>
  <si>
    <t>TUBE CENTRI PP 15ML RACK  X500; 17 x 122 mm, conique_x000D_
Tube à centrifuger 15ml 17 x 122 mm, conique,</t>
  </si>
  <si>
    <t>Tube Bleu / Bleu</t>
  </si>
  <si>
    <t>140979</t>
  </si>
  <si>
    <t>Tube à prélèvement sanguin VENOSAFE hématologie 5 ml EDTA-K3 (100u)</t>
  </si>
  <si>
    <t>61216</t>
  </si>
  <si>
    <t>Tube a essai 20 mL</t>
  </si>
  <si>
    <t>1622/14M</t>
  </si>
  <si>
    <t>Tube a essai 16*160 (100u)</t>
  </si>
  <si>
    <t>0215004</t>
  </si>
  <si>
    <t>Tube à essai 16 cm (diamètre 16,1 mm) x 299</t>
  </si>
  <si>
    <t>ancienne ref13 944.214</t>
  </si>
  <si>
    <t>525-0041</t>
  </si>
  <si>
    <t>Tube à centrifuger Nalgène en PC avec capuchon à vis en PP avec joint en silicone</t>
  </si>
  <si>
    <t>type 3114</t>
  </si>
  <si>
    <t>525-2213</t>
  </si>
  <si>
    <t>Tube à centrifuger Nalgène (bouch vis) 50ml  par 2 en FEP</t>
  </si>
  <si>
    <t>type 3115</t>
  </si>
  <si>
    <t>525-2224</t>
  </si>
  <si>
    <t>Tube à centrifuger Nalgène (bouch vis) 50ml  par 10 en polysufone</t>
  </si>
  <si>
    <t>type 3118</t>
  </si>
  <si>
    <t>525-2234</t>
  </si>
  <si>
    <t>Tube à centrifuger Nalgène (bouch vis) 50ml  par 10 en polycarbonate</t>
  </si>
  <si>
    <t>525-0043</t>
  </si>
  <si>
    <t>Tube à centrifuger Nalgène (bouch vis) 30ml  par 10 en polycarbonateTubes à centrifuger en PC avec capuchon à vis en PP avec joint en silicone</t>
  </si>
  <si>
    <t>ref nalgène 3115-0010ancienne ref13 944.112</t>
  </si>
  <si>
    <t>Tube à centrifuger Nalgène (bouch vis) 10ml  par 10 en polysulfoneTubes à centrifuger en polysulfone avec capuchon à vis en PP sans joint</t>
  </si>
  <si>
    <t>ancienne ref13 944.010</t>
  </si>
  <si>
    <t>525-2211</t>
  </si>
  <si>
    <t>Tube à centrifuger Nalgène (bouch vis) 10 ml  par 2 en  FEP</t>
  </si>
  <si>
    <t>1770E</t>
  </si>
  <si>
    <t>Tube à centrifuger conique PP bouchon 15 mL sans jupe (500u)</t>
  </si>
  <si>
    <t>75CTP</t>
  </si>
  <si>
    <t>Tube à centrifuger 1000u</t>
  </si>
  <si>
    <t>10314131</t>
  </si>
  <si>
    <t>Tube "Corning" CENTRI PP 50ML gradué, stérile, RNAse free, vrac (500u)</t>
  </si>
  <si>
    <t>10579691</t>
  </si>
  <si>
    <t>Tube "Corning" CENTRI PP 15mL gradué, stérile, RNAse free, vrac (500u)</t>
  </si>
  <si>
    <t>43001</t>
  </si>
  <si>
    <t>TSC au sang (20 btes)</t>
  </si>
  <si>
    <t>54 419</t>
  </si>
  <si>
    <t>TSC (6 x 100 mL)</t>
  </si>
  <si>
    <t>T9410-250G</t>
  </si>
  <si>
    <t>Tryptone (250g)</t>
  </si>
  <si>
    <t>10098983</t>
  </si>
  <si>
    <t>Trypticase de soja bouillon 500g  (Difco)</t>
  </si>
  <si>
    <t>T7409-1G</t>
  </si>
  <si>
    <t>Trypsin type II-S from porcin pancreas (1g)</t>
  </si>
  <si>
    <t>T8003-100MG</t>
  </si>
  <si>
    <t>TRYPSIN TYPE I FROM BOVINE PANCREAS (100g)</t>
  </si>
  <si>
    <t>T9003-25MG</t>
  </si>
  <si>
    <t>Trypsin inhibitor type I-S from soybean (25mg)</t>
  </si>
  <si>
    <t>T4665-100MG</t>
  </si>
  <si>
    <t>Trypsin from bovin pancreas (100mg)</t>
  </si>
  <si>
    <t>T1426-100mg</t>
  </si>
  <si>
    <t>Trypsin from bovin pancreas</t>
  </si>
  <si>
    <t>Trypcase soja 5% sang mouton (20u)</t>
  </si>
  <si>
    <t>LT01110</t>
  </si>
  <si>
    <t>Trousse extraction IgY 6 œufs</t>
  </si>
  <si>
    <t>231-0094</t>
  </si>
  <si>
    <t>trousse à dissection 1set</t>
  </si>
  <si>
    <t>T1503</t>
  </si>
  <si>
    <t>trizmaR Base = tris, 250g</t>
  </si>
  <si>
    <t>T8787-50ML</t>
  </si>
  <si>
    <t>Triton® X-100 (50mL)</t>
  </si>
  <si>
    <t>X100PC-5ml</t>
  </si>
  <si>
    <t>triton X100 peroxyde free</t>
  </si>
  <si>
    <t>34172-100MG</t>
  </si>
  <si>
    <t>Triticonazole (100mg)</t>
  </si>
  <si>
    <t>W04772</t>
  </si>
  <si>
    <t>TRI-SODIUM CITRATE DIHYDRATE, PUR</t>
  </si>
  <si>
    <t>W3143P</t>
  </si>
  <si>
    <t>TRISGLY GEL 1.0MM 12W 4-12 (10u)</t>
  </si>
  <si>
    <t>conservé à 4°C</t>
  </si>
  <si>
    <t>154563-500G</t>
  </si>
  <si>
    <t>Tris(hydroxymethyl)aminomethane,99,9%ultrapure  (500g)</t>
  </si>
  <si>
    <t>T1503-1KG</t>
  </si>
  <si>
    <t>Tris(hydroxymethyl)aminomethane,99,9%ultrapure  (1kg)</t>
  </si>
  <si>
    <t>33.621.260</t>
  </si>
  <si>
    <t>Tris hydroxymethyl  aminométhane Gen-Apex, 500g</t>
  </si>
  <si>
    <t>93296</t>
  </si>
  <si>
    <t>TRIS acetate – EDTA buffer solution 10X (1L)</t>
  </si>
  <si>
    <t>252859-500g</t>
  </si>
  <si>
    <t>Tris (hydroxyméthyl) aminomethane pureté 99,8%</t>
  </si>
  <si>
    <t>20 490</t>
  </si>
  <si>
    <t>TRIS (2-carboxyethyl) phosphine hydrochloride</t>
  </si>
  <si>
    <t>92732-10X1ML</t>
  </si>
  <si>
    <t>Trimethylsulfonium hydroxide solution ~0.25 M for GC derivatization</t>
  </si>
  <si>
    <t>68898</t>
  </si>
  <si>
    <t>Trimethoprime-sulfamethoxazole (4*50 disks)</t>
  </si>
  <si>
    <t>B1252-1L</t>
  </si>
  <si>
    <t>trifluorure de bore 14% (BF3 MeOH),1L</t>
  </si>
  <si>
    <t>B1252.250ML</t>
  </si>
  <si>
    <t>trifluorure de bore 14% (BF3 MeOH), 250ml</t>
  </si>
  <si>
    <t>T6508</t>
  </si>
  <si>
    <t>Trifluoroacetic acid  (100ml)</t>
  </si>
  <si>
    <t>23.962.3 sur catalogue T1377 page2017</t>
  </si>
  <si>
    <t>triéthanolamine, 100ml</t>
  </si>
  <si>
    <t>91447-1g</t>
  </si>
  <si>
    <t>Tricosane</t>
  </si>
  <si>
    <t>T0377-1KG</t>
  </si>
  <si>
    <t>Tricine (1kg)</t>
  </si>
  <si>
    <t>T8657</t>
  </si>
  <si>
    <t>Trichloroacetique acid electropho (250g)</t>
  </si>
  <si>
    <t>T6399-250G</t>
  </si>
  <si>
    <t>Trichloroacetic acid</t>
  </si>
  <si>
    <t>10387750</t>
  </si>
  <si>
    <t>tributyrine 98 % 100ml</t>
  </si>
  <si>
    <t>33373-100mg</t>
  </si>
  <si>
    <t>Triazoxid</t>
  </si>
  <si>
    <t>T9424-25ML</t>
  </si>
  <si>
    <t>Tri reagent (25mL)</t>
  </si>
  <si>
    <t>1704418</t>
  </si>
  <si>
    <t>Transparent Gel Tray</t>
  </si>
  <si>
    <t>K2711</t>
  </si>
  <si>
    <t>Transformed Kit 40 prep</t>
  </si>
  <si>
    <t>Ref Fermentas: k2711</t>
  </si>
  <si>
    <t>W397HP</t>
  </si>
  <si>
    <t>Transformed kit 40 prep</t>
  </si>
  <si>
    <t>K2710</t>
  </si>
  <si>
    <t>Transformed kit 20 prep</t>
  </si>
  <si>
    <t>10680091</t>
  </si>
  <si>
    <t>TRANSFORMAID KIT 20 PREP</t>
  </si>
  <si>
    <t>10008540</t>
  </si>
  <si>
    <t>Transferpettor Fix  Brand  200µl</t>
  </si>
  <si>
    <t>10726831</t>
  </si>
  <si>
    <t>Transferpettor : capillaire en verre 200µl pour  (X50 )</t>
  </si>
  <si>
    <t>D3511-1G</t>
  </si>
  <si>
    <t>trans-4,5-Dihydroxy-1,2-dithiane (1g)</t>
  </si>
  <si>
    <t>10488058</t>
  </si>
  <si>
    <t>Trackit 100bp DNA ladder</t>
  </si>
  <si>
    <t>807449</t>
  </si>
  <si>
    <t>TOYOPEARL TSK HW-40 C, 500 ML</t>
  </si>
  <si>
    <t>1.05312.0025</t>
  </si>
  <si>
    <t>Tournesol Indicateur (25g)</t>
  </si>
  <si>
    <t>K4550-01</t>
  </si>
  <si>
    <t>Topo TA Cloning kit PCR 2,1 Topo-10F'</t>
  </si>
  <si>
    <t>Toner</t>
  </si>
  <si>
    <t>198161-25G</t>
  </si>
  <si>
    <t>TOLUIDINE BLUE O, CERTIFIED 25g</t>
  </si>
  <si>
    <t>pour wyatt</t>
  </si>
  <si>
    <t>412641000</t>
  </si>
  <si>
    <t>Toluene RS HPLC 1l</t>
  </si>
  <si>
    <t>10132690</t>
  </si>
  <si>
    <t>toluene pur 5L</t>
  </si>
  <si>
    <t>7115.1</t>
  </si>
  <si>
    <t>toluène (1l) ROTIPURAN</t>
  </si>
  <si>
    <t>11755498</t>
  </si>
  <si>
    <t>TOILE NYLON 1M X 1M 500µM</t>
  </si>
  <si>
    <t>20310-50</t>
  </si>
  <si>
    <t>Tocopherol kit  (4x50mg)</t>
  </si>
  <si>
    <t>AC; 5% de remise à partir de 1000 E</t>
  </si>
  <si>
    <t>20315-50k</t>
  </si>
  <si>
    <t>Tocopherol isomer kit  (4x50mg)</t>
  </si>
  <si>
    <t>P2297</t>
  </si>
  <si>
    <t>TNBS (2,4,6 trinitrobenzene sulfonique acide) 5 % (10mL)</t>
  </si>
  <si>
    <t>048811</t>
  </si>
  <si>
    <t>TIP AUTOSEAL ASE</t>
  </si>
  <si>
    <t>W34608</t>
  </si>
  <si>
    <t>Tige porte burette TIGE ACIER RECOUVERT ZINC 500X10MM</t>
  </si>
  <si>
    <t>T9145</t>
  </si>
  <si>
    <t>thyroglobuline (bovine) 35mg</t>
  </si>
  <si>
    <t>T1126-100mg</t>
  </si>
  <si>
    <t>Thyroglobulin from porcine thyroid gland</t>
  </si>
  <si>
    <t>63613</t>
  </si>
  <si>
    <t>Thyoglycolate (25u)</t>
  </si>
  <si>
    <t>2408532</t>
  </si>
  <si>
    <t>thiosulfate de sodium standard 0,00246N (100ml) dans MDB solution std stabilisé</t>
  </si>
  <si>
    <t>T3658-1MG</t>
  </si>
  <si>
    <t>Thioredoxin from Spirulina sp. (1mg)</t>
  </si>
  <si>
    <t>88640-100ML</t>
  </si>
  <si>
    <t>Thioglycérol 99% (100mL)</t>
  </si>
  <si>
    <t>T5500-100G</t>
  </si>
  <si>
    <t>Thiobarbituric Acide 98% (100g)</t>
  </si>
  <si>
    <t>T1270-25G</t>
  </si>
  <si>
    <t>Thiamine Hydrochloride</t>
  </si>
  <si>
    <t>37924-100mg</t>
  </si>
  <si>
    <t>thiamethoxam</t>
  </si>
  <si>
    <t>TE05631051</t>
  </si>
  <si>
    <t>THERMOMETRE TESTO 105</t>
  </si>
  <si>
    <t>N16421</t>
  </si>
  <si>
    <t>Thermomètre précision</t>
  </si>
  <si>
    <t>620-3714</t>
  </si>
  <si>
    <t>thermométre numérique avec sonde</t>
  </si>
  <si>
    <t>0136084</t>
  </si>
  <si>
    <t>Thermomètre Hanna HI14700 pour incubateur et réfrigérateur</t>
  </si>
  <si>
    <t>0136109</t>
  </si>
  <si>
    <t>Thermomètre de poche Hanna Checktemp</t>
  </si>
  <si>
    <t>1358115</t>
  </si>
  <si>
    <t>Thermométre à mercure -20 à +110  (x 1)</t>
  </si>
  <si>
    <t>a2780004</t>
  </si>
  <si>
    <t>Thermomètre "stylo" électronique</t>
  </si>
  <si>
    <t>SAV</t>
  </si>
  <si>
    <t>thermocontact 150°C polystat1</t>
  </si>
  <si>
    <t>T7770-1VL</t>
  </si>
  <si>
    <t>Theophilline (1 vial)</t>
  </si>
  <si>
    <t>T4500-25G</t>
  </si>
  <si>
    <t>Theobromine (25g)</t>
  </si>
  <si>
    <t>ref sigma T8266-5g</t>
  </si>
  <si>
    <t>T8266-5G</t>
  </si>
  <si>
    <t>thallium acetate 5g</t>
  </si>
  <si>
    <t>T25003</t>
  </si>
  <si>
    <t>tetranitromethane (5g)</t>
  </si>
  <si>
    <t>W0504H</t>
  </si>
  <si>
    <t>TETRAHYDROFURANNE NON STABILISE POUR HPLC (2,5L)</t>
  </si>
  <si>
    <t>67448</t>
  </si>
  <si>
    <t>Tetracycline 30µg (4*50u)</t>
  </si>
  <si>
    <t>87089-1G</t>
  </si>
  <si>
    <t>Tetracosane</t>
  </si>
  <si>
    <t>Across</t>
  </si>
  <si>
    <t>14817 0010</t>
  </si>
  <si>
    <t>TetraChlorure de carbone (1L)</t>
  </si>
  <si>
    <t>87300-250MG</t>
  </si>
  <si>
    <t>Tetra Gly</t>
  </si>
  <si>
    <t>10131361</t>
  </si>
  <si>
    <t>TESTEUR PH TETE S7+ELECTRODE PH</t>
  </si>
  <si>
    <t>99COMB0</t>
  </si>
  <si>
    <t>Test antibiotique Beta-Star Combo (25 tests)</t>
  </si>
  <si>
    <t>T1375</t>
  </si>
  <si>
    <t>TES (N-tris[hydroxyméthyl] methyl –2-amino éthane sulfonique acide),25g</t>
  </si>
  <si>
    <t>20256-1L-F</t>
  </si>
  <si>
    <t>tert-Butyl methyl ether puriss. p.a., ≥99.5% (GC)</t>
  </si>
  <si>
    <t>19460-1L</t>
  </si>
  <si>
    <t>TERT-BUTANOL, ACS (1L)</t>
  </si>
  <si>
    <t>471712-100ML</t>
  </si>
  <si>
    <t>tert-Butanol (100mL)</t>
  </si>
  <si>
    <t>NP10-100ml</t>
  </si>
  <si>
    <t>Tergitol Type NP-10 100ml</t>
  </si>
  <si>
    <t>161-0800</t>
  </si>
  <si>
    <t>Temed 5mL</t>
  </si>
  <si>
    <t>013.056.7</t>
  </si>
  <si>
    <t>Teinture d'iode test empâtage (30mL)</t>
  </si>
  <si>
    <t>90226</t>
  </si>
  <si>
    <t>Teinture de tournesol</t>
  </si>
  <si>
    <t>SRP01187t</t>
  </si>
  <si>
    <t>Tegaserod maleate (100mg)</t>
  </si>
  <si>
    <t>35548-100MG</t>
  </si>
  <si>
    <t>Tefluthrine (100mg)</t>
  </si>
  <si>
    <t>165.2922</t>
  </si>
  <si>
    <t>Teflon comb,10 welle, 1,5mm</t>
  </si>
  <si>
    <t>32013-250mg</t>
  </si>
  <si>
    <t>Tebuconazol</t>
  </si>
  <si>
    <t>36565-250mg-R</t>
  </si>
  <si>
    <t>tebuconazol</t>
  </si>
  <si>
    <t>P-612</t>
  </si>
  <si>
    <t>Té soupape de sécurité pour tube 1/16'' OD_x000D_
tube 1/16"OD_x000D_
tube 1/16"OD</t>
  </si>
  <si>
    <t>8TTT316MM</t>
  </si>
  <si>
    <t>TE egal gyrolok DB 8mm dia ext inox 316/316L</t>
  </si>
  <si>
    <t>E484326</t>
  </si>
  <si>
    <t>TDK DVD DVD+RW 4,7Go (4 Pack 10)</t>
  </si>
  <si>
    <t>TCEP. (1 g)</t>
  </si>
  <si>
    <t>1,00807,0250</t>
  </si>
  <si>
    <t>TCA (250g)</t>
  </si>
  <si>
    <t>19,050-0</t>
  </si>
  <si>
    <t>TBDMSCl (ter butyldimethylsilyl chloride) (5g)</t>
  </si>
  <si>
    <t>jane génibio</t>
  </si>
  <si>
    <t>14,077-5</t>
  </si>
  <si>
    <t>TBAI 98%, 25g</t>
  </si>
  <si>
    <t>4308320</t>
  </si>
  <si>
    <t>TaqMan® Exogenous Internal Positive Control Reagents with TaqMan® Universal PCR Master Mix</t>
  </si>
  <si>
    <t>4308323</t>
  </si>
  <si>
    <t>TaqMan® Exogenous Internal Positive Control</t>
  </si>
  <si>
    <t>N808-0234</t>
  </si>
  <si>
    <t>TaqMan Reverse transcription Reagents</t>
  </si>
  <si>
    <t>201205</t>
  </si>
  <si>
    <t>Taq polymerase (4*250 u)</t>
  </si>
  <si>
    <t>201203</t>
  </si>
  <si>
    <t>Taq polymerase (250 u)</t>
  </si>
  <si>
    <t>B3382C</t>
  </si>
  <si>
    <t>Taq pol cloned</t>
  </si>
  <si>
    <t>MO267S</t>
  </si>
  <si>
    <t>Taq DNA Polymerase with ThermoPol Buffer (400u)</t>
  </si>
  <si>
    <t>M0267S</t>
  </si>
  <si>
    <t>Taq DNA polymerase with thermopol buffer (400 Units)</t>
  </si>
  <si>
    <t>M0267L</t>
  </si>
  <si>
    <t>Taq DNA polymerase with thermopol buffer (2 000 Units)</t>
  </si>
  <si>
    <t>M1661</t>
  </si>
  <si>
    <t>Taq DNA polymerase in storage (N'EXISTE PLUS!)</t>
  </si>
  <si>
    <t>18038026</t>
  </si>
  <si>
    <t>Taq DNA Polymerase 5 units/microlitre</t>
  </si>
  <si>
    <t>10342-020</t>
  </si>
  <si>
    <t>Taq DNA Polymerase (500u)</t>
  </si>
  <si>
    <t>10342-046</t>
  </si>
  <si>
    <t>Taq DNA Polymerase (1500u)</t>
  </si>
  <si>
    <t>M2661</t>
  </si>
  <si>
    <t>Taq DANN Polymerase</t>
  </si>
  <si>
    <t>32096.267</t>
  </si>
  <si>
    <t>Tampon pH 7 incolore (500mL)</t>
  </si>
  <si>
    <t>32095.264</t>
  </si>
  <si>
    <t>Tampon pH 4 incolore (500mL)</t>
  </si>
  <si>
    <t>98213.260</t>
  </si>
  <si>
    <t>Tampon pH 10 incolore (500mL)</t>
  </si>
  <si>
    <t>W3239K</t>
  </si>
  <si>
    <t>Tampon MES NP002</t>
  </si>
  <si>
    <t>10070270</t>
  </si>
  <si>
    <t>Tamis moléculaire 3A, pur, taille particule1,6-2,5mm 500gr</t>
  </si>
  <si>
    <t>B2630A</t>
  </si>
  <si>
    <t>Tamis diam 200mm; H50mm; ouverture 250µm</t>
  </si>
  <si>
    <t>A37625</t>
  </si>
  <si>
    <t>Tamis diam 200mm; H50mm; ouverture 2,8mm</t>
  </si>
  <si>
    <t>A82350</t>
  </si>
  <si>
    <t>Tamis diam 200mm; H50mm; ouverture 2,36mm</t>
  </si>
  <si>
    <t>B2629H</t>
  </si>
  <si>
    <t>Tamis diam 200mm; H50mm; ouverture 100µm</t>
  </si>
  <si>
    <t>635623</t>
  </si>
  <si>
    <t>TALON R  x Tractor Buffer and Buffer Kit</t>
  </si>
  <si>
    <t>635501</t>
  </si>
  <si>
    <t>TALON Metal Affinity Resin</t>
  </si>
  <si>
    <t>635606</t>
  </si>
  <si>
    <t>TALON Disposable Gravity Columns</t>
  </si>
  <si>
    <t>TE14</t>
  </si>
  <si>
    <t>Table de comptage Daphnies</t>
  </si>
  <si>
    <t>TGP32100</t>
  </si>
  <si>
    <t>T4 gp32</t>
  </si>
  <si>
    <t>M1801</t>
  </si>
  <si>
    <t>T4 DNA ligase 100u</t>
  </si>
  <si>
    <t>jane</t>
  </si>
  <si>
    <t>P727</t>
  </si>
  <si>
    <t>'T' en PEEK (thru-hole 0,5mm)</t>
  </si>
  <si>
    <t>T C A tricholoro acétique acide , 250g</t>
  </si>
  <si>
    <t>S34854</t>
  </si>
  <si>
    <t>SYTO9 GREEN FLUORESCE , 5mM in DMSO (100µL)</t>
  </si>
  <si>
    <t>00000</t>
  </si>
  <si>
    <t>systéme aeroflo sur mesure</t>
  </si>
  <si>
    <t>6822.0003</t>
  </si>
  <si>
    <t>syringue 250µl HPLC ultimate 3000</t>
  </si>
  <si>
    <t>6822.0002</t>
  </si>
  <si>
    <t>syringue 100µl HPLC ultimate 3000</t>
  </si>
  <si>
    <t>002982</t>
  </si>
  <si>
    <t>Syringue 10µl 10R-C/T-5/0.47C (avec aiguille amovible conique) 002982</t>
  </si>
  <si>
    <t>a3326y</t>
  </si>
  <si>
    <t>Sybr Safe</t>
  </si>
  <si>
    <t>W397FB</t>
  </si>
  <si>
    <t>SYBR qpcr maxima (x10) 1,25ml</t>
  </si>
  <si>
    <t>11863923</t>
  </si>
  <si>
    <t>sybr green qpcr maxima x10 tubes 1,25ml (1000 reactions)</t>
  </si>
  <si>
    <t>offre F2011270-D= 500€ jusqu'au 31-12-2011</t>
  </si>
  <si>
    <t>K0252</t>
  </si>
  <si>
    <t>SYBR Green qPCR Master Mix (2x) Rox solution provided (10*1,25) offre prix F2011270-D</t>
  </si>
  <si>
    <t>5080-5400</t>
  </si>
  <si>
    <t>Swabs (100u)</t>
  </si>
  <si>
    <t>Z3101</t>
  </si>
  <si>
    <t>SV Total RNA Isolation System Trial Size (10 preps)</t>
  </si>
  <si>
    <t>SV00085</t>
  </si>
  <si>
    <t>SV shipping charge</t>
  </si>
  <si>
    <t>B3151Y</t>
  </si>
  <si>
    <t>Sure lock Xcell</t>
  </si>
  <si>
    <t>11770124</t>
  </si>
  <si>
    <t>Surchaussures (x2000)</t>
  </si>
  <si>
    <t>1130514</t>
  </si>
  <si>
    <t>Surchaussure (300u)</t>
  </si>
  <si>
    <t>support sac désionisation</t>
  </si>
  <si>
    <t>718966</t>
  </si>
  <si>
    <t>Support précolonne Column-Protection-System</t>
  </si>
  <si>
    <t>XX45 047 00</t>
  </si>
  <si>
    <t>Support filtre haute pression en ligne 47mn de diamètre</t>
  </si>
  <si>
    <t>support</t>
  </si>
  <si>
    <t>W34852</t>
  </si>
  <si>
    <t>Superscript III 1st Stand (kit rt-pcr 50rx)</t>
  </si>
  <si>
    <t>P255X</t>
  </si>
  <si>
    <t>Super flangeless nut 1/16 peek (10u)</t>
  </si>
  <si>
    <t>CRM47885</t>
  </si>
  <si>
    <t>SUPELCO 37 COMPONENT FAME MIX, 10MG/ML</t>
  </si>
  <si>
    <t>S3147</t>
  </si>
  <si>
    <t>sulfosalicylique acid dihydrate, 100g</t>
  </si>
  <si>
    <t>220399</t>
  </si>
  <si>
    <t>Sulfite réactif 1 (Sachets de poudre ,100 pcs)</t>
  </si>
  <si>
    <t>S6501-5g</t>
  </si>
  <si>
    <t>sulfate de streptomycine 5g</t>
  </si>
  <si>
    <t>424410010</t>
  </si>
  <si>
    <t>Sulfate de sodium 1kg</t>
  </si>
  <si>
    <t>197720010</t>
  </si>
  <si>
    <t>Sulfate de cuivre 5H2O (10g)</t>
  </si>
  <si>
    <t>sulfatase H5   10 000U</t>
  </si>
  <si>
    <t>10215190</t>
  </si>
  <si>
    <t>Sulfanilamide (100g)</t>
  </si>
  <si>
    <t>199656-25G</t>
  </si>
  <si>
    <t>Sudan II (25g)</t>
  </si>
  <si>
    <t>S9378</t>
  </si>
  <si>
    <t>Sucrose ,1kg</t>
  </si>
  <si>
    <t>S-8501</t>
  </si>
  <si>
    <t>Sucrose (5 kg)</t>
  </si>
  <si>
    <t>224731-100G</t>
  </si>
  <si>
    <t>Succinic acid disodium salt (100g)</t>
  </si>
  <si>
    <t>11862710</t>
  </si>
  <si>
    <t>STYLO COMPTEUR DE COLONIES</t>
  </si>
  <si>
    <t>R6421</t>
  </si>
  <si>
    <t>Stu I</t>
  </si>
  <si>
    <t>S9137-25g</t>
  </si>
  <si>
    <t>streptomycine 25g</t>
  </si>
  <si>
    <t>8B-S004-HBJ</t>
  </si>
  <si>
    <t>Strata C18-T 500mg/3mL (50u)</t>
  </si>
  <si>
    <t>8B-S004-FBJ</t>
  </si>
  <si>
    <t>Strata C18-T 200mg/3mL (50u)</t>
  </si>
  <si>
    <t>8B-S001-HCH</t>
  </si>
  <si>
    <t>Strata C18-E 500mg/6mL (30u)</t>
  </si>
  <si>
    <t>S2424-5G</t>
  </si>
  <si>
    <t>stigmastérol 95% (5g)</t>
  </si>
  <si>
    <t>CDX-00019351-005</t>
  </si>
  <si>
    <t>Stevioside (5mg)</t>
  </si>
  <si>
    <t>CDX-00019351-010</t>
  </si>
  <si>
    <t>Stevioside (10mg)</t>
  </si>
  <si>
    <t>CDX-00010175-001</t>
  </si>
  <si>
    <t>Steviajecfa mixed solution (1ml)</t>
  </si>
  <si>
    <t>1117M</t>
  </si>
  <si>
    <t>Stéryl glucoside</t>
  </si>
  <si>
    <t>S4627-100</t>
  </si>
  <si>
    <t>Stearyl stearate (100mg)</t>
  </si>
  <si>
    <t>S4751-1G</t>
  </si>
  <si>
    <t>Stearic acid &gt;98,5%</t>
  </si>
  <si>
    <t>7010-040</t>
  </si>
  <si>
    <t>Stator pour 7010</t>
  </si>
  <si>
    <t>6820.0012</t>
  </si>
  <si>
    <t>stator for stainless steel valve, autosampler HPLC ultimate 3000</t>
  </si>
  <si>
    <t>0100-1851</t>
  </si>
  <si>
    <t>stator face assembly de pompe G1313A</t>
  </si>
  <si>
    <t>11715386</t>
  </si>
  <si>
    <t>Statif: tige pour base fileté M10 acier zingué, 500*10mm</t>
  </si>
  <si>
    <t>10106270</t>
  </si>
  <si>
    <t>Statif base rectangulaire acier peint 21*13cm</t>
  </si>
  <si>
    <t>6826-0012</t>
  </si>
  <si>
    <t>Starter 1000 bar</t>
  </si>
  <si>
    <t>70900</t>
  </si>
  <si>
    <t>Standart Mc Farland (6 étalons)</t>
  </si>
  <si>
    <t>P63</t>
  </si>
  <si>
    <t>standart DON</t>
  </si>
  <si>
    <t>91524-1G-F</t>
  </si>
  <si>
    <t>Standart 0% Maize (GMO Standard ERM-BF412a, 0% Bt-11)</t>
  </si>
  <si>
    <t>01.2010 a gras fast</t>
  </si>
  <si>
    <t>47885-U</t>
  </si>
  <si>
    <t>standards acides gras méthylés SUPELCO 37(quantitatif 10mg/ml)  pour CPG</t>
  </si>
  <si>
    <t>N6470012</t>
  </si>
  <si>
    <t>Standard Rhenium Filament</t>
  </si>
  <si>
    <t>6820-0014</t>
  </si>
  <si>
    <t>Stainless stell valve</t>
  </si>
  <si>
    <t>25 unités - ¨Polytetrefluoroethylène</t>
  </si>
  <si>
    <t>0020-301</t>
  </si>
  <si>
    <t>ST IR Card PTFE Substrates (25)</t>
  </si>
  <si>
    <t>25 unités - Polyéthylène</t>
  </si>
  <si>
    <t>0020 - 300</t>
  </si>
  <si>
    <t>ST IR Card PE Subsrates (25)</t>
  </si>
  <si>
    <t>6820.7300</t>
  </si>
  <si>
    <t>SSY,DR,HORIZ,COMPL,XCHG,WPS/PLWPS/SC&gt;801045</t>
  </si>
  <si>
    <t>ER0771</t>
  </si>
  <si>
    <t>SspI</t>
  </si>
  <si>
    <t>R6601</t>
  </si>
  <si>
    <t>( Donca prix par L'ENSAT)</t>
  </si>
  <si>
    <t>1725274</t>
  </si>
  <si>
    <t>Ssoadvance Universal Sybr green Supermix 2500</t>
  </si>
  <si>
    <t>S6639-1L</t>
  </si>
  <si>
    <t>SSC Buffer 20X</t>
  </si>
  <si>
    <t>Jane</t>
  </si>
  <si>
    <t>234311-5G</t>
  </si>
  <si>
    <t>Squalane 99% (5g)</t>
  </si>
  <si>
    <t>N6101183</t>
  </si>
  <si>
    <t>Spring-9000 AS vial sensor x1 (ressort pour détecteur de vial clarus 600)</t>
  </si>
  <si>
    <t>114829</t>
  </si>
  <si>
    <t>Spray nettoyage INDUSPRAY SR26 1L (12u)</t>
  </si>
  <si>
    <t>231-0099</t>
  </si>
  <si>
    <t>spoon micro 140x5mm,hexag handle 1</t>
  </si>
  <si>
    <t>57319</t>
  </si>
  <si>
    <t>SPME fiber assembly Carboxen/Polydimethylsiloxane(CAR/PDMS) (3u)</t>
  </si>
  <si>
    <t>SPECTRAPOR CE DISPODIAL. (10 u)</t>
  </si>
  <si>
    <t>L430,1</t>
  </si>
  <si>
    <t>Spatules d'étalement (100u)</t>
  </si>
  <si>
    <t>231-0003</t>
  </si>
  <si>
    <t>spatule en acier inoxydable, type analyse 235mm de L</t>
  </si>
  <si>
    <t>231-0002</t>
  </si>
  <si>
    <t>spatule en acier inoxydable , verseuse 200mm (x5)</t>
  </si>
  <si>
    <t>11835071</t>
  </si>
  <si>
    <t>SPATULE CUILLERE ET LAME 185MM (X10)</t>
  </si>
  <si>
    <t>yk77.1</t>
  </si>
  <si>
    <t>spatule avec cuillère plate (x1)</t>
  </si>
  <si>
    <t>18500002</t>
  </si>
  <si>
    <t>Spanner 3/16'x1/4 clef 18500002</t>
  </si>
  <si>
    <t>165.2933</t>
  </si>
  <si>
    <t>Spacers, mini PII, 1,5mm</t>
  </si>
  <si>
    <t>165-1849</t>
  </si>
  <si>
    <t>Spacer Protean II xi 20cm; 1,5mm</t>
  </si>
  <si>
    <t>1653312</t>
  </si>
  <si>
    <t>Spacer plates MP3 (5u)</t>
  </si>
  <si>
    <t>1653366</t>
  </si>
  <si>
    <t>Spacer 15 puits MP3</t>
  </si>
  <si>
    <t>+ glace 55E</t>
  </si>
  <si>
    <t>CDX00019336-5</t>
  </si>
  <si>
    <t>soyasaponine I (5mg)</t>
  </si>
  <si>
    <t>5% de remise à partir de 1000 E</t>
  </si>
  <si>
    <t>19571-10k</t>
  </si>
  <si>
    <t>Soyasaponin kit (5x10mg)</t>
  </si>
  <si>
    <t>19 571-5k</t>
  </si>
  <si>
    <t>Soyasaponin kit</t>
  </si>
  <si>
    <t>19340-10</t>
  </si>
  <si>
    <t>Soyasapogenol B (10mg)</t>
  </si>
  <si>
    <t>19335-10</t>
  </si>
  <si>
    <t>Soyasapogenol A (10mg)</t>
  </si>
  <si>
    <t>93109-1G-F</t>
  </si>
  <si>
    <t>Soya Bean Powder, certified Reference Material ERM-BF410f (5% seulement))</t>
  </si>
  <si>
    <t>94162-1SET-F</t>
  </si>
  <si>
    <t>Soya Bean Powder set, certified Reference Material ERM-BF410</t>
  </si>
  <si>
    <t>19570-25k</t>
  </si>
  <si>
    <t>Soy isoflavone kit (6x25mg)</t>
  </si>
  <si>
    <t>SN-NM-M</t>
  </si>
  <si>
    <t>Souris RjHan:NMRI (mâle; 31g)</t>
  </si>
  <si>
    <t>Souris modèle</t>
  </si>
  <si>
    <t>Souches</t>
  </si>
  <si>
    <t>CIP 106371</t>
  </si>
  <si>
    <t>Souche: Weissella paramesenteroides</t>
  </si>
  <si>
    <t>CIP 76,25</t>
  </si>
  <si>
    <t>Souche: Staphylocoque aureus</t>
  </si>
  <si>
    <t>CIP 102244</t>
  </si>
  <si>
    <t>Souche: Pediococcus pentosaeus</t>
  </si>
  <si>
    <t>CIP 102243</t>
  </si>
  <si>
    <t>Souche: Pediococcus acidilacti</t>
  </si>
  <si>
    <t>CIP 76,24</t>
  </si>
  <si>
    <t>Souche: Escherichia coli</t>
  </si>
  <si>
    <t>005KFC</t>
  </si>
  <si>
    <t>Souche Sigma 96 SP</t>
  </si>
  <si>
    <t>005HEC</t>
  </si>
  <si>
    <t>Souche Sigma 74</t>
  </si>
  <si>
    <t>005EAC</t>
  </si>
  <si>
    <t>Souche Sigma 51</t>
  </si>
  <si>
    <t>002 DAC</t>
  </si>
  <si>
    <t>Souche Delta 1 DL1</t>
  </si>
  <si>
    <t>002BEC</t>
  </si>
  <si>
    <t>Souche BETA5 DL1</t>
  </si>
  <si>
    <t>002BCC</t>
  </si>
  <si>
    <t>Souche BETA3 DL1 (fromage)</t>
  </si>
  <si>
    <t>Sondes Taqman</t>
  </si>
  <si>
    <t>Sondes TaqMan</t>
  </si>
  <si>
    <t>07584105</t>
  </si>
  <si>
    <t>Sonde ultra son, microsonde PR MS50 microson P1 3,2mm</t>
  </si>
  <si>
    <t>WT103635</t>
  </si>
  <si>
    <t>Sonde pHmètre Sentix 41</t>
  </si>
  <si>
    <t>159*5087</t>
  </si>
  <si>
    <t>Sonde pH metre WTW 5057</t>
  </si>
  <si>
    <t>DRLPHC108</t>
  </si>
  <si>
    <t>Sonde pH INTELLICAL PHC108 Hach Lange</t>
  </si>
  <si>
    <t>pHC2001-8</t>
  </si>
  <si>
    <t>Sonde pH combiné (unité)</t>
  </si>
  <si>
    <t>DA-600</t>
  </si>
  <si>
    <t>Sonde canelé</t>
  </si>
  <si>
    <t>N321.1</t>
  </si>
  <si>
    <t>Solutions tampon pH,7,01 (25*20ml)</t>
  </si>
  <si>
    <t>N320.1</t>
  </si>
  <si>
    <t>Solutions tampon pH,4,01 (25*20ml)</t>
  </si>
  <si>
    <t>1352007</t>
  </si>
  <si>
    <t>Solution tampon pH7 colorée (1L)</t>
  </si>
  <si>
    <t>1352004</t>
  </si>
  <si>
    <t>Solution tampon pH4 colorée (1L)</t>
  </si>
  <si>
    <t>Solution Tampon 7 (250mL)</t>
  </si>
  <si>
    <t>159,9463</t>
  </si>
  <si>
    <t>Solution Tampon 4 (250mL)</t>
  </si>
  <si>
    <t>Solution Tampon 10 (250mL)</t>
  </si>
  <si>
    <t>634-9343</t>
  </si>
  <si>
    <t>solution nettoyage de cuve spectro 1L</t>
  </si>
  <si>
    <t>B93323 0,5</t>
  </si>
  <si>
    <t>solution de référence 1413µs/cm pour conductimétre (0,5l)</t>
  </si>
  <si>
    <t>B93322</t>
  </si>
  <si>
    <t>solution de référence 12,88ms/cm pour conductimétre</t>
  </si>
  <si>
    <t>HAHI70642L</t>
  </si>
  <si>
    <t>SOLUTION DE NETTOYAGE ÉLECTRODES "FROMAGES" (500mL)</t>
  </si>
  <si>
    <t>AA0-7814</t>
  </si>
  <si>
    <t>Software</t>
  </si>
  <si>
    <t>prix négociè pour 20 achetés devis 526</t>
  </si>
  <si>
    <t>KITCIC2160</t>
  </si>
  <si>
    <t>Sofribox® 21 litres 72h Congelé</t>
  </si>
  <si>
    <t>P034.1</t>
  </si>
  <si>
    <t>sodium thiosulfate pentahydraté (500g)_x000D_
toluène (1l)</t>
  </si>
  <si>
    <t>10724071</t>
  </si>
  <si>
    <t>SODIUM THIOSULFATE PENTAHYDRATE (1kg)</t>
  </si>
  <si>
    <t>S 5758</t>
  </si>
  <si>
    <t>Sodium tétrathionate 25g</t>
  </si>
  <si>
    <t>71999</t>
  </si>
  <si>
    <t>Sodium tétraborate décahydrate,500g</t>
  </si>
  <si>
    <t>W1077P</t>
  </si>
  <si>
    <t>SODIUM TETRABORATE DECAHYDRATE 1kg</t>
  </si>
  <si>
    <t>28128.294</t>
  </si>
  <si>
    <t>Sodium sulfite, heptahydrate, 1Kg</t>
  </si>
  <si>
    <t>Sodium sulfate tetradecyl, 5g</t>
  </si>
  <si>
    <t>Sodium sulfate octyl, 15g</t>
  </si>
  <si>
    <t>Sodium sulfate hexyl , 30G</t>
  </si>
  <si>
    <t>1.06649.0500</t>
  </si>
  <si>
    <t>Sodium sulfate anhydre,500g</t>
  </si>
  <si>
    <t>1.06601.0250</t>
  </si>
  <si>
    <t>Sodium salicylate, 250g</t>
  </si>
  <si>
    <t>27068290</t>
  </si>
  <si>
    <t>Sodium Potassium Tartrate Normapur (1kg)</t>
  </si>
  <si>
    <t>S2377-1kg</t>
  </si>
  <si>
    <t>Sodium potassium tartrate 1kg</t>
  </si>
  <si>
    <t>30555.3 pourrait être P8510 page 1877</t>
  </si>
  <si>
    <t>sodium polyphosphate crystal,+80mesh, 1Kg</t>
  </si>
  <si>
    <t>S9638</t>
  </si>
  <si>
    <t>Sodium phosphate, monobasique, monohydrate, 250g</t>
  </si>
  <si>
    <t>S9390-500g</t>
  </si>
  <si>
    <t>Sodium phosphate, dibasique, heptahydrate, 500g</t>
  </si>
  <si>
    <t>S9390-100g</t>
  </si>
  <si>
    <t>Sodium phosphate, dibasique, heptahydrate, 100g</t>
  </si>
  <si>
    <t>S9763-500g</t>
  </si>
  <si>
    <t>Sodium phosphate, dibasique, 500g</t>
  </si>
  <si>
    <t>71778-25G</t>
  </si>
  <si>
    <t>Sodium nitroprusside dihydrate (25g)</t>
  </si>
  <si>
    <t>S8170-250g</t>
  </si>
  <si>
    <t>Sodium nitrate &gt; 99%  (BSA)</t>
  </si>
  <si>
    <t>M1003-100G</t>
  </si>
  <si>
    <t>Sodium molybdate dihydrate (100G)</t>
  </si>
  <si>
    <t>21.763.8 sur catalogue S9538 ou S8379</t>
  </si>
  <si>
    <t>21,763-8</t>
  </si>
  <si>
    <t>Sodium Iodide (NaI), 500g</t>
  </si>
  <si>
    <t>28244364</t>
  </si>
  <si>
    <t>sodium hydroxyde RP pastille 5kg</t>
  </si>
  <si>
    <t>28 244.295</t>
  </si>
  <si>
    <t>Sodium hydroxide en pastille RP,1Kg</t>
  </si>
  <si>
    <t>28120231</t>
  </si>
  <si>
    <t>sodium hydrogenosulfate RP (250g)</t>
  </si>
  <si>
    <t>S/4246/50</t>
  </si>
  <si>
    <t>Sodium hydrogène carbonate HPLC</t>
  </si>
  <si>
    <t>428023-50g</t>
  </si>
  <si>
    <t>sodium dodécylsulfate ( 50g)  SDS</t>
  </si>
  <si>
    <t>428023-500.</t>
  </si>
  <si>
    <t>sodium dodécylsulfate ( 500g)  SDS</t>
  </si>
  <si>
    <t>428023-500g</t>
  </si>
  <si>
    <t>250300010</t>
  </si>
  <si>
    <t>Sodium DL lactate 60% (1L)</t>
  </si>
  <si>
    <t>28013264</t>
  </si>
  <si>
    <t>Sodium dihydrogénophosphate pur (500 g)</t>
  </si>
  <si>
    <t>S4641-25G</t>
  </si>
  <si>
    <t>sodium citrate (25g)</t>
  </si>
  <si>
    <t>27 800,360</t>
  </si>
  <si>
    <t>Sodium chlorure RP rectapur, 5kg</t>
  </si>
  <si>
    <t>27.800.291</t>
  </si>
  <si>
    <t>Sodium chlorure RP rectapur, 1kg</t>
  </si>
  <si>
    <t>27 810 295</t>
  </si>
  <si>
    <t>Sodium chlorure Normapur , 1kg</t>
  </si>
  <si>
    <t>1.06391.1000</t>
  </si>
  <si>
    <t>SODIUM CARBONATE</t>
  </si>
  <si>
    <t>20840-100G-F</t>
  </si>
  <si>
    <t>Sodium cacodylate trihydrate (100g)</t>
  </si>
  <si>
    <t>45,290-4</t>
  </si>
  <si>
    <t>Sodium borohydride (25mL)</t>
  </si>
  <si>
    <t>S8890</t>
  </si>
  <si>
    <t>Sodium bisulfite,100g</t>
  </si>
  <si>
    <t>S6297-250g</t>
  </si>
  <si>
    <t>Sodium bicarbonate (250g)</t>
  </si>
  <si>
    <t>pot + bouchon pas adapter à ce produit très toxique (risque de souillure)</t>
  </si>
  <si>
    <t>27 967-150</t>
  </si>
  <si>
    <t>Sodium azoture (50g)</t>
  </si>
  <si>
    <t>(- cher et mieux pot mieux que prolabo)</t>
  </si>
  <si>
    <t>S2002</t>
  </si>
  <si>
    <t>sodium azide (100g)&gt; 99,5%</t>
  </si>
  <si>
    <t>S7670</t>
  </si>
  <si>
    <t>Sodium acetate trihydrate sigma (1 kg)</t>
  </si>
  <si>
    <t>27652298</t>
  </si>
  <si>
    <t>sodium acétate RP PA 3H20 (1Kg)</t>
  </si>
  <si>
    <t>131632,1211</t>
  </si>
  <si>
    <t>sodium acetate (1kg)</t>
  </si>
  <si>
    <t>85469-100ML</t>
  </si>
  <si>
    <t>SOC Broth (100mL)</t>
  </si>
  <si>
    <t>ER0661</t>
  </si>
  <si>
    <t>SmaI supplied with : 10x buffer Tango</t>
  </si>
  <si>
    <t>R6121</t>
  </si>
  <si>
    <t>SmaI</t>
  </si>
  <si>
    <t>64934</t>
  </si>
  <si>
    <t>Slanetz (500g)</t>
  </si>
  <si>
    <t>70166-500</t>
  </si>
  <si>
    <t>Skim milk power 500g</t>
  </si>
  <si>
    <t>S9889</t>
  </si>
  <si>
    <t>sitostérol 1mg</t>
  </si>
  <si>
    <t>B3222C</t>
  </si>
  <si>
    <t>Simplyblue Safestain</t>
  </si>
  <si>
    <t>SIMPAKOD2</t>
  </si>
  <si>
    <t>SimPak 2 pack de purification.</t>
  </si>
  <si>
    <t>SIMPAKKD2</t>
  </si>
  <si>
    <t>SimPak 2 kit pour eau DI (inclus SimPak 2, SimFilter et Filtre évent)</t>
  </si>
  <si>
    <t>Simfilter filtre 0,05µm (pour eau ultra pure)</t>
  </si>
  <si>
    <t>161.0449</t>
  </si>
  <si>
    <t>Silver stain plus kit</t>
  </si>
  <si>
    <t>Silver stain kit</t>
  </si>
  <si>
    <t>073551</t>
  </si>
  <si>
    <t>Siltite mini union 0,32mn pour colonne capilaire (1 union, 2 écrous, 5 ferrules) 073551</t>
  </si>
  <si>
    <t>073553</t>
  </si>
  <si>
    <t>Siltite mini nut x5 (écrou de rechange pour raccord 073551) 073553</t>
  </si>
  <si>
    <t>073470</t>
  </si>
  <si>
    <t>Siltite mini ferrule (0,25mm ID)  x10 (pour nini union 073551) 073470</t>
  </si>
  <si>
    <t>L16947000CY</t>
  </si>
  <si>
    <t>Silthiofam 10mL (10ng-µL)</t>
  </si>
  <si>
    <t>236799-1kg</t>
  </si>
  <si>
    <t>Silica gel pore size 60 Å, 60-100 mesh 1Kg</t>
  </si>
  <si>
    <t>24, 217-9</t>
  </si>
  <si>
    <t>Silica Gel (Merck) 100 g</t>
  </si>
  <si>
    <t>288624-1KG</t>
  </si>
  <si>
    <t>Silica gel (1kg)</t>
  </si>
  <si>
    <t>GP110</t>
  </si>
  <si>
    <t>silencieux</t>
  </si>
  <si>
    <t>03.2010(p154)</t>
  </si>
  <si>
    <t>03300905</t>
  </si>
  <si>
    <t>Silanized glass wool  2oz#60g (laine Silanisée, kit  )</t>
  </si>
  <si>
    <t>SigmaPlot 9,0</t>
  </si>
  <si>
    <t>M 4038</t>
  </si>
  <si>
    <t>SigmaMarker Wide Range (M.W. 6,500-205,000) (1 vial)</t>
  </si>
  <si>
    <t>S8320-1VL</t>
  </si>
  <si>
    <t>SigmaMarker High Range (1vial)</t>
  </si>
  <si>
    <t>B-5655-25TAB</t>
  </si>
  <si>
    <t>SIGMAFAST™ BCIP/NBT (25tabs)</t>
  </si>
  <si>
    <t>G1313-87101</t>
  </si>
  <si>
    <t>siège d'aiguille acec capillaire2,3µl, DI 170µl, chaine HPLC Agilent</t>
  </si>
  <si>
    <t>1653308</t>
  </si>
  <si>
    <t>Short Plates MP3 (5u)</t>
  </si>
  <si>
    <t>LT115X</t>
  </si>
  <si>
    <t>Short male nut peek lite touch (10u)</t>
  </si>
  <si>
    <t>40401800</t>
  </si>
  <si>
    <t>set pour detecteur FID</t>
  </si>
  <si>
    <t>6040.3000</t>
  </si>
  <si>
    <t>Set of capillaries for RSLC 3000 (x4)</t>
  </si>
  <si>
    <t>57351</t>
  </si>
  <si>
    <t>Serum E.coli trivalent 3</t>
  </si>
  <si>
    <t>57331</t>
  </si>
  <si>
    <t>Serum E.coli trivalent 1</t>
  </si>
  <si>
    <t>57411</t>
  </si>
  <si>
    <t>Serum E.coli nonavalent</t>
  </si>
  <si>
    <t>57221</t>
  </si>
  <si>
    <t>Serum E.coli monovalent O55</t>
  </si>
  <si>
    <t>57241</t>
  </si>
  <si>
    <t>Serum E.coli monovalent O111</t>
  </si>
  <si>
    <t>57211</t>
  </si>
  <si>
    <t>Serum E.coli monovalent 26B6</t>
  </si>
  <si>
    <t>1079-4645</t>
  </si>
  <si>
    <t>Seringues50ml, pour pipette de distribution  Nichimate (X25)</t>
  </si>
  <si>
    <t>1011-1134</t>
  </si>
  <si>
    <t>Seringues2,5ml BioClean (RNase, Dnase free), pour pipette Nichimate (X100)</t>
  </si>
  <si>
    <t>1066-5784</t>
  </si>
  <si>
    <t>Seringues0,5ml BioClean (Rnase, Dnase free), pour pipette Nichimate (X100)</t>
  </si>
  <si>
    <t>C680,1</t>
  </si>
  <si>
    <t>Seringues verres 10mL</t>
  </si>
  <si>
    <t>C537.1</t>
  </si>
  <si>
    <t>Seringues omnifix 5ml (100 u)</t>
  </si>
  <si>
    <t>pour utilisation des pistons</t>
  </si>
  <si>
    <t>C539,1</t>
  </si>
  <si>
    <t>seringues omnifix 20ml (100u)</t>
  </si>
  <si>
    <t>11980787</t>
  </si>
  <si>
    <t>Seringues omnifix 10 ml (100u)</t>
  </si>
  <si>
    <t>Wyatt prix remisé</t>
  </si>
  <si>
    <t>613-2005</t>
  </si>
  <si>
    <t>seringues 5ml 2 pièces tuberculine luer ss aiguille (x100)</t>
  </si>
  <si>
    <t>Wyatt selon devis 163846/000 du 22/03/2010</t>
  </si>
  <si>
    <t>80002660</t>
  </si>
  <si>
    <t>seringues 5 ml NORMAJET 2 pièces (x100)</t>
  </si>
  <si>
    <t>Wyatt prix remisé 220/030</t>
  </si>
  <si>
    <t>613-2003</t>
  </si>
  <si>
    <t>seringues 2ml 2 pièces tuberculine luer ss aiguille (x100)</t>
  </si>
  <si>
    <t>613-2001</t>
  </si>
  <si>
    <t>seringues 1ml 2 pièces tuberculine luer ss aiguille (x100)</t>
  </si>
  <si>
    <t>613-2007</t>
  </si>
  <si>
    <t>seringues 10ml 2 pièces tuberculine luer ss aiguille (x100)</t>
  </si>
  <si>
    <t>1032-4034</t>
  </si>
  <si>
    <t>Seringues 0,50ml, pour pipette de distribution  Nichimate (X100)</t>
  </si>
  <si>
    <t>SER-EMB-25ML</t>
  </si>
  <si>
    <t>Seringue+embout pour réservoir 25mL</t>
  </si>
  <si>
    <t>B2848N</t>
  </si>
  <si>
    <t>Seringue stérile 3 pièces avec aiguilles (100u)</t>
  </si>
  <si>
    <t>W5592D</t>
  </si>
  <si>
    <t>SERINGUE Sérile 3P 20ML LUER LOCK (50u)</t>
  </si>
  <si>
    <t>T552.1</t>
  </si>
  <si>
    <t>Seringue omnifix 50ml raccord luer-lock (x1)</t>
  </si>
  <si>
    <t>CPG fison</t>
  </si>
  <si>
    <t>AS0-1898</t>
  </si>
  <si>
    <t>Seringue Hamilton Gastight 1701RN 10uL Avec aiguille amovible</t>
  </si>
  <si>
    <t>365 ILT 91</t>
  </si>
  <si>
    <t>seringue d'injection à embout fileté 250µl pour passeur automatique AS3000</t>
  </si>
  <si>
    <t>N23334</t>
  </si>
  <si>
    <t>Seringue à aiguille amovible 5µL</t>
  </si>
  <si>
    <t>01.2010(p88)</t>
  </si>
  <si>
    <t>N6101390</t>
  </si>
  <si>
    <t>Seringue 5µl piston PTFE OD 0,63 ( pour passeur Clarus 600)</t>
  </si>
  <si>
    <t>4005TLL</t>
  </si>
  <si>
    <t>Seringue 5 mL HPLC luer lock</t>
  </si>
  <si>
    <t>Z116858-100EA</t>
  </si>
  <si>
    <t>Seringue 3ml PP/PE without needle</t>
  </si>
  <si>
    <t>Seringue 20 ml Luer avec embout à vis</t>
  </si>
  <si>
    <t>562-1042</t>
  </si>
  <si>
    <t>SERINGUE 10R-C/F-5/0.47C 10μL * 1Pce</t>
  </si>
  <si>
    <t>N6103242</t>
  </si>
  <si>
    <t>Seringue 0,5µl low injection, metal plunger (x5) (pour passeur Clarus 600)</t>
  </si>
  <si>
    <t>N6101252</t>
  </si>
  <si>
    <t>Seringue 0,5µl (OD: 0,63) (pour passeur Clarus 600)</t>
  </si>
  <si>
    <t>S31 47</t>
  </si>
  <si>
    <t>seringue</t>
  </si>
  <si>
    <t>séquences</t>
  </si>
  <si>
    <t>OO2129</t>
  </si>
  <si>
    <t>sequence peptidique sur 3 cycles</t>
  </si>
  <si>
    <t>6144,50</t>
  </si>
  <si>
    <t>septum vert pour GC8000 17mm</t>
  </si>
  <si>
    <t>très cher et que 350°C</t>
  </si>
  <si>
    <t>N6621028</t>
  </si>
  <si>
    <t>Septum thermo green (x50)</t>
  </si>
  <si>
    <t>N9302780</t>
  </si>
  <si>
    <t>Septum pour flacon 09923031(x50)  (solvant toxique et visqueux)</t>
  </si>
  <si>
    <t>N6100153</t>
  </si>
  <si>
    <t>Septum cap (100)</t>
  </si>
  <si>
    <t>W09755</t>
  </si>
  <si>
    <t>septum caoutchouc silicone/PTFE(23,4mm) (x10)</t>
  </si>
  <si>
    <t>AG0-7875</t>
  </si>
  <si>
    <t>Septas Phenogreen-400 7/16" (11mm)  (x50)</t>
  </si>
  <si>
    <t>055395</t>
  </si>
  <si>
    <t>Septa TFE silicone (72u)</t>
  </si>
  <si>
    <t>01.2010 (p89)</t>
  </si>
  <si>
    <t>N9303442</t>
  </si>
  <si>
    <t>Septa PTFE red x100  (septum silicon teflon pour flacon N9302945, Clarus 600)</t>
  </si>
  <si>
    <t>239 188</t>
  </si>
  <si>
    <t>Septa marathon 3/8" (9,5mm) (25u)</t>
  </si>
  <si>
    <t>CPG résiste 400°C</t>
  </si>
  <si>
    <t>246624</t>
  </si>
  <si>
    <t>Septa GREEN AG3 17 mm (x50)</t>
  </si>
  <si>
    <t>CPG</t>
  </si>
  <si>
    <t>237815</t>
  </si>
  <si>
    <t>septa 77 (rouge) 17mm (x50)</t>
  </si>
  <si>
    <t>G100120-10G</t>
  </si>
  <si>
    <t>Sephadex® G-100 (10g)</t>
  </si>
  <si>
    <t>C25120-10G</t>
  </si>
  <si>
    <t>Sephadex C25 (10g)</t>
  </si>
  <si>
    <t>13264-0050</t>
  </si>
  <si>
    <t>Semicarbazide hydrochloride (5g)</t>
  </si>
  <si>
    <t>55744</t>
  </si>
  <si>
    <t>Sélenite-cystine complet (25 tubes)</t>
  </si>
  <si>
    <t>54 709</t>
  </si>
  <si>
    <t>Sélénite-Cystéine (6 x 100 mL)</t>
  </si>
  <si>
    <t>145,00808754</t>
  </si>
  <si>
    <t>Sel de Seignette</t>
  </si>
  <si>
    <t>014BAB</t>
  </si>
  <si>
    <t>Sel (7 kg)</t>
  </si>
  <si>
    <t>KJO-4282</t>
  </si>
  <si>
    <t>SecurityGuard Cartridge Kit</t>
  </si>
  <si>
    <t>AJO-4350</t>
  </si>
  <si>
    <t>Security Guard, Phenyl hexyl; 4x2,0</t>
  </si>
  <si>
    <t>AJO-7597</t>
  </si>
  <si>
    <t>Security Guard, 4x3,0; C18 Gemini</t>
  </si>
  <si>
    <t>039BGA</t>
  </si>
  <si>
    <t>Seau 14L gradué</t>
  </si>
  <si>
    <t>Pharmacia</t>
  </si>
  <si>
    <t>18-1032-16</t>
  </si>
  <si>
    <t>Sealing kit (with Kalrez orings)</t>
  </si>
  <si>
    <t>061687</t>
  </si>
  <si>
    <t>Seal,cell,peek (x50) pour cellule ASE 350</t>
  </si>
  <si>
    <t>L4509-250G</t>
  </si>
  <si>
    <t>SDS (250g)</t>
  </si>
  <si>
    <t>5*JT10-01</t>
  </si>
  <si>
    <t>Sceau 10,7L PP ba H264 Ø251 + cape rentrante coiffante (20u)</t>
  </si>
  <si>
    <t>R6211</t>
  </si>
  <si>
    <t>Sca I 1,000u</t>
  </si>
  <si>
    <t>505080</t>
  </si>
  <si>
    <t>Savon amphotène (X12)</t>
  </si>
  <si>
    <t>CM0619</t>
  </si>
  <si>
    <t>Sang de mouton stérile défribriné (100-200ml)</t>
  </si>
  <si>
    <t>55832</t>
  </si>
  <si>
    <t>Sang de cheval (100mL)</t>
  </si>
  <si>
    <t>165-1902</t>
  </si>
  <si>
    <t>Sandwich clamps 20cm pour Protean Xi</t>
  </si>
  <si>
    <t>6824.0020</t>
  </si>
  <si>
    <t>sample loop 250µl for WPS 3000 TFC, autosampler</t>
  </si>
  <si>
    <t>6824.0019</t>
  </si>
  <si>
    <t>sample loop  50µl for WPS 3000 TFC, autosampler</t>
  </si>
  <si>
    <t>S8884-25g</t>
  </si>
  <si>
    <t>SAFRANIN O, CERTIFIED 25g</t>
  </si>
  <si>
    <t>MEO-8154</t>
  </si>
  <si>
    <t>Safety Glasses Black Frame</t>
  </si>
  <si>
    <t>10264112</t>
  </si>
  <si>
    <t>sacs autoclave Biohazard 620x780 (x100)</t>
  </si>
  <si>
    <t>SAR33</t>
  </si>
  <si>
    <t>Sacs autoclavables 600X780mm 33L (X500)</t>
  </si>
  <si>
    <t>Sachets zip 60*80mm  (x1000)</t>
  </si>
  <si>
    <t>Sachets zip 220*280 mm (x1000)</t>
  </si>
  <si>
    <t>Sachets zip 160*220 mm  (x1000)</t>
  </si>
  <si>
    <t>11971526</t>
  </si>
  <si>
    <t>Sachets à zip neutre 90*105mm (1000u)</t>
  </si>
  <si>
    <t>11981516</t>
  </si>
  <si>
    <t>Sachets à zip neutre 60*75mm (1000u)</t>
  </si>
  <si>
    <t>11931526</t>
  </si>
  <si>
    <t>Sachets à zip neutre 205*280mm (1000u)</t>
  </si>
  <si>
    <t>Hervé BRUSTEL</t>
  </si>
  <si>
    <t>36*</t>
  </si>
  <si>
    <t>SACHET ZIP TRANSPARENT 80 X 120 MM (lot de 1000)</t>
  </si>
  <si>
    <t>11914395</t>
  </si>
  <si>
    <t>sachet stérile polyéthylène 540 ml (x500)</t>
  </si>
  <si>
    <t>60209</t>
  </si>
  <si>
    <t>Sachet à zip 25*35cm (1000u)</t>
  </si>
  <si>
    <t>10165</t>
  </si>
  <si>
    <t>Sachet à zip 18*25cm (1000u)</t>
  </si>
  <si>
    <t>soit 9,44 le kg</t>
  </si>
  <si>
    <t>27460364</t>
  </si>
  <si>
    <t>Sable de fontainebleau (5kg)</t>
  </si>
  <si>
    <t>modifi conditionnement le 10/10/2009</t>
  </si>
  <si>
    <t>27460460</t>
  </si>
  <si>
    <t>Sable de fontainebleau (25 kg)</t>
  </si>
  <si>
    <t>M5761</t>
  </si>
  <si>
    <t>S1 Nuclease</t>
  </si>
  <si>
    <t>103400</t>
  </si>
  <si>
    <t>S/Steel Nut  MSSNER-16-012 (Ecrous de rechange pour mini union) 103400</t>
  </si>
  <si>
    <t>103431</t>
  </si>
  <si>
    <t>S/Steel Mini union MVSU-004  (0,1 - 0,25mm) 103431</t>
  </si>
  <si>
    <t>103430</t>
  </si>
  <si>
    <t>S/Steel Mini union MVSU-003 ( 0,05 - 0,1mm) 103430</t>
  </si>
  <si>
    <t>B2765W</t>
  </si>
  <si>
    <t>Ruban encreur noir pour Minimark II</t>
  </si>
  <si>
    <t>B2765X</t>
  </si>
  <si>
    <t>Ruban encreur blanc pour Minimark II</t>
  </si>
  <si>
    <t>11725483</t>
  </si>
  <si>
    <t>Ruban adhésif rouge</t>
  </si>
  <si>
    <t>8221,1</t>
  </si>
  <si>
    <t>Ruban adhésif indicateur de stérilité (vapeur)</t>
  </si>
  <si>
    <t>11745483</t>
  </si>
  <si>
    <t>Ruban adhésif bleu</t>
  </si>
  <si>
    <t>11794784</t>
  </si>
  <si>
    <t>Ruban adhésif blanc</t>
  </si>
  <si>
    <t>27950201</t>
  </si>
  <si>
    <t>RTG rapid analysis kit</t>
  </si>
  <si>
    <t>9100551</t>
  </si>
  <si>
    <t>RPF marque BIOKAR 500g</t>
  </si>
  <si>
    <t>W55590</t>
  </si>
  <si>
    <t>ROULEAU PAPIER N&amp;B MAT pour imprimante thermique Gels (10u)</t>
  </si>
  <si>
    <t>PAPZK</t>
  </si>
  <si>
    <t>Rouleau papier enregistreur Kipp&amp;Zonen</t>
  </si>
  <si>
    <t>W2767T</t>
  </si>
  <si>
    <t>Rouleau 15m étiquette verte 100mm pour Minimark II</t>
  </si>
  <si>
    <t>B2766Y</t>
  </si>
  <si>
    <t>Rouleau 15m étiquette jaune 57mm pour Minimark II</t>
  </si>
  <si>
    <t>B2767P</t>
  </si>
  <si>
    <t>Rouleau 15m étiquette jaune 100mm pour Minimark II</t>
  </si>
  <si>
    <t>B2767C</t>
  </si>
  <si>
    <t>Rouleau 15m étiquette bleue 57mm pour Minimark II</t>
  </si>
  <si>
    <t>B2767W</t>
  </si>
  <si>
    <t>Rouleau 15m étiquette bleue 100mm pour Minimark II</t>
  </si>
  <si>
    <t>B2766X</t>
  </si>
  <si>
    <t>Rouleau 15m étiquette blanche 57mm pour Minimark II</t>
  </si>
  <si>
    <t>B2767N</t>
  </si>
  <si>
    <t>Rouleau 15m étiquette blanche 100mm pour Minimark II</t>
  </si>
  <si>
    <t>W0393D</t>
  </si>
  <si>
    <t>ROUGE DE METHYLE (5g)</t>
  </si>
  <si>
    <t>W0334X</t>
  </si>
  <si>
    <t>rouge de méthyl (250ml)</t>
  </si>
  <si>
    <t>32941-100ML</t>
  </si>
  <si>
    <t>Rouge de methyl (100 mL)</t>
  </si>
  <si>
    <t>collecte</t>
  </si>
  <si>
    <t>6820.0014</t>
  </si>
  <si>
    <t>rotor seal, posC2/C3 (collecte), for WPS 3000 TFC</t>
  </si>
  <si>
    <t>rotor seal, injecteur RSLC</t>
  </si>
  <si>
    <t>6840-0012</t>
  </si>
  <si>
    <t>rotor seal kit pour WPS 3000RS2 (pH 0-14)</t>
  </si>
  <si>
    <t>R.135</t>
  </si>
  <si>
    <t>rotor seal (7010.039), Vespel blend pour Rheodyne 7010</t>
  </si>
  <si>
    <t>7010-039</t>
  </si>
  <si>
    <t>rotor pour vanne 7010</t>
  </si>
  <si>
    <t>devis n°V01814-BTF-AB 11-2014</t>
  </si>
  <si>
    <t>robinets de lyophilisateur Quickseal 3/4"</t>
  </si>
  <si>
    <t>88-867-107</t>
  </si>
  <si>
    <t>Robinet pour lyophilisateur (unité)</t>
  </si>
  <si>
    <t>12573407</t>
  </si>
  <si>
    <t>Robinet pour bonbonne ronde 10 L (2u) (Kartell ref 375)</t>
  </si>
  <si>
    <t>74134</t>
  </si>
  <si>
    <t>Rneasy Plus Mini kit (50u)</t>
  </si>
  <si>
    <t>74106</t>
  </si>
  <si>
    <t>RNeasy Plant MINI KIT (250u)</t>
  </si>
  <si>
    <t>*</t>
  </si>
  <si>
    <t>74904</t>
  </si>
  <si>
    <t>RNeasy Plant MINI KIT</t>
  </si>
  <si>
    <t>74104</t>
  </si>
  <si>
    <t>RNeasy Mini Kit (50)</t>
  </si>
  <si>
    <t>79254</t>
  </si>
  <si>
    <t>RNase-Free DNase Set (50)</t>
  </si>
  <si>
    <t>M4281</t>
  </si>
  <si>
    <t>RNAse H, 50u</t>
  </si>
  <si>
    <t>19101</t>
  </si>
  <si>
    <t>Rnase A 2.5 ml (100 mg/ml; 7000 units/ml, solution)_x000D_
_x000D_
Rnase A (17,500 U )</t>
  </si>
  <si>
    <t>W5388B</t>
  </si>
  <si>
    <t>RNAse A (100mg)</t>
  </si>
  <si>
    <t>25003926</t>
  </si>
  <si>
    <t>Ribonuclease H,250U</t>
  </si>
  <si>
    <t>R4875-100MG</t>
  </si>
  <si>
    <t>Ribonuclease A from bovine pancreas (100mg)</t>
  </si>
  <si>
    <t>R6513-50MG</t>
  </si>
  <si>
    <t>Ribonuclease A from bovine pancreas</t>
  </si>
  <si>
    <t>Fred</t>
  </si>
  <si>
    <t>R4500-5g</t>
  </si>
  <si>
    <t>Riboflavine (5g)</t>
  </si>
  <si>
    <t>R4500-100G</t>
  </si>
  <si>
    <t>Riboflavine (100g)</t>
  </si>
  <si>
    <t>161.1111</t>
  </si>
  <si>
    <t>Rgel , IEF3-10, 10well,1</t>
  </si>
  <si>
    <t>H200-031</t>
  </si>
  <si>
    <t>résine pour générateur d'hydrogène( lot de 2)</t>
  </si>
  <si>
    <t>GC-50-25G</t>
  </si>
  <si>
    <t>Résine échangeuse de cations Amberlite (Hydrogen form) (25g)</t>
  </si>
  <si>
    <t>27362.296</t>
  </si>
  <si>
    <t>Résine cationique AMBERLITE® IRN-77 (1kg)</t>
  </si>
  <si>
    <t>/tonne (eserca)</t>
  </si>
  <si>
    <t>1002</t>
  </si>
  <si>
    <t>Résidus flux continus</t>
  </si>
  <si>
    <t>res-15ml</t>
  </si>
  <si>
    <t>Réservoirs</t>
  </si>
  <si>
    <t>11799855</t>
  </si>
  <si>
    <t>reservoir autoclavable 100ml (x10)</t>
  </si>
  <si>
    <t>RES-15ML</t>
  </si>
  <si>
    <t>Réservoir 15mL</t>
  </si>
  <si>
    <t>devis 12-786</t>
  </si>
  <si>
    <t>réseau de distribution azote et oxygène salle ASE</t>
  </si>
  <si>
    <t>reprise bouteille Hydrogène 9m3</t>
  </si>
  <si>
    <t>reprise bouteille AZOTE I 9m3</t>
  </si>
  <si>
    <t>reprise bouteille AZOTE I 3,7m3</t>
  </si>
  <si>
    <t>reprise bouteille AZOTE C 9m3</t>
  </si>
  <si>
    <t>reprise bouteille alphagaz oxygène 2,3m3</t>
  </si>
  <si>
    <t>reprise bouteille alphagaz 2 oxygène 9m3</t>
  </si>
  <si>
    <t>reprise bouteille alphagaz 1 Hélium 9m3</t>
  </si>
  <si>
    <t>reprise bouteille alphagaz 1 Hélium 3,6m3</t>
  </si>
  <si>
    <t>reprise bouteille Air synthétique  bouteille L50</t>
  </si>
  <si>
    <t>n° série 30306016</t>
  </si>
  <si>
    <t>Réparations centri MR23i</t>
  </si>
  <si>
    <t>Réparation verrerie (à préciser)</t>
  </si>
  <si>
    <t>R</t>
  </si>
  <si>
    <t>réparation réacteur Ozonoil</t>
  </si>
  <si>
    <t>Réparation qPCR 7700</t>
  </si>
  <si>
    <t>Réparation microscope&amp;loupe</t>
  </si>
  <si>
    <t>Réparation Loupes Euromex-SKO</t>
  </si>
  <si>
    <t>Réparation Fiole 2 Litres</t>
  </si>
  <si>
    <t>réparation du broyeur Knifetec 1095 Sample Mill</t>
  </si>
  <si>
    <t>Réparation Colorimètre Secomam</t>
  </si>
  <si>
    <t>Réparation Bain-Marie Selecta</t>
  </si>
  <si>
    <t>Reparation autoclave</t>
  </si>
  <si>
    <t>Réparation Agitateur chauffant SCHOTT</t>
  </si>
  <si>
    <t>Réparation Agitateur chauffant IKA</t>
  </si>
  <si>
    <t>Réparation (devis et prix à préciser)</t>
  </si>
  <si>
    <t>Réparation (devis &amp; matériel à préciser)</t>
  </si>
  <si>
    <t>P-785</t>
  </si>
  <si>
    <t>Régulateur de pression 40 psi (2,8bar) en peek_x000D_
(2.8 bar) PEEK avec 2 x XP-215_x000D_
Régulateur de pression 40 psi_x000D_
(2.8 bar) PEEK</t>
  </si>
  <si>
    <t>P-791</t>
  </si>
  <si>
    <t>Régulateur de pression 20 psi (1,4bar) en peek avec 2xXP-215</t>
  </si>
  <si>
    <t>Refrigérant</t>
  </si>
  <si>
    <t>Z281611-1EA</t>
  </si>
  <si>
    <t>Refractometre</t>
  </si>
  <si>
    <t>8RU6316MM</t>
  </si>
  <si>
    <t>reduction union Inox 316/316L gyrolok DB 8mm diam ext x6mm diam ext</t>
  </si>
  <si>
    <t>10RU8316MM</t>
  </si>
  <si>
    <t>reduction union Inox 316/316L Gyrolok DB 10mm dia ext x 8mm dia ext_x000D_
Gyrolok DB 10mm dia ext x 8mm dia ext</t>
  </si>
  <si>
    <t>Reduction 1/2 - 3/8</t>
  </si>
  <si>
    <t>11174714</t>
  </si>
  <si>
    <t>Réducteur 50 mL conique (6)</t>
  </si>
  <si>
    <t>Réducteur 24 -&gt; 28mm (diam. Intérieur)</t>
  </si>
  <si>
    <t>XNAPS</t>
  </si>
  <si>
    <t>REDExtract-N-AmpäPlant PCR Kit</t>
  </si>
  <si>
    <t>R4775-1.2ML</t>
  </si>
  <si>
    <t>REDEXTRACT-N-AMP PCR REACTION MIX (1,2 mL)</t>
  </si>
  <si>
    <t>AL29,1</t>
  </si>
  <si>
    <t>Réchauds à alcool en verre (1u)</t>
  </si>
  <si>
    <t>CDX-00018226-010</t>
  </si>
  <si>
    <t>Rebaudioside A (10mg)</t>
  </si>
  <si>
    <t>6040.2208</t>
  </si>
  <si>
    <t>Rear seal wash système PTFE</t>
  </si>
  <si>
    <t>70 472</t>
  </si>
  <si>
    <t>Réactifs Zym A + Zym B</t>
  </si>
  <si>
    <t>70 490</t>
  </si>
  <si>
    <t>Réactifs NIN</t>
  </si>
  <si>
    <t>20120</t>
  </si>
  <si>
    <t>Réactifs API 20E complet (James, Nit 1&amp;2; VP 1&amp;2; TDA)</t>
  </si>
  <si>
    <t>70422</t>
  </si>
  <si>
    <t>Réactif VP1 + VP2</t>
  </si>
  <si>
    <t>70442</t>
  </si>
  <si>
    <t>Réactif NIT1 + NIT2</t>
  </si>
  <si>
    <t>10141480</t>
  </si>
  <si>
    <t>Réactif kjeldahl (acide borique 4% + indicateur) (5L)</t>
  </si>
  <si>
    <t>10548230</t>
  </si>
  <si>
    <t>REACTIF DE WIJS 1L</t>
  </si>
  <si>
    <t>CN36.1</t>
  </si>
  <si>
    <t>Réactif de Wijs (1l)</t>
  </si>
  <si>
    <t>85223260</t>
  </si>
  <si>
    <t>REACTIF DE NESSLER. * 500 ml</t>
  </si>
  <si>
    <t>252908.1608</t>
  </si>
  <si>
    <t>Réactif de Kovacs (100mL)</t>
  </si>
  <si>
    <t>70542</t>
  </si>
  <si>
    <t>Réactif de James (Indole; 2u)</t>
  </si>
  <si>
    <t>FUI OZONOIL</t>
  </si>
  <si>
    <t>réacteur OZONOIL</t>
  </si>
  <si>
    <t>Rats</t>
  </si>
  <si>
    <t>55773</t>
  </si>
  <si>
    <t>Rappaport Vassiliadis (25u)</t>
  </si>
  <si>
    <t>55231-1KT-F</t>
  </si>
  <si>
    <t>Rapeseed GMO Standard Set for Rapeseed GT73, GS40/90, MS8xRf3 and Oxy235</t>
  </si>
  <si>
    <t>C1181</t>
  </si>
  <si>
    <t>Ramdom primers</t>
  </si>
  <si>
    <t>19567 0250</t>
  </si>
  <si>
    <t>Raffinose D(+) pentahydrate(25g)</t>
  </si>
  <si>
    <t>195670250</t>
  </si>
  <si>
    <t>Raffinose (25g)</t>
  </si>
  <si>
    <t>monique + anne</t>
  </si>
  <si>
    <t>LIC 250</t>
  </si>
  <si>
    <t>RADIOMETRE PHOTOMETRE LI250A</t>
  </si>
  <si>
    <t>GRV</t>
  </si>
  <si>
    <t>Rack vide (grand: P1000)</t>
  </si>
  <si>
    <t>63 833-02</t>
  </si>
  <si>
    <t>Rack en polystyrène (pour tube de 12mm de diamètre) blanc</t>
  </si>
  <si>
    <t>w50084</t>
  </si>
  <si>
    <t>RACCORD Y PVDF 8MM INT (x10)</t>
  </si>
  <si>
    <t>F130X</t>
  </si>
  <si>
    <t>Raccord universel long 10-32 pour tube 1/16"OD peek haute pression vissage main (x10)</t>
  </si>
  <si>
    <t>F120X</t>
  </si>
  <si>
    <t>Raccord universel court 10-32 pour tube 1/16"OD peek haute pression vissage main (x10)</t>
  </si>
  <si>
    <t>F200X</t>
  </si>
  <si>
    <t>Raccord universel acetal avec ferrules PEEK</t>
  </si>
  <si>
    <t>8U316MM</t>
  </si>
  <si>
    <t>raccord union egal gyrolok DB 8mm dia ext inox 316/316L</t>
  </si>
  <si>
    <t>raccord robinet bulleur ozone</t>
  </si>
  <si>
    <t>6000.282</t>
  </si>
  <si>
    <t>raccord Rhéodyne Reflex vissage main, vis +ferrule(x10)</t>
  </si>
  <si>
    <t>6000.078</t>
  </si>
  <si>
    <t>Raccord PEEK Reflex 1/8, 5/16-24 avec ferrule</t>
  </si>
  <si>
    <t>cellule AF4</t>
  </si>
  <si>
    <t>P331</t>
  </si>
  <si>
    <t>raccord Peek 1/4-28 pour ferrule P350</t>
  </si>
  <si>
    <t>5063-6591</t>
  </si>
  <si>
    <t>raccord peek 1/16'' F120</t>
  </si>
  <si>
    <t>6000-82</t>
  </si>
  <si>
    <t>Raccord metalique avec ferrule,1/8, 5/16-24</t>
  </si>
  <si>
    <t>Raccord express M6</t>
  </si>
  <si>
    <t>F300X</t>
  </si>
  <si>
    <t>Raccord en peek inerte avec ferrules peek pour tube 1/10" (x10)</t>
  </si>
  <si>
    <t>compris dans devis 12-787</t>
  </si>
  <si>
    <t>raccord adaptateur mâle Gyrolok diam 8mm-1/8" (lot de 6)</t>
  </si>
  <si>
    <t>W08777</t>
  </si>
  <si>
    <t>Quercetin dihydrate (25g)</t>
  </si>
  <si>
    <t>Q32858</t>
  </si>
  <si>
    <t>Qubit USB cable</t>
  </si>
  <si>
    <t>Q32854</t>
  </si>
  <si>
    <t>Qubit Ds DNA HS Assay Kit 500 "0,2-100ng"</t>
  </si>
  <si>
    <t>Q32856</t>
  </si>
  <si>
    <t>W3607E</t>
  </si>
  <si>
    <t>Qubit assay tubes (x500)</t>
  </si>
  <si>
    <t>ID 1mm , 01.2010 (p155)</t>
  </si>
  <si>
    <t>N6121006</t>
  </si>
  <si>
    <t>Quartz PSS splitless (Liner 1 mm pour injecteur PSS-Clarus 600)</t>
  </si>
  <si>
    <t>ID 2mm , 01.2010 (p155)</t>
  </si>
  <si>
    <t>N6121004</t>
  </si>
  <si>
    <t>Quartz PSS (Liner split 2 mm pour injecteur PSS -Clarus 600)</t>
  </si>
  <si>
    <t>338 22300 ,</t>
  </si>
  <si>
    <t>quartz (50g)</t>
  </si>
  <si>
    <t>99.0715.10</t>
  </si>
  <si>
    <t>Quartz</t>
  </si>
  <si>
    <t>échéancier 2013</t>
  </si>
  <si>
    <t>QTUM0TEX1</t>
  </si>
  <si>
    <t>Quantum TEX cartouche</t>
  </si>
  <si>
    <t>204143</t>
  </si>
  <si>
    <t>QuantiTect SYBR Green PCR Kit (200rxn)</t>
  </si>
  <si>
    <t>205311</t>
  </si>
  <si>
    <t>Quantitect Rev, Transcrition Kit</t>
  </si>
  <si>
    <t>204343</t>
  </si>
  <si>
    <t>Quantitect Probe PCR Kit</t>
  </si>
  <si>
    <t>204541</t>
  </si>
  <si>
    <t>QuantiTect Multiplex PCR Kit (40)</t>
  </si>
  <si>
    <t>204543</t>
  </si>
  <si>
    <t>Quantitect multiplex PCR Kit (200u)</t>
  </si>
  <si>
    <t>W3607A</t>
  </si>
  <si>
    <t>QUANT-IT RNA ASSAY KIT, 100 AS</t>
  </si>
  <si>
    <t>10606433</t>
  </si>
  <si>
    <t>QUANTIT dsDNA HS,100  assays (code fabriQ32851)</t>
  </si>
  <si>
    <t>10625443</t>
  </si>
  <si>
    <t>QUANTIT dsDNA BR,100  assays (code fabriQ32850)</t>
  </si>
  <si>
    <t>W36078</t>
  </si>
  <si>
    <t>QUANT-IT DSDNA BR ASSAY KIT, 1</t>
  </si>
  <si>
    <t>RT-QP2X-03</t>
  </si>
  <si>
    <t>qPCR MasterMix</t>
  </si>
  <si>
    <t>28104</t>
  </si>
  <si>
    <t>QIAquick PCR Purification Kit (50)</t>
  </si>
  <si>
    <t>28704</t>
  </si>
  <si>
    <t>QIAquick gel extraction, kit 50</t>
  </si>
  <si>
    <t>231222</t>
  </si>
  <si>
    <t>QIAGEN PCR Cloning plus Kit (10)</t>
  </si>
  <si>
    <t>206143</t>
  </si>
  <si>
    <t>QIAGEN Multiplex PCR Kit (100)</t>
  </si>
  <si>
    <t>231994</t>
  </si>
  <si>
    <t>QIAGEN A-Addition Kit</t>
  </si>
  <si>
    <t>16456.1000.</t>
  </si>
  <si>
    <t>Pyrogallol (100 g)</t>
  </si>
  <si>
    <t>C9510-100g</t>
  </si>
  <si>
    <t>pyrocatéchol</t>
  </si>
  <si>
    <t>R6331</t>
  </si>
  <si>
    <t>Pvu II 1,000u</t>
  </si>
  <si>
    <t>0,76 EUROS l'unité</t>
  </si>
  <si>
    <t>PH0040</t>
  </si>
  <si>
    <t>purifie HPLC 40 nmol</t>
  </si>
  <si>
    <t>PH0020</t>
  </si>
  <si>
    <t>purifie HPLC 20 nmol</t>
  </si>
  <si>
    <t>5042-8507</t>
  </si>
  <si>
    <t>Pump casette</t>
  </si>
  <si>
    <t>0707-1</t>
  </si>
  <si>
    <t>Pulvérisateur CCM</t>
  </si>
  <si>
    <t>47 0856U</t>
  </si>
  <si>
    <t>PUFA No.3 (from menhaden oil°</t>
  </si>
  <si>
    <t>47 033</t>
  </si>
  <si>
    <t>PUFA No.1 (Marine Source)  _x000D_
47033 - analytical standard, Marine source, pkg of 100 mg</t>
  </si>
  <si>
    <t>Q5601</t>
  </si>
  <si>
    <t>pUC/M13 Primer, Forward (24mer)</t>
  </si>
  <si>
    <t>Q5421</t>
  </si>
  <si>
    <t>pUC/M13 primer , reverse</t>
  </si>
  <si>
    <t>338 39055</t>
  </si>
  <si>
    <t>Pt (0,5%) on alumina pellets (100g)</t>
  </si>
  <si>
    <t>R6111</t>
  </si>
  <si>
    <t>Pst I</t>
  </si>
  <si>
    <t>N6121009</t>
  </si>
  <si>
    <t>PSS quart split deactwool 2x4x86 x5 (Liners split 2 mm, remplis, injecteur PSS (Clarus 600)</t>
  </si>
  <si>
    <t>34232-100mg</t>
  </si>
  <si>
    <t>prothioconazol</t>
  </si>
  <si>
    <t>P2308-10</t>
  </si>
  <si>
    <t>Proteinase K (10mg)</t>
  </si>
  <si>
    <t>740 506</t>
  </si>
  <si>
    <t>proteinase K</t>
  </si>
  <si>
    <t>P9599-1ML</t>
  </si>
  <si>
    <t>Protease inhibitor cocktail (1mL)</t>
  </si>
  <si>
    <t>223.9915</t>
  </si>
  <si>
    <t>Prot /elec  tip ,(1000u)</t>
  </si>
  <si>
    <t>412422000</t>
  </si>
  <si>
    <t>Propanol-2 RS HPLC  (2,5 l)</t>
  </si>
  <si>
    <t>0953716</t>
  </si>
  <si>
    <t>Propanol-2  HPLC  (1 l)</t>
  </si>
  <si>
    <t>415104</t>
  </si>
  <si>
    <t>Propanol-1 pur pour analyse</t>
  </si>
  <si>
    <t>82090</t>
  </si>
  <si>
    <t>propanol (1l)</t>
  </si>
  <si>
    <t>P5147-5G</t>
  </si>
  <si>
    <t>Pronase PROTEASE TYPE XIV Steptomyces griseus (5g)</t>
  </si>
  <si>
    <t>PR0G0T0S2</t>
  </si>
  <si>
    <t>Progard TS2</t>
  </si>
  <si>
    <t>126 544</t>
  </si>
  <si>
    <t>Produit lave vaisselle (10kg)</t>
  </si>
  <si>
    <t>45631-250mg</t>
  </si>
  <si>
    <t>Prochloraz</t>
  </si>
  <si>
    <t>P9456</t>
  </si>
  <si>
    <t>prise en charge</t>
  </si>
  <si>
    <t>161.0318</t>
  </si>
  <si>
    <t>Prestained SDS-PAGE Standards, broad range 7-205 kd. (500 µl)</t>
  </si>
  <si>
    <t>001AAA</t>
  </si>
  <si>
    <t>Pressure Beaugel 500 1L</t>
  </si>
  <si>
    <t>projet ergostérol SC</t>
  </si>
  <si>
    <t>76005-012101</t>
  </si>
  <si>
    <t>précolonnes UNIPHASE Silica (4/pk), 5µm, 10mm; calibre 2,1mm</t>
  </si>
  <si>
    <t>761961,20</t>
  </si>
  <si>
    <t>Précolonnes EC 4/2 Nucleodur HILIC, 3µm (3u)</t>
  </si>
  <si>
    <t>820950-915</t>
  </si>
  <si>
    <t>Pré-colonneAgilent ZORBAX SB ,C8 _x000D_
Pré-colonne Agilent ZORBAX SB ,C8</t>
  </si>
  <si>
    <t>10% soit 348,3 (02-2011)</t>
  </si>
  <si>
    <t>PL1149.1840</t>
  </si>
  <si>
    <t>pré-colonne PL aquagel-OH60 8µm, 50mmx7,5mm</t>
  </si>
  <si>
    <t>11491840</t>
  </si>
  <si>
    <t>Precolonne PL aquagel-OH 8µm</t>
  </si>
  <si>
    <t>prix normal  608€</t>
  </si>
  <si>
    <t>CHO-1254</t>
  </si>
  <si>
    <t>pré colonne TSK SWxl 40x6mm  (pour CHO-1251)</t>
  </si>
  <si>
    <t>AFO-8497</t>
  </si>
  <si>
    <t>pré colonne Kinetex OOF-4475-AN</t>
  </si>
  <si>
    <t>6722.0530</t>
  </si>
  <si>
    <t>pre colonne heater 2µl</t>
  </si>
  <si>
    <t>CP8017</t>
  </si>
  <si>
    <t>pré colonne GAP 5X, MEDIUM POLA CPG a gras lait</t>
  </si>
  <si>
    <t>33203</t>
  </si>
  <si>
    <t>pQe-30 Xa vector</t>
  </si>
  <si>
    <t>12888-50</t>
  </si>
  <si>
    <t>PowerSoil DNA Kit (50u)</t>
  </si>
  <si>
    <t>94619</t>
  </si>
  <si>
    <t>powerpette plus "nez gris"</t>
  </si>
  <si>
    <t>selon offre 559346</t>
  </si>
  <si>
    <t>E49900</t>
  </si>
  <si>
    <t>pousse seringur perfusant 1 canal</t>
  </si>
  <si>
    <t>pousse seringue perfusant 1 canal</t>
  </si>
  <si>
    <t>11773154</t>
  </si>
  <si>
    <t>Pots stérile à anse pour prelevement lait 90 ml (x150)</t>
  </si>
  <si>
    <t>50655</t>
  </si>
  <si>
    <t>Pôts PP 250mL (25u)</t>
  </si>
  <si>
    <t>1765P</t>
  </si>
  <si>
    <t>Pôts PP 180mL (264u)</t>
  </si>
  <si>
    <t>909AAK</t>
  </si>
  <si>
    <t>Pots de yaourt (1620u)</t>
  </si>
  <si>
    <t>196585000</t>
  </si>
  <si>
    <t>Potassium thyocyanate (500g)</t>
  </si>
  <si>
    <t>1 05153 1000</t>
  </si>
  <si>
    <t>potassium sulfate 1000g</t>
  </si>
  <si>
    <t>P0165</t>
  </si>
  <si>
    <t>Potassium sodium tartrate, 100g</t>
  </si>
  <si>
    <t>P5629</t>
  </si>
  <si>
    <t>POTASSIUM PHOSP. TRIBASIC (500 g)</t>
  </si>
  <si>
    <t>O4347</t>
  </si>
  <si>
    <t>Potassium phos. tribasique (1 kg)</t>
  </si>
  <si>
    <t>42415-5000</t>
  </si>
  <si>
    <t>potassium nitrate (5kg)</t>
  </si>
  <si>
    <t>10132060</t>
  </si>
  <si>
    <t>potassium iodure cristallisé pur 1kg</t>
  </si>
  <si>
    <t>26843-292</t>
  </si>
  <si>
    <t>Potassium iodure (1kg)</t>
  </si>
  <si>
    <t>21,592.9  sur catalogue P8269 ou P3959</t>
  </si>
  <si>
    <t>Potassium iodate  100g</t>
  </si>
  <si>
    <t>10533961</t>
  </si>
  <si>
    <t>POTASSIUM INDIGOTRISULFONATE</t>
  </si>
  <si>
    <t>234087-1G</t>
  </si>
  <si>
    <t>Potassium indigo Trisulfonate</t>
  </si>
  <si>
    <t>26 668,296</t>
  </si>
  <si>
    <t>potassium hydroxyde RP Normapur pour analyse (1kg)</t>
  </si>
  <si>
    <t>31 780 298</t>
  </si>
  <si>
    <t>Potassium hydroxide Titrinorm 0,1M 1L</t>
  </si>
  <si>
    <t>P1767-500G</t>
  </si>
  <si>
    <t>potassium hydroxide (500g)</t>
  </si>
  <si>
    <t>60279-250G</t>
  </si>
  <si>
    <t>Potassium hexacyanoferrate II (250g)</t>
  </si>
  <si>
    <t>244023-5G</t>
  </si>
  <si>
    <t>Potassium ferrocyanide III (5g)</t>
  </si>
  <si>
    <t>393517-100G</t>
  </si>
  <si>
    <t>Potassium ferrocyanide III (100g)</t>
  </si>
  <si>
    <t>1 04873 1000</t>
  </si>
  <si>
    <t>potassium dihydrogéno phosphate (1Kg)</t>
  </si>
  <si>
    <t>26 936.293</t>
  </si>
  <si>
    <t>3904.1</t>
  </si>
  <si>
    <t>Potassium dihydrogen phosphate (1kg)</t>
  </si>
  <si>
    <t>26764.298</t>
  </si>
  <si>
    <t>Potassium chlorure 1kg</t>
  </si>
  <si>
    <t>141494.1211</t>
  </si>
  <si>
    <t>Potassium chlorure (1 kg)</t>
  </si>
  <si>
    <t>60129</t>
  </si>
  <si>
    <t>Potassium chlorure  1kg</t>
  </si>
  <si>
    <t>W1084E</t>
  </si>
  <si>
    <t>Potassium Bromide (KBr) powder (100g)</t>
  </si>
  <si>
    <t>11783184</t>
  </si>
  <si>
    <t>POT DROIT VIS PP 40ML (1000u)</t>
  </si>
  <si>
    <t>5*TP52-006</t>
  </si>
  <si>
    <t>Pot droit 125ml PP na H74 Ø52 bouchon bleu (X380)</t>
  </si>
  <si>
    <t>lait anesse</t>
  </si>
  <si>
    <t>11793194</t>
  </si>
  <si>
    <t>POT droit  PP BLEU CAP ATTA. 30 à 180ML ST (x264)</t>
  </si>
  <si>
    <t>11878272</t>
  </si>
  <si>
    <t>Pot 90ml PP blanc opaque (x50)</t>
  </si>
  <si>
    <t>Posters</t>
  </si>
  <si>
    <t>2071201</t>
  </si>
  <si>
    <t>Portoir unwire TM bleu pour 72 tubes</t>
  </si>
  <si>
    <t>28095</t>
  </si>
  <si>
    <t>portoir réversible 96 micro tube</t>
  </si>
  <si>
    <t>212-8155</t>
  </si>
  <si>
    <t>portoir pour tubes de diamètre 30mm en Resmer  (3x8)</t>
  </si>
  <si>
    <t>212-8161</t>
  </si>
  <si>
    <t>portoir pour tubes de diamètre 13mm en PP (6x12)</t>
  </si>
  <si>
    <t>BM</t>
  </si>
  <si>
    <t>212-0086</t>
  </si>
  <si>
    <t>portoir pour microtubes de1,5ml à centrifuger en PP (x5)</t>
  </si>
  <si>
    <t>C771,1</t>
  </si>
  <si>
    <t>Portoir pour microtube (5*16 tubes) Bleu (unité)</t>
  </si>
  <si>
    <t>634-8100</t>
  </si>
  <si>
    <t>Portoir pour cuve spectro</t>
  </si>
  <si>
    <t>Portoir pour 16 cuves</t>
  </si>
  <si>
    <t>211-0210</t>
  </si>
  <si>
    <t>portoir polypropylène pour 80 microtubes</t>
  </si>
  <si>
    <t>211-7313</t>
  </si>
  <si>
    <t>portoir polypropylène Nalgène flottant</t>
  </si>
  <si>
    <t>C27974</t>
  </si>
  <si>
    <t>Portoir fluo 80 microtubes (1 lot)</t>
  </si>
  <si>
    <t>N27974</t>
  </si>
  <si>
    <t>Portoir fluo 80 eppendorf</t>
  </si>
  <si>
    <t>pour bain marie</t>
  </si>
  <si>
    <t>5275801</t>
  </si>
  <si>
    <t>Portoir flottant pour 62 microtubes</t>
  </si>
  <si>
    <t>N25966</t>
  </si>
  <si>
    <t>Portoir flottant pour 24 eppendorf (5u)</t>
  </si>
  <si>
    <t>0734301</t>
  </si>
  <si>
    <t>Portoir en mousse pour tube (x6)</t>
  </si>
  <si>
    <t>4288,1</t>
  </si>
  <si>
    <t>Portoir 90 tubes diam13 (jaune)</t>
  </si>
  <si>
    <t>4279,1</t>
  </si>
  <si>
    <t>Portoir 90 tubes diam13 (blanc)</t>
  </si>
  <si>
    <t>2007Y</t>
  </si>
  <si>
    <t>Portoir 44 pipettes</t>
  </si>
  <si>
    <t>18013</t>
  </si>
  <si>
    <t>portoir 42 tubes pour agitateur Inova (unité)</t>
  </si>
  <si>
    <t>A18015</t>
  </si>
  <si>
    <t>portoir 33 tubes (diam 20mm) pour Innova</t>
  </si>
  <si>
    <t>140964</t>
  </si>
  <si>
    <t>Porte-tubes pour VENOJECT et VENOSAFE pour tube 5, 7 et 10 ml</t>
  </si>
  <si>
    <t>852-00</t>
  </si>
  <si>
    <t>porte précolonne UNIPHASE Silica</t>
  </si>
  <si>
    <t>A 316</t>
  </si>
  <si>
    <t>porte fritté pour A 103</t>
  </si>
  <si>
    <t>PVP40-100G</t>
  </si>
  <si>
    <t>Polyvynilpyrolidone 40 (100g)</t>
  </si>
  <si>
    <t>P0557-5EA</t>
  </si>
  <si>
    <t>Polyvinylidene Difluoride  membrane  PVDF</t>
  </si>
  <si>
    <t>2090-4000</t>
  </si>
  <si>
    <t>Polysaccharide standard (Pullulan 47 300 kD)</t>
  </si>
  <si>
    <t>P0425-72EA</t>
  </si>
  <si>
    <t>POLY-PREP SLIDES</t>
  </si>
  <si>
    <t>P2287-100ML</t>
  </si>
  <si>
    <t>Polyoxyethylene sorbitan (100 mL)</t>
  </si>
  <si>
    <t>P3889-5g</t>
  </si>
  <si>
    <t>polygalacturonic acid from oranges</t>
  </si>
  <si>
    <t>P2139-500G</t>
  </si>
  <si>
    <t>Polyethylene glycol (500g)</t>
  </si>
  <si>
    <t>Polyethylène glycol</t>
  </si>
  <si>
    <t>PVP10-100G</t>
  </si>
  <si>
    <t>Polyclar AT (PVP insoluble)</t>
  </si>
  <si>
    <t>77627-100G</t>
  </si>
  <si>
    <t>Poly(vinylpolypyrrolidone)</t>
  </si>
  <si>
    <t>81610-250mg</t>
  </si>
  <si>
    <t>Poly(styrenesulfonic acid sodium salt)standard, for GPC, 32000 (Fluka)</t>
  </si>
  <si>
    <t>81609-250mg</t>
  </si>
  <si>
    <t>Poly(styrenesulfonic acid sodium salt)standard, for GPC, 17000 (Fluka)</t>
  </si>
  <si>
    <t>81608-250mg</t>
  </si>
  <si>
    <t>Poly(styrenesulfonic acid sodium salt)standard, for GPC, 13000(Fluka)</t>
  </si>
  <si>
    <t>81607-250mg</t>
  </si>
  <si>
    <t>Poly(styrenesulfonic acid sodium salt) standard, for GPC, 6800(Fluka)</t>
  </si>
  <si>
    <t>81606-250mg</t>
  </si>
  <si>
    <t>Poly(styrenesulfonic acid sodium salt) standard, for GPC, 4300 (Fluka)</t>
  </si>
  <si>
    <t>81604-250mg</t>
  </si>
  <si>
    <t>Poly(styrenesulfonic acid sodium salt) standard, for GPC, 210 (Fluka)</t>
  </si>
  <si>
    <t>81605-250mg</t>
  </si>
  <si>
    <t>Poly(styrenesulfonic acid sodium salt) standard, for GPC, 1400 (Fluka)</t>
  </si>
  <si>
    <t>PSS-PSS.4K</t>
  </si>
  <si>
    <t>Poly(styrene sulfate ) sodium salt 3400Da &lt;1,20-500mg</t>
  </si>
  <si>
    <t>frais de port emballage =60€</t>
  </si>
  <si>
    <t>PSS-PSS1K</t>
  </si>
  <si>
    <t>Poly(styrene sulfate ) sodium salt 1000Da &lt;1,20-500mg</t>
  </si>
  <si>
    <t>5914-1</t>
  </si>
  <si>
    <t>Poire de pulvérisation CCM</t>
  </si>
  <si>
    <t>PWYECO144</t>
  </si>
  <si>
    <t>Poire à pipetter</t>
  </si>
  <si>
    <t>N4710C</t>
  </si>
  <si>
    <t>Pointes silex nichipet 5000µL</t>
  </si>
  <si>
    <t>10590072</t>
  </si>
  <si>
    <t>Pointes seringue PD-tip IVD HDPE/PP sterile 1ml (X100)</t>
  </si>
  <si>
    <t>demander par Wyatt</t>
  </si>
  <si>
    <t>732-0511</t>
  </si>
  <si>
    <t>pointes pour pipette 1-200µl de 14mm (6 boites de 96)</t>
  </si>
  <si>
    <t>Monique 10/2014 soja</t>
  </si>
  <si>
    <t>10465783</t>
  </si>
  <si>
    <t>POINTES polypropylène en vrac 250µL pour micropipette automatique   _x000D_
pointe pour micropipette Impact2</t>
  </si>
  <si>
    <t>10642114</t>
  </si>
  <si>
    <t>POINTES polypropylène en rack 250µL pour micropipette auto _x000D_
polypropylène haute qualité</t>
  </si>
  <si>
    <t>613-0272</t>
  </si>
  <si>
    <t>pointe 100-1250 µl longue ultrafine vrac (x1000)</t>
  </si>
  <si>
    <t>613-0274</t>
  </si>
  <si>
    <t>pointe 100-1250 µl longue ultrafine stérile (6x96)</t>
  </si>
  <si>
    <t>HEWI95</t>
  </si>
  <si>
    <t>POIGNEE FIL NYLON 74 MM ENTRAXE 64 MM GRIS SOURIS 95</t>
  </si>
  <si>
    <t>11788204</t>
  </si>
  <si>
    <t>Poids étalon 50g classe M1</t>
  </si>
  <si>
    <t>157051000</t>
  </si>
  <si>
    <t>p-nitrophenol 98% (100g)</t>
  </si>
  <si>
    <t>P7626-250MG</t>
  </si>
  <si>
    <t>PMSF (phenylmethylsulphonyl fluoride) (250mg)</t>
  </si>
  <si>
    <t>KZXR12B</t>
  </si>
  <si>
    <t>Plume courte pour enregistreur Kipp&amp;Zonen (5u)</t>
  </si>
  <si>
    <t>W0383A</t>
  </si>
  <si>
    <t>Plomb (II) acetate 250g</t>
  </si>
  <si>
    <t>A4031</t>
  </si>
  <si>
    <t>Plexor Q-PCR MasterMix (200 rnx)</t>
  </si>
  <si>
    <t>700-4204</t>
  </si>
  <si>
    <t>Plateaux transparents pour électrophorèse Embitec (4u)</t>
  </si>
  <si>
    <t>56 352</t>
  </si>
  <si>
    <t>Plasma de lapin (20 test)</t>
  </si>
  <si>
    <t>10252711</t>
  </si>
  <si>
    <t>plaques PS fond plat 96 puits marque GREINER (TECAN)</t>
  </si>
  <si>
    <t>KL43.1</t>
  </si>
  <si>
    <t>plaques 96puits plaque couvercle stériles /100</t>
  </si>
  <si>
    <t>W22409</t>
  </si>
  <si>
    <t>Plaque porte burette: STATIF EPOXY BLANC 160X100</t>
  </si>
  <si>
    <t>4306737</t>
  </si>
  <si>
    <t>Plaque PCR optical</t>
  </si>
  <si>
    <t>Plaque inox de renfort pour VSBT24</t>
  </si>
  <si>
    <t>734.2327</t>
  </si>
  <si>
    <t>plaque de culture cellulaire 96puits stériles</t>
  </si>
  <si>
    <t>TWR000</t>
  </si>
  <si>
    <t>Plaque coloration</t>
  </si>
  <si>
    <t>1,05553,0001</t>
  </si>
  <si>
    <t>Plaque CCm Silica gel 60A alu (X25)</t>
  </si>
  <si>
    <t>MLP9601</t>
  </si>
  <si>
    <t>Plaque 96 puits pour PCR MyCycler (25u)</t>
  </si>
  <si>
    <t>655161</t>
  </si>
  <si>
    <t>plaque 96 puits fond plat microtitration greiner stérile (x100)</t>
  </si>
  <si>
    <t>5062-8587</t>
  </si>
  <si>
    <t>piston tête d'injection 900µl (x1), chaine HPLC Agilent</t>
  </si>
  <si>
    <t>6040.0304</t>
  </si>
  <si>
    <t>Piston seal pour pompe  HPLC ultimate 3000 et RSLC 3000 (x2)</t>
  </si>
  <si>
    <t>KNA1410</t>
  </si>
  <si>
    <t>Piston Rod 1/8 10mL tête de pompe</t>
  </si>
  <si>
    <t>5063-6586</t>
  </si>
  <si>
    <t>piston en saphir, chaine HPLC Agilent</t>
  </si>
  <si>
    <t>A3102-010</t>
  </si>
  <si>
    <t>piston en saphir</t>
  </si>
  <si>
    <t>2258301</t>
  </si>
  <si>
    <t>Pissettes PE nalgéne 250ml  (x6)</t>
  </si>
  <si>
    <t>13970258</t>
  </si>
  <si>
    <t>pissettes Nalgéne 500ml  (x6)</t>
  </si>
  <si>
    <t>215-2531</t>
  </si>
  <si>
    <t>pissettes de sécurité Standard bouchon vert, 500ml</t>
  </si>
  <si>
    <t>VITL1352909</t>
  </si>
  <si>
    <t>pissettes de sécurité Hexane,500ml</t>
  </si>
  <si>
    <t>VITL1352879</t>
  </si>
  <si>
    <t>pissettes de sécurité Dichloromethane, 500 mL</t>
  </si>
  <si>
    <t>215-0980</t>
  </si>
  <si>
    <t>pissettes acétone (500ml)(x5)</t>
  </si>
  <si>
    <t>50507077</t>
  </si>
  <si>
    <t>Pissettes "ethanol"  250ml CL  (x5)</t>
  </si>
  <si>
    <t>9088,1</t>
  </si>
  <si>
    <t>Pissette sérigraphiée "Eau distillée" 500mL (unité)</t>
  </si>
  <si>
    <t>9089,1</t>
  </si>
  <si>
    <t>Pissette sérigraphiée "Eau distillée" 1000mL (unité)</t>
  </si>
  <si>
    <t>215-3336</t>
  </si>
  <si>
    <t>pissette serigraphié ethanol (500ml)</t>
  </si>
  <si>
    <t>215-3339</t>
  </si>
  <si>
    <t>pissette serigraphié eau distillée (500ml)</t>
  </si>
  <si>
    <t>215-3330</t>
  </si>
  <si>
    <t>pissette serigraphié Acétone (250ml)_x000D_
_x000D_
250 ml_x000D_
_x000D_
rouge_x000D_
_x000D_
1_x000D_
_x000D_
215-3330</t>
  </si>
  <si>
    <t>pissette sécurité d'eau en polyethylène</t>
  </si>
  <si>
    <t>PISE002</t>
  </si>
  <si>
    <t>Pipump 2mL bleu</t>
  </si>
  <si>
    <t>PISE010</t>
  </si>
  <si>
    <t>Pipump 10 mL rouge</t>
  </si>
  <si>
    <t>PN5E1</t>
  </si>
  <si>
    <t>pipettes stériles 5mL (4*500u)</t>
  </si>
  <si>
    <t>PN2E1</t>
  </si>
  <si>
    <t>pipettes stériles 2mL (4*500)</t>
  </si>
  <si>
    <t>E4860-2511</t>
  </si>
  <si>
    <t>pipettes stériles 25mL (100)</t>
  </si>
  <si>
    <t>PN10E1</t>
  </si>
  <si>
    <t>pipettes stériles 10mL (4*200)</t>
  </si>
  <si>
    <t>PN1E1</t>
  </si>
  <si>
    <t>pipettes sériles 1mL (4*500)</t>
  </si>
  <si>
    <t>89*4051</t>
  </si>
  <si>
    <t>Pipettes plastiques 5mL stériles emballage individuel (200u)</t>
  </si>
  <si>
    <t>710-0089</t>
  </si>
  <si>
    <t>pipettes plastiques 2mL stériles emballage individuel (500u)</t>
  </si>
  <si>
    <t>89*4012</t>
  </si>
  <si>
    <t>Pipettes plastiques 1mL stériles emballage individuel (200u)</t>
  </si>
  <si>
    <t>89*4101</t>
  </si>
  <si>
    <t>Pipettes plastiques 10mL stériles emballage individuel (200u)</t>
  </si>
  <si>
    <t>50749</t>
  </si>
  <si>
    <t>Pipettes Pasteurs Stériles L 230mm (100u)</t>
  </si>
  <si>
    <t>PP270S</t>
  </si>
  <si>
    <t>Pipettes pasteurs bouclées 270mm (500u)</t>
  </si>
  <si>
    <t>27712</t>
  </si>
  <si>
    <t>Pipettes graduées 5mL</t>
  </si>
  <si>
    <t>27713</t>
  </si>
  <si>
    <t>Pipettes graduées 10mL</t>
  </si>
  <si>
    <t>357521</t>
  </si>
  <si>
    <t>Pipettes falcon PS 1mL (1000u)</t>
  </si>
  <si>
    <t>102371</t>
  </si>
  <si>
    <t>Pipettes de transfert (3mL) (500u)</t>
  </si>
  <si>
    <t>P1C-01</t>
  </si>
  <si>
    <t>pipette sterile 1ml PS (4x500ml)</t>
  </si>
  <si>
    <t>ancien 97,5</t>
  </si>
  <si>
    <t>720110</t>
  </si>
  <si>
    <t>Pipette Proline P5000</t>
  </si>
  <si>
    <t>720070</t>
  </si>
  <si>
    <t>Pipette Proline P200</t>
  </si>
  <si>
    <t>ancien 178; avec reprise 124€ (01-2011)</t>
  </si>
  <si>
    <t>720060</t>
  </si>
  <si>
    <t>Pipette Proline P1000</t>
  </si>
  <si>
    <t>2*720000E</t>
  </si>
  <si>
    <t>Pipette Proline P10</t>
  </si>
  <si>
    <t>pipasteurG3</t>
  </si>
  <si>
    <t>Pipette pasteur 3 mL (500)</t>
  </si>
  <si>
    <t>29707</t>
  </si>
  <si>
    <t>Pipette Jaugée 5 mL</t>
  </si>
  <si>
    <t>29714</t>
  </si>
  <si>
    <t>Pipette Jaugée 20 mL</t>
  </si>
  <si>
    <t>29712</t>
  </si>
  <si>
    <t>Pipette Jaugée 10 mL</t>
  </si>
  <si>
    <t>Marie L</t>
  </si>
  <si>
    <t>4500000</t>
  </si>
  <si>
    <t>pipette D2 thermolab system 0,2µ-2µl</t>
  </si>
  <si>
    <t>4500020</t>
  </si>
  <si>
    <t>pipette D10 thermolab system 0.5-10µl pour cônes standard</t>
  </si>
  <si>
    <t>Pipette 1-5mL Biohit</t>
  </si>
  <si>
    <t>P6757-25G</t>
  </si>
  <si>
    <t>PIPES 1,4-​Piperazinediethanesulfonic acid</t>
  </si>
  <si>
    <t>2690.1</t>
  </si>
  <si>
    <t>pincette, forme doite, arrondie (145mm)</t>
  </si>
  <si>
    <t>CB-1050</t>
  </si>
  <si>
    <t>pinces pour membrane de dialyse Cell.Sep R T2 (x10)</t>
  </si>
  <si>
    <t>PE-600</t>
  </si>
  <si>
    <t>Pinces MOSQUITO 13cm</t>
  </si>
  <si>
    <t>1176-2295</t>
  </si>
  <si>
    <t>pinces inox ADSON 120mm_x000D_
_x000D_
X10 PINCE INOX ADSON 120 MM_x000D_
_x000D_
PINCE INOX ADSON 120 MM (x10)</t>
  </si>
  <si>
    <t>M 10876</t>
  </si>
  <si>
    <t>pinces fermetures alourdies 75mm (x10)</t>
  </si>
  <si>
    <t>PE-520</t>
  </si>
  <si>
    <t>Pinces courbe ophtalmo 10,5cm</t>
  </si>
  <si>
    <t>PE-110</t>
  </si>
  <si>
    <t>Pinces bruxelle forte 14cm "histo/bota"</t>
  </si>
  <si>
    <t>PE-300</t>
  </si>
  <si>
    <t>Pinces bruxelle Chiron (14cm)</t>
  </si>
  <si>
    <t>PE-020</t>
  </si>
  <si>
    <t>Pinces bruxelle 8cm "entomologie"</t>
  </si>
  <si>
    <t>PE-380</t>
  </si>
  <si>
    <t>Pinces bruxelle 30cm</t>
  </si>
  <si>
    <t>1585.1</t>
  </si>
  <si>
    <t>pinces à vis (x5)</t>
  </si>
  <si>
    <t>18003</t>
  </si>
  <si>
    <t>pince erlen 100mL (unité) pour agitateur Inova</t>
  </si>
  <si>
    <t>PE-150</t>
  </si>
  <si>
    <t>Pince bruxelle à griffes, 13 cm</t>
  </si>
  <si>
    <t>27,77,1</t>
  </si>
  <si>
    <t>Pince alourdit à boudins de dialyse 75mm  (10u)</t>
  </si>
  <si>
    <t>CR8</t>
  </si>
  <si>
    <t>pince à sertir 8mm</t>
  </si>
  <si>
    <t>135003</t>
  </si>
  <si>
    <t>Pin replicateur 96 pointes (10 unites)</t>
  </si>
  <si>
    <t>P9703-50MG</t>
  </si>
  <si>
    <t>Pimaricin (50mg)</t>
  </si>
  <si>
    <t>PIL18</t>
  </si>
  <si>
    <t>pilulier VB 18ml  SC30 (x2100)</t>
  </si>
  <si>
    <t>PIL12</t>
  </si>
  <si>
    <t>pilulier VB 12ml FB BG SC30 (x2080)</t>
  </si>
  <si>
    <t>pilulier 31ml +cape</t>
  </si>
  <si>
    <t>Entomo</t>
  </si>
  <si>
    <t>EUST1717</t>
  </si>
  <si>
    <t>Pieds de loupe binooculaire</t>
  </si>
  <si>
    <t>pieces détachées</t>
  </si>
  <si>
    <t>197378-100G</t>
  </si>
  <si>
    <t>PICRIC ACID, REAGENT GRADE, 98% 100g</t>
  </si>
  <si>
    <t>1006</t>
  </si>
  <si>
    <t>Phytosanitaire</t>
  </si>
  <si>
    <t>P8169-100g</t>
  </si>
  <si>
    <t>Phytagel™  BioReagent, plant cell culture tested, powder_x000D_
_x000D_
BioReagent, plant cell culture tested, powder</t>
  </si>
  <si>
    <t>F530S</t>
  </si>
  <si>
    <t>Phusion™ High-Fidelity DNA Polymerase</t>
  </si>
  <si>
    <t>réactif mycotoxine</t>
  </si>
  <si>
    <t>79760-5g</t>
  </si>
  <si>
    <t>phthaldialdehyde</t>
  </si>
  <si>
    <t>02553-100ml</t>
  </si>
  <si>
    <t>Phosphomolybdic acid solution</t>
  </si>
  <si>
    <t>P5381-1KU</t>
  </si>
  <si>
    <t>Phosphohexose isomerase 1000u</t>
  </si>
  <si>
    <t>T107.2</t>
  </si>
  <si>
    <t>phosphate tri-Sodium dodecahydrate (500g)</t>
  </si>
  <si>
    <t>T107.1</t>
  </si>
  <si>
    <t>phosphate tri-Sodium dodecahydrate (1kg)</t>
  </si>
  <si>
    <t>222003-500G</t>
  </si>
  <si>
    <t>phosphate trisodique dodecahydrate (500g)</t>
  </si>
  <si>
    <t>P3786-500g</t>
  </si>
  <si>
    <t>Phosphate bipotassique</t>
  </si>
  <si>
    <t>28550-5G</t>
  </si>
  <si>
    <t>Phloxine B (5g)</t>
  </si>
  <si>
    <t>79330-25g</t>
  </si>
  <si>
    <t>Phloroglucinol &gt; 99,0%</t>
  </si>
  <si>
    <t>P3502-25G</t>
  </si>
  <si>
    <t>PHLOROGLUCINOL  25g</t>
  </si>
  <si>
    <t>93482-50ML-F</t>
  </si>
  <si>
    <t>Phenylmethanesulfonyl fluoride solution (50mL)</t>
  </si>
  <si>
    <t>P2,712-7</t>
  </si>
  <si>
    <t>phenylmercuric acetate (mini 97%) 25g</t>
  </si>
  <si>
    <t>P2069-100ml</t>
  </si>
  <si>
    <t>Phenol:Chloroform:Isoamyl Alcohol Saturated with 10 mM Tris, pH 8.0, 1 mM EDTA (100ml)</t>
  </si>
  <si>
    <t>417240050</t>
  </si>
  <si>
    <t>Phenol Red, reagent ACS X 5gr</t>
  </si>
  <si>
    <t>P4633-5G</t>
  </si>
  <si>
    <t>Phenol red free acid (5g)</t>
  </si>
  <si>
    <t>185450-2,5kg</t>
  </si>
  <si>
    <t>Phenol reagent Plus 2,5Kg</t>
  </si>
  <si>
    <t>77617-100ML</t>
  </si>
  <si>
    <t>Phenol – chloroform – isoamyl alcohol mixture (1)</t>
  </si>
  <si>
    <t>pH up liquide</t>
  </si>
  <si>
    <t>pH down liquide</t>
  </si>
  <si>
    <t>A3600</t>
  </si>
  <si>
    <t>pGEM-T vector system</t>
  </si>
  <si>
    <t>A3610</t>
  </si>
  <si>
    <t>pGEM®-T Vector System II</t>
  </si>
  <si>
    <t>A1360</t>
  </si>
  <si>
    <t>pGEM®-T Easy Vector System I (20rn)</t>
  </si>
  <si>
    <t>M7745</t>
  </si>
  <si>
    <t>Pfu DNA Polymerase, 500u</t>
  </si>
  <si>
    <t>M7741</t>
  </si>
  <si>
    <t>Pfu DNA Polymerase, 100u</t>
  </si>
  <si>
    <t>EP0501</t>
  </si>
  <si>
    <t>Pfu DNA Polymerase</t>
  </si>
  <si>
    <t>le rack</t>
  </si>
  <si>
    <t>PRV</t>
  </si>
  <si>
    <t>petit rack vide compatible p10 et p200</t>
  </si>
  <si>
    <t>69746-3</t>
  </si>
  <si>
    <t>PET 23b</t>
  </si>
  <si>
    <t>Larbi</t>
  </si>
  <si>
    <t>69662-3</t>
  </si>
  <si>
    <t>pET 16b plasmide  Novagen 10µg</t>
  </si>
  <si>
    <t>77330-50MG</t>
  </si>
  <si>
    <t>Peroxydase from horse radish (50mg)</t>
  </si>
  <si>
    <t>SA 99 0712</t>
  </si>
  <si>
    <t>Perchlorate de Mg</t>
  </si>
  <si>
    <t>83059-500G-F</t>
  </si>
  <si>
    <t>Peptone from potatoes (500g)</t>
  </si>
  <si>
    <t>9117021</t>
  </si>
  <si>
    <t>peptone de viande BIOKAR 500g</t>
  </si>
  <si>
    <t>P6838-500G</t>
  </si>
  <si>
    <t>Peptone (500g)</t>
  </si>
  <si>
    <t>417071000</t>
  </si>
  <si>
    <t>Pepsine (100g)</t>
  </si>
  <si>
    <t>67218</t>
  </si>
  <si>
    <t>Penicilline 6µg (4*50u)</t>
  </si>
  <si>
    <t>10350721</t>
  </si>
  <si>
    <t>PELLE HDPE 500ML²</t>
  </si>
  <si>
    <t>165-1873</t>
  </si>
  <si>
    <t>Peigne Protean II xi 15 puits</t>
  </si>
  <si>
    <t>A25423</t>
  </si>
  <si>
    <t>Peigne pour cuve horizontale Mini 6*7,5 cm;</t>
  </si>
  <si>
    <t>A25420</t>
  </si>
  <si>
    <t>Peigne pour cuve horizontale Mini 6*7 cm;  8 puits (40µL)</t>
  </si>
  <si>
    <t>A25421</t>
  </si>
  <si>
    <t>Peigne pour cuve horizontale Mini 6*7 cm;  12 puits (22µL)</t>
  </si>
  <si>
    <t>1704448EDU</t>
  </si>
  <si>
    <t>Peigne Fixed-Height Comb</t>
  </si>
  <si>
    <t>A25414</t>
  </si>
  <si>
    <t>Peigne cuve mini gel 6x7,5 cm</t>
  </si>
  <si>
    <t>1620A</t>
  </si>
  <si>
    <t>Pectine Medium rapid Set (1kg)</t>
  </si>
  <si>
    <t>10093</t>
  </si>
  <si>
    <t>Pectine LM (1 kg)</t>
  </si>
  <si>
    <t>W07418</t>
  </si>
  <si>
    <t>p-DAB (25g)</t>
  </si>
  <si>
    <t>1.10130.0500</t>
  </si>
  <si>
    <t>PDA (agar glucosé à la pomme de terre) 500g</t>
  </si>
  <si>
    <t>N1663P</t>
  </si>
  <si>
    <t>PDA</t>
  </si>
  <si>
    <t>M7502</t>
  </si>
  <si>
    <t>PCR master mix (2X), 2,50mL</t>
  </si>
  <si>
    <t>C09008-5g</t>
  </si>
  <si>
    <t>p-corimaric acid HPLC (5g)</t>
  </si>
  <si>
    <t>9101611</t>
  </si>
  <si>
    <t>PCA au lait écrémé marque BIOKAR 500g</t>
  </si>
  <si>
    <t>64475</t>
  </si>
  <si>
    <t>PCA (500g)</t>
  </si>
  <si>
    <t>LFBiotechnologie</t>
  </si>
  <si>
    <t>P5368</t>
  </si>
  <si>
    <t>PBS phosphate buffer salin, pH 7.4, for molecular biology (10sachets)_x000D_
_x000D_
_x000D_
Phosphate buffer  PBS , pH 7.4, for molecular biology</t>
  </si>
  <si>
    <t>SC</t>
  </si>
  <si>
    <t>P1639</t>
  </si>
  <si>
    <t>Patulin (5mg)</t>
  </si>
  <si>
    <t>Patafix</t>
  </si>
  <si>
    <t>61728</t>
  </si>
  <si>
    <t>Pastorex Strepto D</t>
  </si>
  <si>
    <t>61726</t>
  </si>
  <si>
    <t>Pastorex Strepto A</t>
  </si>
  <si>
    <t>56356</t>
  </si>
  <si>
    <t>Pastorex Staph</t>
  </si>
  <si>
    <t>3800A</t>
  </si>
  <si>
    <t>particules DUKE étalon 800nm pour AF4 (15ml)</t>
  </si>
  <si>
    <t>3600A</t>
  </si>
  <si>
    <t>particules DUKE étalon 600nm pour AF4 (15ml)</t>
  </si>
  <si>
    <t>10% 02-2013</t>
  </si>
  <si>
    <t>4205A</t>
  </si>
  <si>
    <t>particules DUKE étalon 5µm pour AF4 (15ml)</t>
  </si>
  <si>
    <t>3400A</t>
  </si>
  <si>
    <t>particules DUKE étalon 400nm pour AF4 (15ml)</t>
  </si>
  <si>
    <t>4204 A</t>
  </si>
  <si>
    <t>particules DUKE étalon 4µm pour AF4 (15ml)</t>
  </si>
  <si>
    <t>4203 A</t>
  </si>
  <si>
    <t>particules DUKE étalon 3µm pour AF4 (15ml)</t>
  </si>
  <si>
    <t>3200A</t>
  </si>
  <si>
    <t>particules DUKE étalon 200nm pour AF4 (15ml)</t>
  </si>
  <si>
    <t>4220A</t>
  </si>
  <si>
    <t>particules DUKE étalon 20µm pour AF4 (15ml)</t>
  </si>
  <si>
    <t>franco port</t>
  </si>
  <si>
    <t>4202 A</t>
  </si>
  <si>
    <t>particules DUKE étalon 2µm pour AF4 (15ml)</t>
  </si>
  <si>
    <t>10% par de 1 à 4 et 15% de 5 à 10</t>
  </si>
  <si>
    <t>3100A</t>
  </si>
  <si>
    <t>particules DUKE étalon 100nm pour AF4 (15ml)</t>
  </si>
  <si>
    <t>4210A</t>
  </si>
  <si>
    <t>particules DUKE étalon 10µm pour AF4 (15ml)</t>
  </si>
  <si>
    <t>prix école 1à4 étalon: 10%; de 5 à 10:15%</t>
  </si>
  <si>
    <t>4010 A</t>
  </si>
  <si>
    <t>particules DUKE étalon 1µm pour AF4 (15ml)</t>
  </si>
  <si>
    <t>158127-500G</t>
  </si>
  <si>
    <t>PARAFORMALDEHYDE, 95% 500g</t>
  </si>
  <si>
    <t>291-1214</t>
  </si>
  <si>
    <t>Parafilm 1 bande (5cm)</t>
  </si>
  <si>
    <t>H666.1</t>
  </si>
  <si>
    <t>parafilm</t>
  </si>
  <si>
    <t>06104921</t>
  </si>
  <si>
    <t>Papier Whatman n°1 pour chromato (20*20cm) X100</t>
  </si>
  <si>
    <t>pour imprimante CPG</t>
  </si>
  <si>
    <t>A4000-050</t>
  </si>
  <si>
    <t>papier pour imprimante Datajet intégrator CH1 (3x500)</t>
  </si>
  <si>
    <t>RKZ 230/25/1</t>
  </si>
  <si>
    <t>Papier pour enregistreur N/P et sucres (rouleau)</t>
  </si>
  <si>
    <t>111-5000</t>
  </si>
  <si>
    <t>PAPIER OPTIQUE N° 105 FEUILLES100X150MM. * 625 Pce</t>
  </si>
  <si>
    <t>1002001</t>
  </si>
  <si>
    <t>papier filtres en fibre de verre GF/A  (diamétre 55mm) (1x100)</t>
  </si>
  <si>
    <t>RAM 600-52-52</t>
  </si>
  <si>
    <t>Papier filtre blanc</t>
  </si>
  <si>
    <t>074042</t>
  </si>
  <si>
    <t>Papier essuyage optique nanodrop (25 carnets de 25 feuilles)</t>
  </si>
  <si>
    <t>PAPI0196</t>
  </si>
  <si>
    <t>Papier enregistreur  autoclave JUMO -1/3 bar0/160°C rouleau</t>
  </si>
  <si>
    <t>074142</t>
  </si>
  <si>
    <t>Papier de germination en disque Ø 90 mm , 160 g/m2_x000D_
074143_x000D_
 _x000D_
_x000D_
Papier de germination en disque Ø 130 mm</t>
  </si>
  <si>
    <t>074143</t>
  </si>
  <si>
    <t>Papier de germination en disque Ø 130 mm , 160 g/m2_x000D_
_x000D_
_x000D_
Papier de germination en disque Ø 130 mm _x000D_
_x000D_
_x000D_
Papier de germination en disque Ø 130 mm</t>
  </si>
  <si>
    <t>A10946.22</t>
  </si>
  <si>
    <t>p-anisidine 100g</t>
  </si>
  <si>
    <t>141-1911</t>
  </si>
  <si>
    <t>Panier supérieur pour autolaveuse MIELE</t>
  </si>
  <si>
    <t>66969</t>
  </si>
  <si>
    <t>Panier inox cylindrique avec anse 300*200</t>
  </si>
  <si>
    <t>P0169-100</t>
  </si>
  <si>
    <t>Palmityl palmitate (100mg)</t>
  </si>
  <si>
    <t>P9667-500mg</t>
  </si>
  <si>
    <t>PALMITOLEIC ACID METHYL ESTER 500mg</t>
  </si>
  <si>
    <t>P0500-10G</t>
  </si>
  <si>
    <t>Palmitic acid 99%</t>
  </si>
  <si>
    <t>SM1811</t>
  </si>
  <si>
    <t>PageRuler Plus Prestained Protein Ladder</t>
  </si>
  <si>
    <t>marie lummerzheim</t>
  </si>
  <si>
    <t>pack Pro  (pipettes Biohit P100, P200, P1000) + carrousel)</t>
  </si>
  <si>
    <t>Pack 30 mL VJ</t>
  </si>
  <si>
    <t>D-2004</t>
  </si>
  <si>
    <t>p-(Diméthylamino)benzaldéhyde (P-DAB) 99% (25g)</t>
  </si>
  <si>
    <t>32 105 260</t>
  </si>
  <si>
    <t>Oxyde d'aluminium actI neutre (500g)</t>
  </si>
  <si>
    <t>ALX-850-287-KI01</t>
  </si>
  <si>
    <t>Oxidatif-TEK TBARS assay kit (x160)</t>
  </si>
  <si>
    <t>21289,293</t>
  </si>
  <si>
    <t>Oxalate d'ammonium 1 kg Normapur</t>
  </si>
  <si>
    <t>66848</t>
  </si>
  <si>
    <t>Oxacilline 5µg (4*50u)</t>
  </si>
  <si>
    <t>165-1822</t>
  </si>
  <si>
    <t>Outer plate 18,3*20cm (2u)</t>
  </si>
  <si>
    <t>Moins cher que Sigma (77500-25g)</t>
  </si>
  <si>
    <t>13014-0250</t>
  </si>
  <si>
    <t>Orthophénantroline monohydrate (97%) (25g)</t>
  </si>
  <si>
    <t>01.2010 (p132)</t>
  </si>
  <si>
    <t>09902143</t>
  </si>
  <si>
    <t>O-ring x1 (pour FID Clarus 600)</t>
  </si>
  <si>
    <t>N6101747</t>
  </si>
  <si>
    <t>O-ring Viton  x10 (injecteur PSS Clarus 600)</t>
  </si>
  <si>
    <t>4323032</t>
  </si>
  <si>
    <t>Optical cap</t>
  </si>
  <si>
    <t>913 AAA</t>
  </si>
  <si>
    <t>Opercules pour pots de yaourt (2000u)</t>
  </si>
  <si>
    <t>liner livré et au clarus (p 155) à l'origine (erreur</t>
  </si>
  <si>
    <t>N6101539</t>
  </si>
  <si>
    <t>on-column liner pour injecteur POC</t>
  </si>
  <si>
    <t>205111</t>
  </si>
  <si>
    <t>Omniscript</t>
  </si>
  <si>
    <t>29054045-ERB</t>
  </si>
  <si>
    <t>olive AL OD2 (x50)</t>
  </si>
  <si>
    <t>OLIGOTEX DIRECT MRNA MINI KITS</t>
  </si>
  <si>
    <t>72022</t>
  </si>
  <si>
    <t>Oligotex  Direct mRNA Mini kit</t>
  </si>
  <si>
    <t>oligos</t>
  </si>
  <si>
    <t>OL-0020</t>
  </si>
  <si>
    <t>Oligold oligos, 40nmol</t>
  </si>
  <si>
    <t>Oligo qpcr plexor PchQR*  5’-CCATTGTAGCTGTTCCAAGATCAG-3’</t>
  </si>
  <si>
    <t>Oligo qpcr plexor PalQF*  5'-CGGTGGGGTTTTTACGTCTACAG-3’</t>
  </si>
  <si>
    <t>OL-0361-01004/TA</t>
  </si>
  <si>
    <t>Oligo qPCR (FAM / TAMRA)</t>
  </si>
  <si>
    <t>Oligo marqués FAM ou TET</t>
  </si>
  <si>
    <t>W3487L</t>
  </si>
  <si>
    <t>OLIGO DT(20) PRIMER</t>
  </si>
  <si>
    <t>oligo</t>
  </si>
  <si>
    <t>9100531</t>
  </si>
  <si>
    <t>OGA marque BIOKAR 500g</t>
  </si>
  <si>
    <t>0911 5</t>
  </si>
  <si>
    <t>Oenin chloride HPLC (5mg)</t>
  </si>
  <si>
    <t>472328-1L</t>
  </si>
  <si>
    <t>Octanol 1L</t>
  </si>
  <si>
    <t>94760</t>
  </si>
  <si>
    <t>o vanillin (25g)</t>
  </si>
  <si>
    <t>P6404-20067075</t>
  </si>
  <si>
    <t>O ring Kelrez 2006</t>
  </si>
  <si>
    <t>P6504-20047075</t>
  </si>
  <si>
    <t>O ring Kelrez 2004</t>
  </si>
  <si>
    <t>N6101751</t>
  </si>
  <si>
    <t>O ring graphite (x5) pour maintien liner , injecteur PSS,Clarus 600</t>
  </si>
  <si>
    <t>D0380-500MG</t>
  </si>
  <si>
    <t>Nε-DNP-L-lysine hydrochloride (500mg)</t>
  </si>
  <si>
    <t>D0380,1g</t>
  </si>
  <si>
    <t>Nε-DNP-L-lysine hydrochloride</t>
  </si>
  <si>
    <t>15456-5</t>
  </si>
  <si>
    <t>Nα-Boc-L-lysine, Nα-(tert-Butoxycarbonyl)-L-lysine</t>
  </si>
  <si>
    <t>A2010-100mg</t>
  </si>
  <si>
    <t>Nα acetyl-L-lysine</t>
  </si>
  <si>
    <t>N4014-50mg</t>
  </si>
  <si>
    <t>Nystatin powder , irradiated cell culture tested</t>
  </si>
  <si>
    <t>11209299001</t>
  </si>
  <si>
    <t>Nylon Membranes, positively charged (20 sheets (10 x 15 cm))</t>
  </si>
  <si>
    <t>N5281-20EA</t>
  </si>
  <si>
    <t>Nylon membrane biobon plus 11</t>
  </si>
  <si>
    <t>01.2010(p132)</t>
  </si>
  <si>
    <t>N6101297</t>
  </si>
  <si>
    <t>Nutdriver-9000 Fid  modified  (outil d'installation de la buse FID N6100361)</t>
  </si>
  <si>
    <t>N9300054</t>
  </si>
  <si>
    <t>NUT 1/4 brass (x5)</t>
  </si>
  <si>
    <t>NP0009</t>
  </si>
  <si>
    <t>NuPAGE® Sample Reducing Agent</t>
  </si>
  <si>
    <t>NP0322BOX</t>
  </si>
  <si>
    <t>NuPAGE® Novex 4-12% Bis-Tris Gel 1.0 mm, 12 well</t>
  </si>
  <si>
    <t>NP0302BOX</t>
  </si>
  <si>
    <t>NuPAGE® Novex 10% Bis-Tris Gel 1.0 mm, 12 well</t>
  </si>
  <si>
    <t>NP0330BOX</t>
  </si>
  <si>
    <t>NuPAGE®  4-12% Bis-Tris ZOOM® Gels, IPG Well 1.0 mm</t>
  </si>
  <si>
    <t>NP0006-1</t>
  </si>
  <si>
    <t>NuPAGE Transfer Buffer (20X)</t>
  </si>
  <si>
    <t>NP0060</t>
  </si>
  <si>
    <t>NuPAGE MES SDS Buffer Kit</t>
  </si>
  <si>
    <t>B3240T</t>
  </si>
  <si>
    <t>Nupage 4-12% BT Gel 1,0mm 12W</t>
  </si>
  <si>
    <t>B3141B</t>
  </si>
  <si>
    <t>Nu-page 3-8% TA Gel 1.0MM12 (x10)</t>
  </si>
  <si>
    <t>B3240E</t>
  </si>
  <si>
    <t>Nupage 10% BT Gel 1,0mm 12W</t>
  </si>
  <si>
    <t>740588-50</t>
  </si>
  <si>
    <t>Nucleospin Plasmid (Mini Prep)-50</t>
  </si>
  <si>
    <t>740609-50</t>
  </si>
  <si>
    <t>Nucleospin gel and PCR clean-up (Purif gel)-50</t>
  </si>
  <si>
    <t>740410-10</t>
  </si>
  <si>
    <t>Nucleoband Xtra Midi Kits-10 (midi prep)</t>
  </si>
  <si>
    <t>NP 0002 ref fabricant</t>
  </si>
  <si>
    <t>NP MES SDS RUNBUF 20X</t>
  </si>
  <si>
    <t>56350</t>
  </si>
  <si>
    <t>Novobiocine (30 disk)</t>
  </si>
  <si>
    <t>W3146W</t>
  </si>
  <si>
    <t>Novex TBE GEL 1.0MM 15W 4-20% (10u)</t>
  </si>
  <si>
    <t>W3146R</t>
  </si>
  <si>
    <t>Novex TBE GEL 1.0MM 10W 4-20% (10u)</t>
  </si>
  <si>
    <t>B21568.AK</t>
  </si>
  <si>
    <t>NONANOIC ACID 97% 250 ML</t>
  </si>
  <si>
    <t>a15908-22</t>
  </si>
  <si>
    <t>Nonanal100g</t>
  </si>
  <si>
    <t>w278220-sampleK</t>
  </si>
  <si>
    <t>Nonanal  natural, 97%, FG_x000D_
_x000D_
natural, 97%, FG</t>
  </si>
  <si>
    <t>CPG lait</t>
  </si>
  <si>
    <t>72332-5G-F</t>
  </si>
  <si>
    <t>Nonadecanoic acid</t>
  </si>
  <si>
    <t>SENCSBS05</t>
  </si>
  <si>
    <t>non corrigée simple brin S5</t>
  </si>
  <si>
    <t>existe aussi en 1ml = 28euros</t>
  </si>
  <si>
    <t>69484-5ml</t>
  </si>
  <si>
    <t>N-Methyle-N(trimethylsilyl) heptafluorobutyramide (5g)</t>
  </si>
  <si>
    <t>T4375-5G</t>
  </si>
  <si>
    <t>Nitroblue tetrazolium (5g)</t>
  </si>
  <si>
    <t>N6639-250MG</t>
  </si>
  <si>
    <t>Nitroblue tetrazolium (250mg)</t>
  </si>
  <si>
    <t>27950.298</t>
  </si>
  <si>
    <t>nitrate de sodium Rectapur 1Kg</t>
  </si>
  <si>
    <t>21570,182</t>
  </si>
  <si>
    <t>Nitrate d'argent (100g)</t>
  </si>
  <si>
    <t>31314</t>
  </si>
  <si>
    <t>Ni-NTA Spin Kit (50)</t>
  </si>
  <si>
    <t>31014</t>
  </si>
  <si>
    <t>Ni-NTA spin Columns (50)</t>
  </si>
  <si>
    <t>32702-2400</t>
  </si>
  <si>
    <t>Ninhydrine en aérosol pour CCM</t>
  </si>
  <si>
    <t>U002256</t>
  </si>
  <si>
    <t>Nikrothal 80 Emaillé Heavy polyclad (1 lot de 1kg)</t>
  </si>
  <si>
    <t>72 345</t>
  </si>
  <si>
    <t>Nicotinamide,50g</t>
  </si>
  <si>
    <t>N1630</t>
  </si>
  <si>
    <t>nicotinamide adenine dinucléotides (50mg)</t>
  </si>
  <si>
    <t>199737-25G</t>
  </si>
  <si>
    <t>new coccine (25g)</t>
  </si>
  <si>
    <t>H3PO4, pour poudre lavante sans tensio actif</t>
  </si>
  <si>
    <t>DUT 148 600</t>
  </si>
  <si>
    <t>Neutralisant N pour lave vaiselle Neodisher (5L)</t>
  </si>
  <si>
    <t>E3876-5G</t>
  </si>
  <si>
    <t>N-Ethylmaleimide (5g) (NEM)</t>
  </si>
  <si>
    <t>66748</t>
  </si>
  <si>
    <t>Neomycine (4*50 disks)</t>
  </si>
  <si>
    <t>410276</t>
  </si>
  <si>
    <t>neodisher A8 alcalin (10kg)</t>
  </si>
  <si>
    <t>9,192,403</t>
  </si>
  <si>
    <t>Neodisher A8 (10kg)</t>
  </si>
  <si>
    <t>066375</t>
  </si>
  <si>
    <t>NEEDLE VENT ASE</t>
  </si>
  <si>
    <t>049219</t>
  </si>
  <si>
    <t>NEEDLE SOURCE ASE200</t>
  </si>
  <si>
    <t>037785</t>
  </si>
  <si>
    <t>Needle N10-C/T-5/0.47C x2 ( Aiguille pour seringue, non biseauté) 037785</t>
  </si>
  <si>
    <t>N6101469</t>
  </si>
  <si>
    <t>Needle 9000 syringue remplacement N06101252</t>
  </si>
  <si>
    <t>6820-3115</t>
  </si>
  <si>
    <t>NEEDLE 15µl fused silica; ID= 250µm</t>
  </si>
  <si>
    <t>ER0581</t>
  </si>
  <si>
    <t>Nde1</t>
  </si>
  <si>
    <t>R6801</t>
  </si>
  <si>
    <t>Nde I 500u</t>
  </si>
  <si>
    <t>N0505-100MG</t>
  </si>
  <si>
    <t>NAPD 100 mg</t>
  </si>
  <si>
    <t>206060025</t>
  </si>
  <si>
    <t>NaOH 2,5 kg</t>
  </si>
  <si>
    <t>NADPH. (50 mg)</t>
  </si>
  <si>
    <t>nadph</t>
  </si>
  <si>
    <t>E_ 2952</t>
  </si>
  <si>
    <t>Nadir PES Membrane 30 kD SC -5 Polyethersulfone 10 kD. Pre cutted for Eclipse Short Channel. (paquet de 5 membranes)</t>
  </si>
  <si>
    <t>E_ 1904</t>
  </si>
  <si>
    <t>Nadir PES Membrane 10 kD SC -5 Polyethersulfone 10 kD. Pre cutted for Eclipse Short Channel. (paquet de 5 membranes)</t>
  </si>
  <si>
    <t>B3133-25mg</t>
  </si>
  <si>
    <t>N-A-BENZOYL-L-ARGININE P-NITROANILIDE*HYD (25mg)</t>
  </si>
  <si>
    <t>274135-5ML</t>
  </si>
  <si>
    <t>N,N-Dimethylacrylamide (5 mL)</t>
  </si>
  <si>
    <t>222488</t>
  </si>
  <si>
    <t>N-(1-naphthyl)ethylenediamine D (5g)</t>
  </si>
  <si>
    <t>B4500-10g</t>
  </si>
  <si>
    <t>N benzoyl L arginine ,BAEE</t>
  </si>
  <si>
    <t>70129-1ml</t>
  </si>
  <si>
    <t>Myristic acid methyl ester</t>
  </si>
  <si>
    <t>M0630-250MG</t>
  </si>
  <si>
    <t>Myoglobin from equine skeletal muscle</t>
  </si>
  <si>
    <t>M5524-1L</t>
  </si>
  <si>
    <t>Murashige and Skoog Basal Salt Mixture (MS</t>
  </si>
  <si>
    <t>M0404-10L</t>
  </si>
  <si>
    <t>Murashige and Skoog Basal Medium (10L)</t>
  </si>
  <si>
    <t>M0404-1L</t>
  </si>
  <si>
    <t>Murashide and Skoog basal medium (1L)</t>
  </si>
  <si>
    <t>43321</t>
  </si>
  <si>
    <t>Muelller-Hinton au sang (20 boites)</t>
  </si>
  <si>
    <t>63825</t>
  </si>
  <si>
    <t>Mueller Hinton au sang (20u)</t>
  </si>
  <si>
    <t>64884</t>
  </si>
  <si>
    <t>Mueller Hinton (500g)</t>
  </si>
  <si>
    <t>R6401</t>
  </si>
  <si>
    <t>MspI</t>
  </si>
  <si>
    <t>9100891</t>
  </si>
  <si>
    <t>MRS marque BIOKAR 500g</t>
  </si>
  <si>
    <t>9100701</t>
  </si>
  <si>
    <t>MRS broth marque BIOKAR 500g</t>
  </si>
  <si>
    <t>W1705M</t>
  </si>
  <si>
    <t>MRS Bouillon (Bioblock) 500g</t>
  </si>
  <si>
    <t>043BDB</t>
  </si>
  <si>
    <t>Moules petit camembert diam, 95</t>
  </si>
  <si>
    <t>V161090</t>
  </si>
  <si>
    <t>Moufle de préhension</t>
  </si>
  <si>
    <t>9550 02569</t>
  </si>
  <si>
    <t>Moteur pas a pas UV</t>
  </si>
  <si>
    <t>512-3276</t>
  </si>
  <si>
    <t>VSBT25</t>
  </si>
  <si>
    <t>Moteur de sorbone monophase 240V</t>
  </si>
  <si>
    <t>SS10</t>
  </si>
  <si>
    <t>Moteur agitation</t>
  </si>
  <si>
    <t>72313082</t>
  </si>
  <si>
    <t>Mortier 300mL + pilon</t>
  </si>
  <si>
    <t>M1254-100G</t>
  </si>
  <si>
    <t>MOPS free acid (100g)</t>
  </si>
  <si>
    <t>Y5101</t>
  </si>
  <si>
    <t>MOPS / EDTA Buffer</t>
  </si>
  <si>
    <t>M5162</t>
  </si>
  <si>
    <t>MOPS (25g)</t>
  </si>
  <si>
    <t>69 898-25mg</t>
  </si>
  <si>
    <t>Monobromobimane, for fluoréscen</t>
  </si>
  <si>
    <t>B4380-25MG</t>
  </si>
  <si>
    <t>Monobromobimane (25mg)</t>
  </si>
  <si>
    <t>N6101276</t>
  </si>
  <si>
    <t>Molding-9000-vial diffuser  (cône pour flacon de rinçage 09923031, clarus 600)</t>
  </si>
  <si>
    <t>N6101182</t>
  </si>
  <si>
    <t>Molding-9000 AS vial locator  (détecteur de vial pour Clarus 600 )</t>
  </si>
  <si>
    <t>70201384</t>
  </si>
  <si>
    <t>modèle moléculaire TP grande taile (58 atomes)</t>
  </si>
  <si>
    <t>70209884</t>
  </si>
  <si>
    <t>modèle moléculaire TP (259 atomes)</t>
  </si>
  <si>
    <t>51009</t>
  </si>
  <si>
    <t>Mlieu BHI (500g)</t>
  </si>
  <si>
    <t>Mixing l 10g</t>
  </si>
  <si>
    <t>Mixing Head 14,224mm</t>
  </si>
  <si>
    <t>M4287</t>
  </si>
  <si>
    <t>mitomycine C 2mg</t>
  </si>
  <si>
    <t>30880081</t>
  </si>
  <si>
    <t>minuteur NIHATA</t>
  </si>
  <si>
    <t>K512.1</t>
  </si>
  <si>
    <t>Minuteur compteur</t>
  </si>
  <si>
    <t>P874.1</t>
  </si>
  <si>
    <t>Minuteur 3 lignes</t>
  </si>
  <si>
    <t>K5121</t>
  </si>
  <si>
    <t>minuteur</t>
  </si>
  <si>
    <t>609-0136</t>
  </si>
  <si>
    <t>Minuteur</t>
  </si>
  <si>
    <t>730-2205</t>
  </si>
  <si>
    <t>minisystème d'électrophorèse horizontale run one</t>
  </si>
  <si>
    <t>Miniprotean II spacer (4 u)</t>
  </si>
  <si>
    <t>Miniprotean II comb</t>
  </si>
  <si>
    <t>568-0485</t>
  </si>
  <si>
    <t>MINI UNION SILTITE 0.32 COLONNE * 1Pce 	568-0485</t>
  </si>
  <si>
    <t>568-0484</t>
  </si>
  <si>
    <t>MINI UNION SILTITE 0,1-0.25mm 0,32mm-/0.1-0.25/045-0,53mm (SGE073550)</t>
  </si>
  <si>
    <t>103432</t>
  </si>
  <si>
    <t>mini union pour colonne capillaire en silice fondue 0,32mm (1 union + 5 ferrules) 103432</t>
  </si>
  <si>
    <t>568-0487</t>
  </si>
  <si>
    <t>MINI NUT SILTITE * 5 Pce</t>
  </si>
  <si>
    <t>568-0480</t>
  </si>
  <si>
    <t>MINI FERRULES SILTITE0.25 COLONNE * 10 Pce (SGE 073470)</t>
  </si>
  <si>
    <t>MINI FER SILTITE  0.25 COLONNE * 10 Pce</t>
  </si>
  <si>
    <t>Mineral Magic 1KG</t>
  </si>
  <si>
    <t>28004</t>
  </si>
  <si>
    <t>MinElute PCR PURIFICATION KIT  (50)</t>
  </si>
  <si>
    <t>28604</t>
  </si>
  <si>
    <t>MinElute Gel Extraction Kit (50)</t>
  </si>
  <si>
    <t>2011-08</t>
  </si>
  <si>
    <t>Milli-Q intégrale 15-station de production d'eau analytique et ultra pure</t>
  </si>
  <si>
    <t>MPGP04001</t>
  </si>
  <si>
    <t>millipack express 40 (0,22µm) filtre final</t>
  </si>
  <si>
    <t>Millieu PDA (500g)</t>
  </si>
  <si>
    <t>11708263</t>
  </si>
  <si>
    <t>Milieu WILKINS - CHALGREN (500g)</t>
  </si>
  <si>
    <t>Milieu shaedler (10 b)</t>
  </si>
  <si>
    <t>9100871</t>
  </si>
  <si>
    <t>Milieu MSE (500g)</t>
  </si>
  <si>
    <t>M9274-10L</t>
  </si>
  <si>
    <t>Milieu MS complet (avec saccharose et agar)-poudre (10L)</t>
  </si>
  <si>
    <t>Milieu MS complet (avec saccharose et agar)-poudre</t>
  </si>
  <si>
    <t>Hélène M</t>
  </si>
  <si>
    <t>M5519-10L</t>
  </si>
  <si>
    <t>Milieu MS (Murashige and Skoog) sans saccharose</t>
  </si>
  <si>
    <t>51036</t>
  </si>
  <si>
    <t>Milieu Mac Conkey sans cristal violet (500g)</t>
  </si>
  <si>
    <t>CM0043</t>
  </si>
  <si>
    <t>milieu Clarks and Lubs</t>
  </si>
  <si>
    <t>4426101</t>
  </si>
  <si>
    <t>Microtubes PCR 0,2 mL (1000u)</t>
  </si>
  <si>
    <t>01 143.102</t>
  </si>
  <si>
    <t>Microtubes à centri Elkay 1,5ml bleu polypropylène (1000u)</t>
  </si>
  <si>
    <t>01 143.088</t>
  </si>
  <si>
    <t>Microtubes à centri  Elkay1,5ml incolore polypropylène (1000u)</t>
  </si>
  <si>
    <t>11536829</t>
  </si>
  <si>
    <t>Microtubes 2mL + bouchon jointé non stérile (1000u)</t>
  </si>
  <si>
    <t>N54951</t>
  </si>
  <si>
    <t>Microtube PCR clean 2ml</t>
  </si>
  <si>
    <t>034033</t>
  </si>
  <si>
    <t>Microtube ClickFit 2 ml Treff coloris naturel (x500)</t>
  </si>
  <si>
    <t>211-0034</t>
  </si>
  <si>
    <t>MICROTUBE 2 ML GRAD. NATUREL 1 * 500 Pce</t>
  </si>
  <si>
    <t>N92230</t>
  </si>
  <si>
    <t>Microtube “DNase/RNase free” 1,5 ml</t>
  </si>
  <si>
    <t>Microtips ou pointes effilées (1000 u)</t>
  </si>
  <si>
    <t>W23336</t>
  </si>
  <si>
    <t>microseringue à aiguille amovible 500µl</t>
  </si>
  <si>
    <t>675801</t>
  </si>
  <si>
    <t>MICROPLAQUE UVSTAR 96 DEMI PUITS GREINER x 40</t>
  </si>
  <si>
    <t>875032</t>
  </si>
  <si>
    <t>MICROPIPETTES Nichipet-EX (2-20µl)</t>
  </si>
  <si>
    <t>875034</t>
  </si>
  <si>
    <t>MICROPIPETTES Nichipet-EX (20-200µl)</t>
  </si>
  <si>
    <t>875035</t>
  </si>
  <si>
    <t>MICROPIPETTES Nichipet-EX (100-1000µl)</t>
  </si>
  <si>
    <t>4500010</t>
  </si>
  <si>
    <t>Micropipette ResearchD10 0,5-10µl</t>
  </si>
  <si>
    <t>LABS4027100</t>
  </si>
  <si>
    <t>Micropipette P1000 Lapsystem</t>
  </si>
  <si>
    <t>9804907</t>
  </si>
  <si>
    <t>Micropipette en verre pour dépôt  5µl sur CCM (x250)</t>
  </si>
  <si>
    <t>W406MA</t>
  </si>
  <si>
    <t>Micropipette elite 2-20µl</t>
  </si>
  <si>
    <t>W406MD</t>
  </si>
  <si>
    <t>Micropipette Elite 20-200µl</t>
  </si>
  <si>
    <t>11805772</t>
  </si>
  <si>
    <t>Micropipette Elite 1-10 ml</t>
  </si>
  <si>
    <t>W406ME</t>
  </si>
  <si>
    <t>Micropipette elite 100-1000µl</t>
  </si>
  <si>
    <t>W406M7</t>
  </si>
  <si>
    <t>Micropipette elite 0,2-2µl</t>
  </si>
  <si>
    <t>11895772</t>
  </si>
  <si>
    <t>Micropipette carrousel Elite</t>
  </si>
  <si>
    <t>M3770-5G</t>
  </si>
  <si>
    <t>Micrococcus lysodeikticus ATCC No. 4698</t>
  </si>
  <si>
    <t>1178-1647</t>
  </si>
  <si>
    <t>microcentrifugeuse de paillasse</t>
  </si>
  <si>
    <t>N8010560</t>
  </si>
  <si>
    <t>MicroAmp® Optical 96-Well Reaction Plate (10 plaques)</t>
  </si>
  <si>
    <t>N8010541</t>
  </si>
  <si>
    <t>MicroAmp Tray 96 well</t>
  </si>
  <si>
    <t>N8010540</t>
  </si>
  <si>
    <t>Microamp reaction tubes 0,2mL with caps (2000u)</t>
  </si>
  <si>
    <t>N8010933</t>
  </si>
  <si>
    <t>Microamp optical tube (2000u)</t>
  </si>
  <si>
    <t>10567414</t>
  </si>
  <si>
    <t>MicroAmp optical adhesive film qpcr 7500 Applied Biosystems (x25)</t>
  </si>
  <si>
    <t>10411785</t>
  </si>
  <si>
    <t>MicroAmp optical 96 well reaction plate qpcr 7500 Applied Biosystems (x10)</t>
  </si>
  <si>
    <t>MicroAmp 96-Well Reaction Plate with barcode</t>
  </si>
  <si>
    <t>211-2100</t>
  </si>
  <si>
    <t>micro pilon autoclavable (10u)</t>
  </si>
  <si>
    <t>M1028-10X1ML</t>
  </si>
  <si>
    <t>MgCl2 qualité BioMol, 1M, 10 tubes de 1mL</t>
  </si>
  <si>
    <t>M8878-100ML</t>
  </si>
  <si>
    <t>methyle imidiazole1. 100ml</t>
  </si>
  <si>
    <t>426466-100ml</t>
  </si>
  <si>
    <t>Methylamine 100ml</t>
  </si>
  <si>
    <t>94118-1ML</t>
  </si>
  <si>
    <t>Methyl undecanoate</t>
  </si>
  <si>
    <t>91478-250MG</t>
  </si>
  <si>
    <t>Methyl tricosanoate 250 mg</t>
  </si>
  <si>
    <t>V1381-25MG</t>
  </si>
  <si>
    <t>Methyl trans-vaccenate ou Methyl trans-11-octadecenoate</t>
  </si>
  <si>
    <t>L6766-1g</t>
  </si>
  <si>
    <t>METHYL TETRACOSANOATE 1g</t>
  </si>
  <si>
    <t>47-230,1</t>
  </si>
  <si>
    <t>methyl sulfoxide  DMSO (1L)</t>
  </si>
  <si>
    <t>76560-1ml</t>
  </si>
  <si>
    <t>Methyl pentadecanoate</t>
  </si>
  <si>
    <t>75160-5ML</t>
  </si>
  <si>
    <t>Methyl oleate</t>
  </si>
  <si>
    <t>245895-10g</t>
  </si>
  <si>
    <t>Methyl nonanoate 10g</t>
  </si>
  <si>
    <t>L08116.06</t>
  </si>
  <si>
    <t>METHYL HYDROGEN AZELATE 96% 5GR</t>
  </si>
  <si>
    <t>A10757-18</t>
  </si>
  <si>
    <t>Methyl hexanoate 50g</t>
  </si>
  <si>
    <t>51633-1G</t>
  </si>
  <si>
    <t>Methyl heptadecanoate _x000D_
_x000D_
analytical standard</t>
  </si>
  <si>
    <t>17263-100mg</t>
  </si>
  <si>
    <t>Methyl cis-11-eicosenoate</t>
  </si>
  <si>
    <t>45659-1ml-F</t>
  </si>
  <si>
    <t>Methyl cis 13 docoseneate 1mL</t>
  </si>
  <si>
    <t>Viscosité = 15 cps</t>
  </si>
  <si>
    <t>27,444-5</t>
  </si>
  <si>
    <t>methyl cellulose (100g)</t>
  </si>
  <si>
    <t>Viscosité = 400 cps</t>
  </si>
  <si>
    <t>27,442-9</t>
  </si>
  <si>
    <t>Viscosité = 4 000 cps</t>
  </si>
  <si>
    <t>27,441-0</t>
  </si>
  <si>
    <t>A9298-50mg</t>
  </si>
  <si>
    <t>Methyl arachidonate</t>
  </si>
  <si>
    <t>17269-50mg</t>
  </si>
  <si>
    <t>Methyl all-cis-7,10,13,16,19-docosapentaenoate</t>
  </si>
  <si>
    <t>1255</t>
  </si>
  <si>
    <t>Methyl 9Z,11E (ou c9t11)-Octadecadienoate, 25 mg _x000D_
9(Z),11€-Octadecadienoic acid, 25 mg _x000D_
_x000D_
9(Z),11€-Octadecadienoic acid, 25 mg</t>
  </si>
  <si>
    <t>46902-U</t>
  </si>
  <si>
    <t>methyl 9-Octadecenoic ester</t>
  </si>
  <si>
    <t>w371009-sampleK</t>
  </si>
  <si>
    <t>Methyl 3-nonenoate ≥96%, FG</t>
  </si>
  <si>
    <t>17264-100mg</t>
  </si>
  <si>
    <t>Methyl 11-octadecenoate</t>
  </si>
  <si>
    <t>par 4 bouteilles</t>
  </si>
  <si>
    <t>412383</t>
  </si>
  <si>
    <t>Methanol,RS-For HPLC PLUS-Gradient</t>
  </si>
  <si>
    <t>0930241</t>
  </si>
  <si>
    <t>methanol, pure pour synthèse (10l)</t>
  </si>
  <si>
    <t>412532</t>
  </si>
  <si>
    <t>Methanol RS HPLC. (2,5 l)</t>
  </si>
  <si>
    <t>412533</t>
  </si>
  <si>
    <t>Methanol RS HPLC. (1 l)</t>
  </si>
  <si>
    <t>20837.320</t>
  </si>
  <si>
    <t>METHANOL FOR HPLC ISOCRATIC GRADE X 2,5 l</t>
  </si>
  <si>
    <t>471356-100ml</t>
  </si>
  <si>
    <t>Methanesulfonic acide &gt;99,5% (100ml)</t>
  </si>
  <si>
    <t>79615-100g</t>
  </si>
  <si>
    <t>meta-Phosphoric acid 65% (100g)</t>
  </si>
  <si>
    <t>32808-100mg</t>
  </si>
  <si>
    <t>metalaxyl-M (100mg)</t>
  </si>
  <si>
    <t>C14920500</t>
  </si>
  <si>
    <t>255556-100G</t>
  </si>
  <si>
    <t>Métabisulfite de sodium (100g)</t>
  </si>
  <si>
    <t>SERA39563,01</t>
  </si>
  <si>
    <t>Mercapto-ethanol (50 mL)</t>
  </si>
  <si>
    <t>M6250-100ml</t>
  </si>
  <si>
    <t>mercapto-ethanol (100ml)</t>
  </si>
  <si>
    <t>36152-100mg</t>
  </si>
  <si>
    <t>Mercaptodimethur pestanal 100mg</t>
  </si>
  <si>
    <t>E451169</t>
  </si>
  <si>
    <t>Memorex CD enregistrable CDR 80mn 700Mo 52X (Pack 10)</t>
  </si>
  <si>
    <t>2806</t>
  </si>
  <si>
    <t>Membranes Ultracell Millipore kD SL-5 (5U)</t>
  </si>
  <si>
    <t>M 10763</t>
  </si>
  <si>
    <t>membranes Spectra Por 4 : 12000-14000Da; 75mmx15m</t>
  </si>
  <si>
    <t>M 13308</t>
  </si>
  <si>
    <t>Membranes Spectra Por 1 à 5, 25000Da  (34mm)</t>
  </si>
  <si>
    <t>N8142</t>
  </si>
  <si>
    <t>MEMBRANES NITROCELLULOSE 0,45M (10 u)</t>
  </si>
  <si>
    <t>OS</t>
  </si>
  <si>
    <t>13642</t>
  </si>
  <si>
    <t>Membranes d'ultrafiltration Amicon cellulose régénérée, YM10, NMWL10 000 ,diam 76mm , (x10)</t>
  </si>
  <si>
    <t>OS + Fréderic</t>
  </si>
  <si>
    <t>13622</t>
  </si>
  <si>
    <t>Membranes d'ultrafiltration Amicon cellulose régénérée ,YM10, NMWL10 000 ,diam 44,5mm , (x10)</t>
  </si>
  <si>
    <t>OS + FV</t>
  </si>
  <si>
    <t>PBQK 07610</t>
  </si>
  <si>
    <t>Membranes d'ultrafiltration  Amicon polyethersulfone  NMWL 50 000, diam 76mm (x10)</t>
  </si>
  <si>
    <t>PBQK 04310</t>
  </si>
  <si>
    <t>Membranes d'ultrafiltration  Amicon polyethersulfone  NMWL 50 000, diam 44,5mm (x10)</t>
  </si>
  <si>
    <t>13422</t>
  </si>
  <si>
    <t>Membranes d'ultrafiltration  Amicon cellulose régénérée,YM3, NMWL 3 000 diam, 44,5mm(x10)</t>
  </si>
  <si>
    <t>516-7944</t>
  </si>
  <si>
    <t>Membranes de transfert, BioTrace™ PVDF 70*85mm (10u)</t>
  </si>
  <si>
    <t>par 5</t>
  </si>
  <si>
    <t>1850</t>
  </si>
  <si>
    <t>membranes 30 kD Nadir Cellulose Membrane LC -5</t>
  </si>
  <si>
    <t>4058</t>
  </si>
  <si>
    <t>membrane10 kD Millipore PLGC SC -5</t>
  </si>
  <si>
    <t>01018-07102</t>
  </si>
  <si>
    <t>Membrane transparente</t>
  </si>
  <si>
    <t>1420601</t>
  </si>
  <si>
    <t>Membrane spectra/por ,en rouleau irrad 10mm mwco 4 ml  d 6,4mm</t>
  </si>
  <si>
    <t>1097</t>
  </si>
  <si>
    <t>Membrane Nadir PES 30 kD LC -5</t>
  </si>
  <si>
    <t>CM05 CA4</t>
  </si>
  <si>
    <t>membrane en cellulose</t>
  </si>
  <si>
    <t>803109</t>
  </si>
  <si>
    <t>membrane dégazeur SCM1000</t>
  </si>
  <si>
    <t>T2-32-15</t>
  </si>
  <si>
    <t>membrane de dialyse Cell.Sep R T2 Tubing  6000Da, largeur 32mm</t>
  </si>
  <si>
    <t>Membrane de dialyse (25 u)</t>
  </si>
  <si>
    <t>W99091</t>
  </si>
  <si>
    <t>MEMBRANE CELLU-SEP T2 6000-8000 DA</t>
  </si>
  <si>
    <t>690112</t>
  </si>
  <si>
    <t>Mèches pour ebulliomète standard</t>
  </si>
  <si>
    <t>M216-5MG</t>
  </si>
  <si>
    <t>MDL (5mg)</t>
  </si>
  <si>
    <t>12,2 € / g</t>
  </si>
  <si>
    <t>21.176.1</t>
  </si>
  <si>
    <t>m-cresol purpel, sans sodium 1g ou 5g</t>
  </si>
  <si>
    <t>54119</t>
  </si>
  <si>
    <t>Mc Conkey gélose (6*100mL)</t>
  </si>
  <si>
    <t>B4380</t>
  </si>
  <si>
    <t>mBBR :bromobimane (25 mg)</t>
  </si>
  <si>
    <t>MG80</t>
  </si>
  <si>
    <t>May Grumwald Stain</t>
  </si>
  <si>
    <t>MaximaSYBR Greenq PCR Master Mix (x2)</t>
  </si>
  <si>
    <t>Maxima Sybr Green qpcr 100rxn</t>
  </si>
  <si>
    <t>Ref Fermentas: k1641</t>
  </si>
  <si>
    <t>W510W8</t>
  </si>
  <si>
    <t>MAXIMA CDNA SYNTH KIT 50RXN</t>
  </si>
  <si>
    <t>10282650</t>
  </si>
  <si>
    <t>Maxima CDNA synth kit 50 réactions</t>
  </si>
  <si>
    <t>8%</t>
  </si>
  <si>
    <t>10334500</t>
  </si>
  <si>
    <t>Maxima CDNA synth kit 200 réactions</t>
  </si>
  <si>
    <t>Matras 42*300 (unité)</t>
  </si>
  <si>
    <t>P842,1</t>
  </si>
  <si>
    <t>Masques FFP2 protection  ozone</t>
  </si>
  <si>
    <t>01777.033</t>
  </si>
  <si>
    <t>masques de protection</t>
  </si>
  <si>
    <t>B57242</t>
  </si>
  <si>
    <t>masque pliable (toxique solide) (10u)</t>
  </si>
  <si>
    <t>W89343</t>
  </si>
  <si>
    <t>masque de protection UV</t>
  </si>
  <si>
    <t>1642F</t>
  </si>
  <si>
    <t>Masque de protection réutilisable</t>
  </si>
  <si>
    <t>01737605</t>
  </si>
  <si>
    <t>Masque de protection (boite de 20)</t>
  </si>
  <si>
    <t>161-0363</t>
  </si>
  <si>
    <t>Marqueur PM (30 - 200 kDa)</t>
  </si>
  <si>
    <t>W3221K</t>
  </si>
  <si>
    <t>marqueur LC5625</t>
  </si>
  <si>
    <t>G4521</t>
  </si>
  <si>
    <t>marqueur de taille 50pb DNA step ladder</t>
  </si>
  <si>
    <t>G6961</t>
  </si>
  <si>
    <t>marqueur de taille 200pb DNA Step Ladder (100µg)(kit marqueur + loading dye)</t>
  </si>
  <si>
    <t>G6951</t>
  </si>
  <si>
    <t>marqueur de taille 100pb DNA step ladder (100µg)(kit marqueur + loading dye)</t>
  </si>
  <si>
    <t>G6941</t>
  </si>
  <si>
    <t>marqueur de taille 1000 pb DNA ladder</t>
  </si>
  <si>
    <t>Marqueur de taille (1 ml)</t>
  </si>
  <si>
    <t>LC 5677</t>
  </si>
  <si>
    <t>Mark 12 Wide Range MW standard.</t>
  </si>
  <si>
    <t>LC5677</t>
  </si>
  <si>
    <t>Mark 12 MW Standard</t>
  </si>
  <si>
    <t>4111250</t>
  </si>
  <si>
    <t>Mano détendeur 250,10 ent B sort.olive D</t>
  </si>
  <si>
    <t>55514</t>
  </si>
  <si>
    <t>Mannitol mobilité Nitraté (25u)</t>
  </si>
  <si>
    <t>AH0-6023</t>
  </si>
  <si>
    <t>Manifold SPE 12 Positions Kit complet</t>
  </si>
  <si>
    <t>12397083</t>
  </si>
  <si>
    <t>Manganese(II) chloride tetrahydrate, ACS reagent 500G</t>
  </si>
  <si>
    <t>42391-5000</t>
  </si>
  <si>
    <t>Manganese sulfate 1H2O (5kg)</t>
  </si>
  <si>
    <t>141413,1210</t>
  </si>
  <si>
    <t>manganese II sulfate (500g)</t>
  </si>
  <si>
    <t>233-5457</t>
  </si>
  <si>
    <t>Manches pour lames-bistouris type n°4L lames n° 18 à 27 210mm</t>
  </si>
  <si>
    <t>11718363</t>
  </si>
  <si>
    <t>Manche de bistouri type 4L</t>
  </si>
  <si>
    <t>LC-250</t>
  </si>
  <si>
    <t>Manche bistouris n°4</t>
  </si>
  <si>
    <t>63418</t>
  </si>
  <si>
    <t>maltose monohydrate D+, 25g</t>
  </si>
  <si>
    <t>051.005.7</t>
  </si>
  <si>
    <t>Malt d'orge BREWFERM Pils 3 EBC (25 kg)</t>
  </si>
  <si>
    <t>051.111.3</t>
  </si>
  <si>
    <t>Malt caramel CaraPils® Weyerm. 5 EBC 5 kg</t>
  </si>
  <si>
    <t>03831-1SET-F</t>
  </si>
  <si>
    <t>Maize GMO Standard ERM-BF412 (1 set)</t>
  </si>
  <si>
    <t>Maintenances Hôtes &amp; Sorbonnes</t>
  </si>
  <si>
    <t>maintenance Thermo Fisher Scientific</t>
  </si>
  <si>
    <t>maintenance pipette fisher</t>
  </si>
  <si>
    <t>Maintenance AFFF</t>
  </si>
  <si>
    <t>Maintenance / Réparation P5000 Genex</t>
  </si>
  <si>
    <t>Maintenance / Réparation P1000 Genex</t>
  </si>
  <si>
    <t>SV000009</t>
  </si>
  <si>
    <t>main d'œuvre réparation APPLIED (taux horaire)</t>
  </si>
  <si>
    <t>105886</t>
  </si>
  <si>
    <t>Magnésium sulfate heptahydraté, 500g</t>
  </si>
  <si>
    <t>1 05886 1000</t>
  </si>
  <si>
    <t>Magnésium sulfate heptahydraté, 1000g</t>
  </si>
  <si>
    <t>24,697.2 sur catalogue M7506 page 1261</t>
  </si>
  <si>
    <t>magnésium sulfate anhydre</t>
  </si>
  <si>
    <t>131404,1210</t>
  </si>
  <si>
    <t>magnesium sulfate (500g)</t>
  </si>
  <si>
    <t>1.05833.0250</t>
  </si>
  <si>
    <t>Magnesium chloride hexahydrate GR for analysis</t>
  </si>
  <si>
    <t>25082.238</t>
  </si>
  <si>
    <t>Magnésium acétate tétrahydraté, 250g</t>
  </si>
  <si>
    <t>V8505-25EA</t>
  </si>
  <si>
    <t>Magenta box G7 (25u)</t>
  </si>
  <si>
    <t>759105</t>
  </si>
  <si>
    <t>Macro-cuves pour spectro PMMA (1cm) (X100)</t>
  </si>
  <si>
    <t>B111117</t>
  </si>
  <si>
    <t>Macro-cuves pour spectro (1cm) (X100)</t>
  </si>
  <si>
    <t>M2933-25G</t>
  </si>
  <si>
    <t>M,E,S Free acid (25g)</t>
  </si>
  <si>
    <t>10565393</t>
  </si>
  <si>
    <t>LYSOZYME ASSAY ENZCHEK kit</t>
  </si>
  <si>
    <t>L6876-10G</t>
  </si>
  <si>
    <t>Lysozyme (10g)</t>
  </si>
  <si>
    <t>EN32,1</t>
  </si>
  <si>
    <t>Luxmètre</t>
  </si>
  <si>
    <t>111-3548</t>
  </si>
  <si>
    <t>Lunettes visiteur Armamax (x1)</t>
  </si>
  <si>
    <t>111-0543</t>
  </si>
  <si>
    <t>Lunettes de sécurité Berlin incolore (x1)</t>
  </si>
  <si>
    <t>01 732.302</t>
  </si>
  <si>
    <t>Lunettes (sur lunette) SIROCCO</t>
  </si>
  <si>
    <t>111-0544</t>
  </si>
  <si>
    <t>Lunette de sécurité UV-résistante noire</t>
  </si>
  <si>
    <t>LUNE9501</t>
  </si>
  <si>
    <t>Lunette de sécurité</t>
  </si>
  <si>
    <t>01.732.255</t>
  </si>
  <si>
    <t>Lunette de protection metallique type aviateur</t>
  </si>
  <si>
    <t>80,008,690</t>
  </si>
  <si>
    <t>Lugol 1L</t>
  </si>
  <si>
    <t>P624</t>
  </si>
  <si>
    <t>Luer femelle TEFZEL pour seringue</t>
  </si>
  <si>
    <t>29000057</t>
  </si>
  <si>
    <t>lubrifiant pour joint O-ring</t>
  </si>
  <si>
    <t>62662-EA-F</t>
  </si>
  <si>
    <t>LR WHITE EMBEDDING KIT</t>
  </si>
  <si>
    <t>0830104</t>
  </si>
  <si>
    <t>loupe x2,5 Bras Flexible</t>
  </si>
  <si>
    <t>6253</t>
  </si>
  <si>
    <t>Loupe Binocculaire TP3 a double éclairage</t>
  </si>
  <si>
    <t>5,3€ gd; 4,7€ pt; 8,72 gaz pur; par mois (attention avec 50% du prix)</t>
  </si>
  <si>
    <t>Location bouteille</t>
  </si>
  <si>
    <t>l5501-5g</t>
  </si>
  <si>
    <t>L-lysine (5g)</t>
  </si>
  <si>
    <t>L5501-25g</t>
  </si>
  <si>
    <t>L-lysine</t>
  </si>
  <si>
    <t>62555-10G-F</t>
  </si>
  <si>
    <t>Lithium lauryl sulfate (10g)</t>
  </si>
  <si>
    <t>l4408-100g</t>
  </si>
  <si>
    <t>lithium chloride bioXtra &gt;99%</t>
  </si>
  <si>
    <t>458254</t>
  </si>
  <si>
    <t>Lithium chloride 100g</t>
  </si>
  <si>
    <t>203629-50g</t>
  </si>
  <si>
    <t>Lithium carbonate</t>
  </si>
  <si>
    <t>L4158</t>
  </si>
  <si>
    <t>lithium acetate dihydrate 100g</t>
  </si>
  <si>
    <t>31 964,291</t>
  </si>
  <si>
    <t>Liqueur de Felhing "B" (1L)</t>
  </si>
  <si>
    <t>31 963,291</t>
  </si>
  <si>
    <t>Liqueur de Felhing "A" (1L)</t>
  </si>
  <si>
    <t>Liqueur de Fehling B 2,5L</t>
  </si>
  <si>
    <t>MAK085</t>
  </si>
  <si>
    <t>Lipid Peroxidation (MDA) Assay Kit</t>
  </si>
  <si>
    <t>W338001-SAMPLE</t>
  </si>
  <si>
    <t>Linoleic acid</t>
  </si>
  <si>
    <t>092147</t>
  </si>
  <si>
    <t>LinerTQ (CE) x5 ( ID3mm 8K) pour CPG Fison 092147</t>
  </si>
  <si>
    <t>CPG Perkin,ne conviennent pas trop gros</t>
  </si>
  <si>
    <t>AG0-4665</t>
  </si>
  <si>
    <t>Liner pour Perkin-Elmer 4.0mm x 92mm x 6.2mm Split/Splitless (x5)</t>
  </si>
  <si>
    <t>M8221</t>
  </si>
  <si>
    <t>LigaFast™ Rapid DNA Liga-</t>
  </si>
  <si>
    <t>Li</t>
  </si>
  <si>
    <t>050.007.4</t>
  </si>
  <si>
    <t>levure de biere seche SAFALE US-05(56) 15-24°C (11.5 gr)</t>
  </si>
  <si>
    <t>050,036,3</t>
  </si>
  <si>
    <t>Levure bière sèche Top Brewferm (100g)</t>
  </si>
  <si>
    <t>050,004,1</t>
  </si>
  <si>
    <t>Levure bière sèche Safebrew T-58 (500g)</t>
  </si>
  <si>
    <t>050,003,3</t>
  </si>
  <si>
    <t>Levure bière sèche Safebrew T-58 (11,5g)</t>
  </si>
  <si>
    <t>050,002,5</t>
  </si>
  <si>
    <t>Levure bière sèche Safebrew S-33 (500g)</t>
  </si>
  <si>
    <t>050,001,7</t>
  </si>
  <si>
    <t>Levure bière sèche Safebrew S-33 (11,5g)</t>
  </si>
  <si>
    <t>050,006,6</t>
  </si>
  <si>
    <t>Levure bière sèche Safeale S-04 (500g)</t>
  </si>
  <si>
    <t>050,005,8</t>
  </si>
  <si>
    <t>Levure bière sèche Safeale S-04 (11,5g)</t>
  </si>
  <si>
    <t>050,250,0</t>
  </si>
  <si>
    <t>Levure bière sèche Mauribrew English Ale 514 (12,5g)</t>
  </si>
  <si>
    <t>100ABS</t>
  </si>
  <si>
    <t>Lessive pour tissu Indal UXNF (15kg)</t>
  </si>
  <si>
    <t>L4895-2mg</t>
  </si>
  <si>
    <t>Lectin from Triticum vulgaris (2mg)</t>
  </si>
  <si>
    <t>39905-1MG</t>
  </si>
  <si>
    <t>Lectin from Phytolacca americana-Atto 48 1mg</t>
  </si>
  <si>
    <t>10299500</t>
  </si>
  <si>
    <t>LECITHINE de SOJA granulé 250g</t>
  </si>
  <si>
    <t>10494501</t>
  </si>
  <si>
    <t>LECITHINE de SOJA 97% granulé 250g</t>
  </si>
  <si>
    <t>30090-100G</t>
  </si>
  <si>
    <t>Lcyteine (100g)</t>
  </si>
  <si>
    <t>30200-25G</t>
  </si>
  <si>
    <t>L-Cystine 99% (25g)</t>
  </si>
  <si>
    <t>C122009-100G</t>
  </si>
  <si>
    <t>L-Cystéine 99% (100g)</t>
  </si>
  <si>
    <t>16-814-9</t>
  </si>
  <si>
    <t>L-Cystéine 97% (100g)</t>
  </si>
  <si>
    <t>Ancienne ref</t>
  </si>
  <si>
    <t>30090</t>
  </si>
  <si>
    <t>L-Cysteïne ,25g  Ne pas commander pour dosage vitamine C</t>
  </si>
  <si>
    <t>30089-25G</t>
  </si>
  <si>
    <t>L-cysteine (25g) 99%</t>
  </si>
  <si>
    <t>1693.1</t>
  </si>
  <si>
    <t>L-cysteine (25g)</t>
  </si>
  <si>
    <t>1693.2</t>
  </si>
  <si>
    <t>L-cysteine (100g)</t>
  </si>
  <si>
    <t>L3152</t>
  </si>
  <si>
    <t>LB. BROTH MILLER MICROBIOLOGICA (1KG)</t>
  </si>
  <si>
    <t>10113293</t>
  </si>
  <si>
    <t>LB BROTH Miller 500g</t>
  </si>
  <si>
    <t>W5374E</t>
  </si>
  <si>
    <t>LB AGAR, MILLER 500g</t>
  </si>
  <si>
    <t>L3027</t>
  </si>
  <si>
    <t>LB agar Miller 250g</t>
  </si>
  <si>
    <t>F74559</t>
  </si>
  <si>
    <t>lave yeux avec brise jet</t>
  </si>
  <si>
    <t>250-441</t>
  </si>
  <si>
    <t>Lampes navettes 12V 100W pour oupes</t>
  </si>
  <si>
    <t>6074.2000</t>
  </si>
  <si>
    <t>Lampe visible pour HPLC Ultimate 3000</t>
  </si>
  <si>
    <t>6074.1110</t>
  </si>
  <si>
    <t>Lampe UV pour HPLC Ultimate 3000</t>
  </si>
  <si>
    <t>732-0858</t>
  </si>
  <si>
    <t>Lampe UV portable 4W UVGL-15</t>
  </si>
  <si>
    <t>catalogue 2009 page 2175</t>
  </si>
  <si>
    <t>P3809</t>
  </si>
  <si>
    <t>Lampe UV deutérium pour Spectrophotronic G8</t>
  </si>
  <si>
    <t>V20000006060</t>
  </si>
  <si>
    <t>Lampe UV 20W pour PSM Faster</t>
  </si>
  <si>
    <t>ZFA10UVM1</t>
  </si>
  <si>
    <t>Lampe UV  A 10 pour Intégral 15</t>
  </si>
  <si>
    <t>P2393</t>
  </si>
  <si>
    <t>Lampe tungstene visible pour Spectrophotronic G8</t>
  </si>
  <si>
    <t>9423UV90004E</t>
  </si>
  <si>
    <t>lampe tungsten pour Helios Gamma UVG</t>
  </si>
  <si>
    <t>9551-0022</t>
  </si>
  <si>
    <t>lampe tungsten</t>
  </si>
  <si>
    <t>LAMHS500</t>
  </si>
  <si>
    <t>Lampe Spectro SECOMAM</t>
  </si>
  <si>
    <t>Bonne lampe</t>
  </si>
  <si>
    <t>nirnr 9499</t>
  </si>
  <si>
    <t>Lampe pré alignée agro alimentaire NIR.</t>
  </si>
  <si>
    <t>577E moins 20%</t>
  </si>
  <si>
    <t>G1314-60100</t>
  </si>
  <si>
    <t>lampe pour UV 1314A</t>
  </si>
  <si>
    <t>2OSR3002</t>
  </si>
  <si>
    <t>Lampe pour lumière froide KL1500 (15V, 150W)</t>
  </si>
  <si>
    <t>2001 000 131</t>
  </si>
  <si>
    <t>Lampe pour fluorimètre waters 2475</t>
  </si>
  <si>
    <t>eusl5235</t>
  </si>
  <si>
    <t>lampe halogène 15V 150W pour lumière froide</t>
  </si>
  <si>
    <t>5053.1204</t>
  </si>
  <si>
    <t>lampe Deutérium pour UVD340U</t>
  </si>
  <si>
    <t>9423UV90002E</t>
  </si>
  <si>
    <t>lampe D2 pour Helios Gamma UVG</t>
  </si>
  <si>
    <t>9551.0023</t>
  </si>
  <si>
    <t>lampe D2 pour détecteur</t>
  </si>
  <si>
    <t>oeh63113</t>
  </si>
  <si>
    <t>Lampe 21V 150W</t>
  </si>
  <si>
    <t>L1914-50MG</t>
  </si>
  <si>
    <t>Laminaripentaose 50 mg</t>
  </si>
  <si>
    <t>L9634-500MG</t>
  </si>
  <si>
    <t>Laminarin from Laminaria digitata  (500mg)</t>
  </si>
  <si>
    <t>140536</t>
  </si>
  <si>
    <t>lames planées 20x26 pour cellule double_x000D_
_x000D_
Lamelle planée 20 x 26 mm pour cellules doubles de type Malassez _x000D_
_x000D_
_x000D_
Lamelle planée 20 x 26 mm pour cellules doubles de type Malassez _x000D_
_x000D_
_x000D_
Lamelle planée 20 x 26 mm pour cellules doubles de type Malassez</t>
  </si>
  <si>
    <t>29201101</t>
  </si>
  <si>
    <t>Lames microscopes (100u)</t>
  </si>
  <si>
    <t>011101</t>
  </si>
  <si>
    <t>Lames de microscopes (50u)</t>
  </si>
  <si>
    <t>435897,0922</t>
  </si>
  <si>
    <t>Lames de contact PCA/VRBG (10u)</t>
  </si>
  <si>
    <t>435896,0922</t>
  </si>
  <si>
    <t>Lames de contact PCA/RB</t>
  </si>
  <si>
    <t>435895,0922</t>
  </si>
  <si>
    <t>Lames de contact PCA/PCA (10u)</t>
  </si>
  <si>
    <t>233-5486</t>
  </si>
  <si>
    <t>lames de bistouris stériles n°23 (x100)</t>
  </si>
  <si>
    <t>1.02137.0001</t>
  </si>
  <si>
    <t>Lames contacts Enterrobactéries (10u)</t>
  </si>
  <si>
    <t>1879,1</t>
  </si>
  <si>
    <t>Lames + étiquette blanche (50u)</t>
  </si>
  <si>
    <t>631-1567</t>
  </si>
  <si>
    <t>Lamelles de microscopie couvre objet, 18*18mm, 10*100u</t>
  </si>
  <si>
    <t>W2754N</t>
  </si>
  <si>
    <t>LAMELLE VERRE 18X18 MM N°1 (1000u)</t>
  </si>
  <si>
    <t>11901998</t>
  </si>
  <si>
    <t>Lamelle 24*40mm (1000u)</t>
  </si>
  <si>
    <t>5991M</t>
  </si>
  <si>
    <t>Lame microscope à 2 cavités (25u)</t>
  </si>
  <si>
    <t>-5% par 12 (décompté)</t>
  </si>
  <si>
    <t>PATS05B</t>
  </si>
  <si>
    <t>Lame histologique: Vaisseaux du bois, tige de Courge, CL, CV</t>
  </si>
  <si>
    <t>57541782</t>
  </si>
  <si>
    <t>Lame histologique: tissu osseux compact (coupe transv)</t>
  </si>
  <si>
    <t>PATI20B</t>
  </si>
  <si>
    <t>Lame histologique: Tige de Vigne, str.II discontinue, CT, CV</t>
  </si>
  <si>
    <t>PATI32B</t>
  </si>
  <si>
    <t>Lame histologique: Tige de Tournesol, CT, CV</t>
  </si>
  <si>
    <t>PATI19B</t>
  </si>
  <si>
    <t>Lame histologique: Tige de Sureau, str. II âgée avec liège, CT, CV</t>
  </si>
  <si>
    <t>PATI40B</t>
  </si>
  <si>
    <t>Lame histologique: Tige de Ronce, CT, CV</t>
  </si>
  <si>
    <t>PATI39B</t>
  </si>
  <si>
    <t>Lame histologique: Tige de Menthe, CT, CV</t>
  </si>
  <si>
    <t>PATI26B</t>
  </si>
  <si>
    <t>Lame histologique: Tige de Genêt, CT, CV</t>
  </si>
  <si>
    <t>PATI16B</t>
  </si>
  <si>
    <t>Lame histologique: Tige de Clématite, str.II discontinue, CT, CV</t>
  </si>
  <si>
    <t>PATI25B</t>
  </si>
  <si>
    <t>Lame histologique: Tige de Bryone, CT, CV</t>
  </si>
  <si>
    <t>PFSA03B</t>
  </si>
  <si>
    <t>Lame histologique: Sang humain (lymphocyte)</t>
  </si>
  <si>
    <t>PFSA01B</t>
  </si>
  <si>
    <t>Lame histologique: sang de batracien</t>
  </si>
  <si>
    <t>PFAD09B</t>
  </si>
  <si>
    <t>Lame histologique: Pancréas, avec îlots de Langerhans, Cobaye, HE</t>
  </si>
  <si>
    <t>Lame histologique: Ossification d’un os long cart. De conjugaison color T</t>
  </si>
  <si>
    <t>PFCA04C</t>
  </si>
  <si>
    <t>Lame histologique: ossification</t>
  </si>
  <si>
    <t>PFCA05B</t>
  </si>
  <si>
    <t>Lame histologique: Os compact sec (aminci par usure), CT, CN</t>
  </si>
  <si>
    <t>PAFE20B</t>
  </si>
  <si>
    <t>Lame histologique: Feuille d'Olivier, (poils peltés), CT, CV</t>
  </si>
  <si>
    <t>PAFE36B</t>
  </si>
  <si>
    <t>Lame histologique: Feuille de Trèfle, CT, CV</t>
  </si>
  <si>
    <t>PAFE15B</t>
  </si>
  <si>
    <t>Lame histologique: Feuille de Dicot., Houx, str. bifaciale, CT, CV</t>
  </si>
  <si>
    <t>PATS11B</t>
  </si>
  <si>
    <t>Lame histologique Tubes criblés, tige de Bryone, CT, BT</t>
  </si>
  <si>
    <t>PATI24B</t>
  </si>
  <si>
    <t>Lame histologique Tige de lamier (collenchyme localisé aux angles), CT, CV</t>
  </si>
  <si>
    <t>PATI06B</t>
  </si>
  <si>
    <t>Lame histologique Tige d'Asperge , CT, CV</t>
  </si>
  <si>
    <t>PARA03B</t>
  </si>
  <si>
    <t>Lame histologique Racine de Monocot., Iris, CT, CV</t>
  </si>
  <si>
    <t>PARA05B</t>
  </si>
  <si>
    <t>Lame histologique Racine de Dicot., str primaire, Renoncule, CT, CV</t>
  </si>
  <si>
    <t>PATS04A</t>
  </si>
  <si>
    <t>Lame histologique Parenchymes chlorophylliens, feuille de Houx, CT, VL</t>
  </si>
  <si>
    <t>PAFE17B</t>
  </si>
  <si>
    <t>Lame histologique Feuille de Laurier-rose (cryptes stomatifères), CT, CV</t>
  </si>
  <si>
    <t>PAFE25B</t>
  </si>
  <si>
    <t>Lame histologique Feuille de Blé, CT, CV</t>
  </si>
  <si>
    <t>11702734</t>
  </si>
  <si>
    <t>lame de bistouri n°23 (x100)</t>
  </si>
  <si>
    <t>11844782</t>
  </si>
  <si>
    <t>Lame avec marge 76x26 mm rodé (x50)</t>
  </si>
  <si>
    <t>LP0031</t>
  </si>
  <si>
    <t>lait en poudre pour bacteriologie</t>
  </si>
  <si>
    <t>N1685M</t>
  </si>
  <si>
    <t>Lait écrémé (500 mg)</t>
  </si>
  <si>
    <t>338 22200-ERB</t>
  </si>
  <si>
    <t>laine de quartz (5g)</t>
  </si>
  <si>
    <t>338 22200</t>
  </si>
  <si>
    <t>laine de quartz</t>
  </si>
  <si>
    <t>D5042-.1MG</t>
  </si>
  <si>
    <t>Ladder 123bp</t>
  </si>
  <si>
    <t>368890010</t>
  </si>
  <si>
    <t>LACTOSE-D MONOHYDRATE 1KG</t>
  </si>
  <si>
    <t>L9507-10MG</t>
  </si>
  <si>
    <t>Lactoferrin from bovine milk   &gt;85%_x000D_
_x000D_
≥85</t>
  </si>
  <si>
    <t>10212970</t>
  </si>
  <si>
    <t>Lactate de sodium 60% 500ml</t>
  </si>
  <si>
    <t>25020-0010</t>
  </si>
  <si>
    <t>Lactate de calcium (1kg)</t>
  </si>
  <si>
    <t>M 22610</t>
  </si>
  <si>
    <t>Labotop Cooler -15°C bleu</t>
  </si>
  <si>
    <t>W0874W</t>
  </si>
  <si>
    <t>L-(+)-CYSTEINE, 99+% (25u)</t>
  </si>
  <si>
    <t>W0874X</t>
  </si>
  <si>
    <t>L-(+)-CYSTEINE, 99+% (100u)</t>
  </si>
  <si>
    <t>L8912</t>
  </si>
  <si>
    <t>L leucine, 25g</t>
  </si>
  <si>
    <t>R6341</t>
  </si>
  <si>
    <t>Kpn I</t>
  </si>
  <si>
    <t>55375</t>
  </si>
  <si>
    <t>Kligler-Hajna (5u)</t>
  </si>
  <si>
    <t>55378</t>
  </si>
  <si>
    <t>Kligler-Hajna (25u)</t>
  </si>
  <si>
    <t>42087</t>
  </si>
  <si>
    <t>Kligler Hajna (20 tubes)</t>
  </si>
  <si>
    <t>KleenGuard T7 (large) (15u)</t>
  </si>
  <si>
    <t>Kits Réactifs API</t>
  </si>
  <si>
    <t>E6400042</t>
  </si>
  <si>
    <t>Kit Turbomass Outer Source rebuild</t>
  </si>
  <si>
    <t>E6400043</t>
  </si>
  <si>
    <t>Kit Turbomass Inner Source Rebuild</t>
  </si>
  <si>
    <t>W3420H</t>
  </si>
  <si>
    <t>Kit tr-qpcr (SYBR 1-STEP QRT-PCR KIT) 100 rnx</t>
  </si>
  <si>
    <t>PZSO322L</t>
  </si>
  <si>
    <t>KIT TERUMO (25 seringues 2,5 mL+aiguilles)</t>
  </si>
  <si>
    <t>-37€ le 10/11/2009</t>
  </si>
  <si>
    <t>4377351</t>
  </si>
  <si>
    <t>Kit SDS V1,4-7500</t>
  </si>
  <si>
    <t>4023</t>
  </si>
  <si>
    <t>kit routine eau distillée (chiffonnettes prelevement trayons) 100 chiffonnettes</t>
  </si>
  <si>
    <t>7725999</t>
  </si>
  <si>
    <t>kit pour vanne 7725I</t>
  </si>
  <si>
    <t>049457</t>
  </si>
  <si>
    <t>Kit O-ring TFE cell cap (50u)</t>
  </si>
  <si>
    <t>joint exterieur des cellules d'extraction en viton , sont plus résistants(Mr Boubeker)</t>
  </si>
  <si>
    <t>056325</t>
  </si>
  <si>
    <t>Kit O-RING pk50 (VITON)</t>
  </si>
  <si>
    <t>KIT MOLECULAR WEIGHT</t>
  </si>
  <si>
    <t>x10 ensemble de grde et petite plaques</t>
  </si>
  <si>
    <t>165.2912</t>
  </si>
  <si>
    <t>kit mini plaques en verre PII (x10)</t>
  </si>
  <si>
    <t>MP101v  MPC201T</t>
  </si>
  <si>
    <t>kit maintenance pour évaporateur concentrateur</t>
  </si>
  <si>
    <t>GK Annex S91M001</t>
  </si>
  <si>
    <t>Kit maintenance pHmètre (unité)</t>
  </si>
  <si>
    <t>kit Flora Series eau douce en 0,5L 3bouteilles</t>
  </si>
  <si>
    <t>Kit filtration pour compresseur INSO 2CV. ABAC</t>
  </si>
  <si>
    <t>740902.10</t>
  </si>
  <si>
    <t>Kit extraction ARN / Nucléospin tissue10u</t>
  </si>
  <si>
    <t>74095250</t>
  </si>
  <si>
    <t>Kit extraction ADN / Nucléospin tissue 50u</t>
  </si>
  <si>
    <t>740952.250</t>
  </si>
  <si>
    <t>Kit extraction ADN / Nucléospin tissue 250u</t>
  </si>
  <si>
    <t>K-GLUC</t>
  </si>
  <si>
    <t>Kit enzymatique de détermination du Glucose (GOPOD format) (600 tests)</t>
  </si>
  <si>
    <t>K-ETOH</t>
  </si>
  <si>
    <t>Kit enzymatique de détermination de l'Ethanol (60 tests)</t>
  </si>
  <si>
    <t>AM1906</t>
  </si>
  <si>
    <t>kit DNA free (50 rnx)</t>
  </si>
  <si>
    <t>A4050-010</t>
  </si>
  <si>
    <t>kit de maintenance pour Pompe P4000 standard 10ml/mn</t>
  </si>
  <si>
    <t>selon devis n° 523705</t>
  </si>
  <si>
    <t>P0255</t>
  </si>
  <si>
    <t>kit de maintenance pour pompe Alcatel 2008AC</t>
  </si>
  <si>
    <t>pour électrode E16M313</t>
  </si>
  <si>
    <t>S91M001</t>
  </si>
  <si>
    <t>kit de maintenance pour électrode</t>
  </si>
  <si>
    <t>19004157-ERB</t>
  </si>
  <si>
    <t>kit de maintenance pour AS128, ex 19004142 (cone)</t>
  </si>
  <si>
    <t>LC 6025</t>
  </si>
  <si>
    <t>Kit de coloration Novex blue coloidal</t>
  </si>
  <si>
    <t>cône passeur pour NA2000</t>
  </si>
  <si>
    <t>19004157</t>
  </si>
  <si>
    <t>KIT CONE ASSEMBLY AS 128</t>
  </si>
  <si>
    <t>049454</t>
  </si>
  <si>
    <t>Kit ASE peek seal (x50) pour cellule ASE 200</t>
  </si>
  <si>
    <t>W42891</t>
  </si>
  <si>
    <t>KIT 4 MINIGELS</t>
  </si>
  <si>
    <t>K1876-1G</t>
  </si>
  <si>
    <t>Kanamycin A (1g)</t>
  </si>
  <si>
    <t>CIL8CT2</t>
  </si>
  <si>
    <t>Joints silicon/teflon (1000 u)</t>
  </si>
  <si>
    <t>???</t>
  </si>
  <si>
    <t>A3070.010</t>
  </si>
  <si>
    <t>joints jaunes H pression (5 paires)</t>
  </si>
  <si>
    <t>558-0411</t>
  </si>
  <si>
    <t>JOINTS ETANCHEITE GRAPHITE GSR 8MM FISON * 10 Pce</t>
  </si>
  <si>
    <t>Joints diam 14 pour intérieur rodage</t>
  </si>
  <si>
    <t>0905-1294</t>
  </si>
  <si>
    <t>joints de piston tête d'injection 900µl (x1), chaine HPLC Agilent</t>
  </si>
  <si>
    <t>5063-6589</t>
  </si>
  <si>
    <t>joints de piston (x2), chaine HPLC Agilent</t>
  </si>
  <si>
    <t>joints avant HPLC</t>
  </si>
  <si>
    <t>A2962-010</t>
  </si>
  <si>
    <t>joints avant orange H pression P4000 (x1)</t>
  </si>
  <si>
    <t>joints arrière HPLC</t>
  </si>
  <si>
    <t>A2963.010</t>
  </si>
  <si>
    <t>joints arrière ORANGE pour pompe P 4000 (x1)</t>
  </si>
  <si>
    <t>6470</t>
  </si>
  <si>
    <t>Joint Viton pour Vapodest</t>
  </si>
  <si>
    <t>2004</t>
  </si>
  <si>
    <t>joint Viton pour Eclipse Small Canal (x1)</t>
  </si>
  <si>
    <t>2078</t>
  </si>
  <si>
    <t>joint Viton pour Eclipse Large Canal (x1)</t>
  </si>
  <si>
    <t>KNA1515</t>
  </si>
  <si>
    <t>Joint piston (pour 10mL pump)</t>
  </si>
  <si>
    <t>0905-1420</t>
  </si>
  <si>
    <t>joint phase normale:piston seal pompe Agilent G1313A (x2)</t>
  </si>
  <si>
    <t>99.0732.10</t>
  </si>
  <si>
    <t>Joint o'ring X10</t>
  </si>
  <si>
    <t>EZ2</t>
  </si>
  <si>
    <t>joint o lampe</t>
  </si>
  <si>
    <t>A4902.010</t>
  </si>
  <si>
    <t>joint noir H pression (2 paires, pour acétonitrile)</t>
  </si>
  <si>
    <t>Joint Kalrez taille 6</t>
  </si>
  <si>
    <t>Joint Kalrez taille 4</t>
  </si>
  <si>
    <t>Par lot de 12</t>
  </si>
  <si>
    <t>2000-435</t>
  </si>
  <si>
    <t>Joint Gasket Viton .031 TK EZ-F</t>
  </si>
  <si>
    <t>int cylindre métalique</t>
  </si>
  <si>
    <t>040894</t>
  </si>
  <si>
    <t>joint du piston seal,kalrez,GPM/AGP</t>
  </si>
  <si>
    <t>0726004</t>
  </si>
  <si>
    <t>joint d'étanchéité graphite (x10) pour liner 092147 0726004</t>
  </si>
  <si>
    <t>0100-1853</t>
  </si>
  <si>
    <t>joint de rotor vespel, chaine HPLC Agilent</t>
  </si>
  <si>
    <t>0100-1849_x000D_
_x000D_
_x000D_
0100-1849</t>
  </si>
  <si>
    <t>Joint de rotor en Tefzel pour vanne Rheodyne 7750‑020</t>
  </si>
  <si>
    <t>0905-1175</t>
  </si>
  <si>
    <t>joint de rinçage : seal wash,pompe Agilent G1313A</t>
  </si>
  <si>
    <t>nirih 0344</t>
  </si>
  <si>
    <t>Joint couvercle grande cellule (natural product)</t>
  </si>
  <si>
    <t>29003406</t>
  </si>
  <si>
    <t>Joint (bague) Graphite du liner (unité)</t>
  </si>
  <si>
    <t>L1001</t>
  </si>
  <si>
    <t>JM109 competent Cells</t>
  </si>
  <si>
    <t>N6100361</t>
  </si>
  <si>
    <t>Jet Assy AXLS FID (Buse de FID clarus 600)</t>
  </si>
  <si>
    <t>N80218</t>
  </si>
  <si>
    <t>Jerrycan avec robinet 10L</t>
  </si>
  <si>
    <t>11788449</t>
  </si>
  <si>
    <t>JAUGE DE NIVEAU azote liquide</t>
  </si>
  <si>
    <t>I6758</t>
  </si>
  <si>
    <t>Isopropyl B D Thiogalactopyrano (250mg)</t>
  </si>
  <si>
    <t>6889.1</t>
  </si>
  <si>
    <t>iso-octane (1l) ROTIPURAN_x000D_
iso-octane (1l)</t>
  </si>
  <si>
    <t>28.771.296</t>
  </si>
  <si>
    <t>Iso octane HPLC (2,2,4,trimethylpentane), 1L NE PAS ACHETER</t>
  </si>
  <si>
    <t>EPSIS 100</t>
  </si>
  <si>
    <t>Isi DNA polymerase</t>
  </si>
  <si>
    <t>1708893</t>
  </si>
  <si>
    <t>iScript One-Step RT-PCR kit With SYBR green 200reactions</t>
  </si>
  <si>
    <t>F2877-100G</t>
  </si>
  <si>
    <t>Iron(III) chloride hexahydrate (100g)</t>
  </si>
  <si>
    <t>10702412</t>
  </si>
  <si>
    <t>Iron(II) sulfate heptahydrate, 99+%, ACS reagent</t>
  </si>
  <si>
    <t>170-8880</t>
  </si>
  <si>
    <t>IQ SybrGreen supermix (x2) 2,5mL</t>
  </si>
  <si>
    <t>I-6758</t>
  </si>
  <si>
    <t>IPTG: isopropyl béta-D-thiogalactoside (1g)</t>
  </si>
  <si>
    <t>28610.187</t>
  </si>
  <si>
    <t>Iotect® (indicateur d'iode) (100g)</t>
  </si>
  <si>
    <t>P/5840/60</t>
  </si>
  <si>
    <t>Iodure de potassium 1kg</t>
  </si>
  <si>
    <t>319007-100ML</t>
  </si>
  <si>
    <t>Iodine volumetric standart 0,1N (100mL)</t>
  </si>
  <si>
    <t>1,09099,1000</t>
  </si>
  <si>
    <t>Iode 0,05M (1 L)</t>
  </si>
  <si>
    <t>19092014GD1</t>
  </si>
  <si>
    <t>intervention-maintenance selon devis         total HT   1131 euros</t>
  </si>
  <si>
    <t>intervention-maintenance selon devis</t>
  </si>
  <si>
    <t>INRA Vassilia</t>
  </si>
  <si>
    <t>devis 190143</t>
  </si>
  <si>
    <t>intervention pour réparation BIO PLEX ARRAY READER</t>
  </si>
  <si>
    <t>intervention pour centrifugeuse MR 23i (Thermo Electron LED)</t>
  </si>
  <si>
    <t>RMA 2009-jan 30-2</t>
  </si>
  <si>
    <t>intervention maintenance #9201198 ; recalibration</t>
  </si>
  <si>
    <t>RMA 2009-Jan-30-2</t>
  </si>
  <si>
    <t>Intervention maintenance #9201198 ; recalibration</t>
  </si>
  <si>
    <t>RMA 2009-jan 30-1</t>
  </si>
  <si>
    <t>intervention maintenance #9105134 ; range change to 200g/m3 + recalibration</t>
  </si>
  <si>
    <t>RMA 2009-Jan-30-1</t>
  </si>
  <si>
    <t>Intervention maintenance #9105134 ; range change to 200 g/m3 + recalibration</t>
  </si>
  <si>
    <t>intervention groupe froid chambre froide</t>
  </si>
  <si>
    <t>Intervention F-DGS</t>
  </si>
  <si>
    <t>Intervention chaine HPLC ultimate 3000. Selon devis n°</t>
  </si>
  <si>
    <t>intervention BIO RAD pour BIO PLEX</t>
  </si>
  <si>
    <t>Intervention</t>
  </si>
  <si>
    <t>intervention</t>
  </si>
  <si>
    <t>P900,2</t>
  </si>
  <si>
    <t>Interieur pour cryoboite Rotilabo (10u)</t>
  </si>
  <si>
    <t>I5500</t>
  </si>
  <si>
    <t>Insulin from bovine pancreas (50 mg)</t>
  </si>
  <si>
    <t>I 0516-5ML</t>
  </si>
  <si>
    <t>Insulin from bovine pancreas (10 mg/ml in 25 mM HEPES, pH 8.2) 5ml</t>
  </si>
  <si>
    <t>208234</t>
  </si>
  <si>
    <t>Insert CPG Splitless liner (2mm diam) (92mm longueur)</t>
  </si>
  <si>
    <t>02MTV</t>
  </si>
  <si>
    <t>insert 200µl en vrac (x1000)</t>
  </si>
  <si>
    <t>951706</t>
  </si>
  <si>
    <t>Insert 100µl avec trépied ressort (100u)</t>
  </si>
  <si>
    <t>165-1821</t>
  </si>
  <si>
    <t>Inner plate 16*20cm</t>
  </si>
  <si>
    <t>E482890</t>
  </si>
  <si>
    <t>Inmac conso Jet encre comp Epson Stylus 880/880i noir 1200P</t>
  </si>
  <si>
    <t>E482892</t>
  </si>
  <si>
    <t>Inmac conso Jet encre comp Epson Stylus 880/880i couleur 300P</t>
  </si>
  <si>
    <t>TW10201</t>
  </si>
  <si>
    <t>individual PCR tube 0,2ml tubes domed (2 x 500tubes)</t>
  </si>
  <si>
    <t>1,09584,0001</t>
  </si>
  <si>
    <t>Indicateur pH special 2,0-9,0/0,5</t>
  </si>
  <si>
    <t>1,09532,0001</t>
  </si>
  <si>
    <t>Indicateur pH Alkalit</t>
  </si>
  <si>
    <t>N0352F</t>
  </si>
  <si>
    <t>Indicateur papier pH (10 carnets)</t>
  </si>
  <si>
    <t>B2765T</t>
  </si>
  <si>
    <t>Imprimante logotique minimark II</t>
  </si>
  <si>
    <t>Imprimante</t>
  </si>
  <si>
    <t>1620174</t>
  </si>
  <si>
    <t>Immunoblot PVDF</t>
  </si>
  <si>
    <t>I2399-100G</t>
  </si>
  <si>
    <t>Imidazole 99%-100g</t>
  </si>
  <si>
    <t>I5513-5G</t>
  </si>
  <si>
    <t>imidazole 99% (5g)</t>
  </si>
  <si>
    <t>133201</t>
  </si>
  <si>
    <t>Imidazole 1M pH7 (250mL) pour kit Ni-NTA</t>
  </si>
  <si>
    <t>56750-100g</t>
  </si>
  <si>
    <t>Imidazole &gt;99,5%_x000D_
56750 - puriss. P.a., ≥99.5% (GC)_x000D_
56750 - puriss. P.a., ≥99.5% (GC)_x000D_
56750 - puriss. P.a., ≥99.5% (GC)</t>
  </si>
  <si>
    <t>le 22/01/09 offre com globale: x70= 2951,13 soit 17% de réduction</t>
  </si>
  <si>
    <t>37894-100MG</t>
  </si>
  <si>
    <t>Imidacloprid pestanal (100mg)</t>
  </si>
  <si>
    <t>Imidacloprid (100mg)</t>
  </si>
  <si>
    <t>I5381-10MG</t>
  </si>
  <si>
    <t>IgG from mouse serum</t>
  </si>
  <si>
    <t>Identification en MALDI-ToF</t>
  </si>
  <si>
    <t>I4386</t>
  </si>
  <si>
    <t>IAA. (10 g)</t>
  </si>
  <si>
    <t>i</t>
  </si>
  <si>
    <t>11506481</t>
  </si>
  <si>
    <t>hygromycine  50mg/ml en solution de 20ml</t>
  </si>
  <si>
    <t>MAK008-1KT</t>
  </si>
  <si>
    <t>Hydroxyproline Assay Kit</t>
  </si>
  <si>
    <t>H54409-2,5g</t>
  </si>
  <si>
    <t>Hydroxyproline (trans-4-Hydroxy-L-proline)</t>
  </si>
  <si>
    <t>AR 169</t>
  </si>
  <si>
    <t>hydroxyde de potassium</t>
  </si>
  <si>
    <t>198362500</t>
  </si>
  <si>
    <t>Hydroiodic acid (HI) 57% (250mL)</t>
  </si>
  <si>
    <t>23619297</t>
  </si>
  <si>
    <t>hydrogene peroxyde sol. Aq.30% RP (1L)</t>
  </si>
  <si>
    <t>23 612,294</t>
  </si>
  <si>
    <t>hydrogene peroxyde sol. Aq.30%  (1L)</t>
  </si>
  <si>
    <t>CPG fison.</t>
  </si>
  <si>
    <t>Hydrogène L50 9m3</t>
  </si>
  <si>
    <t>323381-500ML</t>
  </si>
  <si>
    <t>Hydrogen peroxyde 3% (500 mL)</t>
  </si>
  <si>
    <t>1.04699.0100</t>
  </si>
  <si>
    <t>Hule à immersion (100mL)</t>
  </si>
  <si>
    <t>huile silicone pour bain marie</t>
  </si>
  <si>
    <t>pompe du lyophylisateur</t>
  </si>
  <si>
    <t>F62551</t>
  </si>
  <si>
    <t>huile pour pompe à palettes (x5l)</t>
  </si>
  <si>
    <t>huile pour compresseur piston INSO 2CV. ABAC (5L)</t>
  </si>
  <si>
    <t>461-0110</t>
  </si>
  <si>
    <t>huile pour bain thermostaté Julabo, thermal M (+40/+170°C)</t>
  </si>
  <si>
    <t>9010301</t>
  </si>
  <si>
    <t>Huile de paraffine (1L)</t>
  </si>
  <si>
    <t>70100</t>
  </si>
  <si>
    <t>Huile de paraffine (125mL)</t>
  </si>
  <si>
    <t>HPLC Reverse Phase</t>
  </si>
  <si>
    <t>R6311</t>
  </si>
  <si>
    <t>HpaII</t>
  </si>
  <si>
    <t>R6301</t>
  </si>
  <si>
    <t>HpaI</t>
  </si>
  <si>
    <t>Housse microscope</t>
  </si>
  <si>
    <t>EU50170</t>
  </si>
  <si>
    <t>Housse loupe</t>
  </si>
  <si>
    <t>053,042,8</t>
  </si>
  <si>
    <t>Houblon en cône Target amérisant (250g)</t>
  </si>
  <si>
    <t>053.022.0</t>
  </si>
  <si>
    <t>Houblon en cône HALLERTAU HERSBRUCKER aromatique (250g)</t>
  </si>
  <si>
    <t>053,302,6</t>
  </si>
  <si>
    <t>Houblon en cône Brewer Gold amérisant (250g)</t>
  </si>
  <si>
    <t>H2395-10L</t>
  </si>
  <si>
    <t>Hoagland’s No. 2 Basal Salt Mixture</t>
  </si>
  <si>
    <t>V1320</t>
  </si>
  <si>
    <t>HisLink Spin Protein Purification System (remise de 30%: ref 8227)</t>
  </si>
  <si>
    <t>70239-3</t>
  </si>
  <si>
    <t>His bund purification kit</t>
  </si>
  <si>
    <t>R4044</t>
  </si>
  <si>
    <t>Hind 3</t>
  </si>
  <si>
    <t>4368814</t>
  </si>
  <si>
    <t>High Capacity cDNA Reverse Transcription Kit, 200 Reactions</t>
  </si>
  <si>
    <t>4374966</t>
  </si>
  <si>
    <t>High Capacity cDNA Reverse Transcription Kit with RNAse inhibitor, 200 Reactions</t>
  </si>
  <si>
    <t>A13789.AE</t>
  </si>
  <si>
    <t>HEXANOIC ACID 98% 100 ML</t>
  </si>
  <si>
    <t>destockage 11/2014</t>
  </si>
  <si>
    <t>24577.323</t>
  </si>
  <si>
    <t>Hexane RP (2,5 l)</t>
  </si>
  <si>
    <t>24575.320</t>
  </si>
  <si>
    <t>Hexane HPLC (2,5 l)  par bouteille</t>
  </si>
  <si>
    <t>412602000</t>
  </si>
  <si>
    <t>Hexane 95% RS HPLC (2,5 l)</t>
  </si>
  <si>
    <t>0523716</t>
  </si>
  <si>
    <t>Hexane 95% HPLC (1 l)</t>
  </si>
  <si>
    <t>Trop cher; prendre chez adl prochilab</t>
  </si>
  <si>
    <t>24,574,460</t>
  </si>
  <si>
    <t>Hexane (x25L)</t>
  </si>
  <si>
    <t>16*528941</t>
  </si>
  <si>
    <t>Hexane (fût 25L)</t>
  </si>
  <si>
    <t>1004</t>
  </si>
  <si>
    <t>Hexane</t>
  </si>
  <si>
    <t>115606-2ml</t>
  </si>
  <si>
    <t>Hexanal 2ml</t>
  </si>
  <si>
    <t>H9151-25G</t>
  </si>
  <si>
    <t>Hexadecyltrimethylammonium bromide (25g)</t>
  </si>
  <si>
    <t>H6703-500ml</t>
  </si>
  <si>
    <t>Hexadecane 99%</t>
  </si>
  <si>
    <t>52209-5ml</t>
  </si>
  <si>
    <t>hexadecane</t>
  </si>
  <si>
    <t>P9156</t>
  </si>
  <si>
    <t>heure technicien</t>
  </si>
  <si>
    <t>741000122</t>
  </si>
  <si>
    <t>heure main d'œuvre waters</t>
  </si>
  <si>
    <t>048784</t>
  </si>
  <si>
    <t>heure de main d'œuvre Dionex</t>
  </si>
  <si>
    <t>MO2</t>
  </si>
  <si>
    <t>heure de main d'œuvre</t>
  </si>
  <si>
    <t>0503716</t>
  </si>
  <si>
    <t>Heptane HPLC 1L</t>
  </si>
  <si>
    <t>51559-250mg</t>
  </si>
  <si>
    <t>Heptacosane _x000D_
_x000D_
analytical standard</t>
  </si>
  <si>
    <t>BP310-500</t>
  </si>
  <si>
    <t>HEPES 500g</t>
  </si>
  <si>
    <t>124630010</t>
  </si>
  <si>
    <t>HCl 37% 1L</t>
  </si>
  <si>
    <t>A5018-010</t>
  </si>
  <si>
    <t>guide piston blanc</t>
  </si>
  <si>
    <t>G6639-100G</t>
  </si>
  <si>
    <t>Guanidine thyocyanate (100g)</t>
  </si>
  <si>
    <t>G9277-100G</t>
  </si>
  <si>
    <t>Guanidine thiocyanate (100g)</t>
  </si>
  <si>
    <t>17,725.3 sur catalogue G4505 page 978</t>
  </si>
  <si>
    <t>guanidine hydrochloride, 300g</t>
  </si>
  <si>
    <t>G5502</t>
  </si>
  <si>
    <t>Guaicol (100g)</t>
  </si>
  <si>
    <t>G5502-250G</t>
  </si>
  <si>
    <t>Guaïacol (250g)</t>
  </si>
  <si>
    <t>24 513,141</t>
  </si>
  <si>
    <t>Graisse pour rodage (25g)</t>
  </si>
  <si>
    <t>G2505-5g</t>
  </si>
  <si>
    <t>GPNA 5g : N-Glutaryl-L-phenylalanine p-nitroanilide</t>
  </si>
  <si>
    <t>G2505-1g</t>
  </si>
  <si>
    <t>GPNA 1g : N-Glutaryl-L-phenylalanine p-nitroanilide</t>
  </si>
  <si>
    <t>9,30 jusqu'au 30/06/2005</t>
  </si>
  <si>
    <t>A7331028</t>
  </si>
  <si>
    <t>goupillons en soie blanche bout retourné ; 25x110mm  (x10)</t>
  </si>
  <si>
    <t>25,40 jusqu'au 30/06/2005</t>
  </si>
  <si>
    <t>A7331022</t>
  </si>
  <si>
    <t>goupillons en soie blanche à deux mèches ; 55x90mm  (x10)</t>
  </si>
  <si>
    <t>M8301</t>
  </si>
  <si>
    <t>GoTaqFlexi DNA polymerase (enz + tpon)</t>
  </si>
  <si>
    <t>M7142</t>
  </si>
  <si>
    <t>GOTaq Colorless Master Mix</t>
  </si>
  <si>
    <t>793A</t>
  </si>
  <si>
    <t>Gomme de caroube</t>
  </si>
  <si>
    <t>5001-3707</t>
  </si>
  <si>
    <t>gold seal, chaine HPLC Agilent</t>
  </si>
  <si>
    <t>Godets verre 8 trous pour butyromètre à fromage</t>
  </si>
  <si>
    <t>VR11501700</t>
  </si>
  <si>
    <t>Godets pour analyseur 4mL N/P (6000 units)</t>
  </si>
  <si>
    <t>A3687</t>
  </si>
  <si>
    <t>Goat anti-rabbit IGG (whole mol) (5ml)</t>
  </si>
  <si>
    <t>Go Taq flexi DNA Polymerase</t>
  </si>
  <si>
    <t>69407-1SET-F</t>
  </si>
  <si>
    <t>GMO Genomic DNA Standard Set for Mais NK603, GA21 und CBH-351 "Starlink"</t>
  </si>
  <si>
    <t>G0885-1G</t>
  </si>
  <si>
    <t>Glycogen from bovine liver Type IX  (1g)_x000D_
Glycogen from bovine liver (1g)</t>
  </si>
  <si>
    <t>Glycogen from bovine liver</t>
  </si>
  <si>
    <t>Glycitine, 2mg</t>
  </si>
  <si>
    <t>G2822-10M</t>
  </si>
  <si>
    <t>Glycitin (10mg)</t>
  </si>
  <si>
    <t>Glycitéine, 2mg</t>
  </si>
  <si>
    <t>G2785</t>
  </si>
  <si>
    <t>glyciteïne (x10mg)</t>
  </si>
  <si>
    <t>CDX 07344-5</t>
  </si>
  <si>
    <t>Glyciteine (5mg)</t>
  </si>
  <si>
    <t>G8898</t>
  </si>
  <si>
    <t>Glycine électrophorèse,500g</t>
  </si>
  <si>
    <t>Glycine électrophorèse, 1kg</t>
  </si>
  <si>
    <t>25180</t>
  </si>
  <si>
    <t>glycerol tributyrine (tributyrine) 100ml</t>
  </si>
  <si>
    <t>G5516-100ml</t>
  </si>
  <si>
    <t>glycerol 100ml</t>
  </si>
  <si>
    <t>410985000</t>
  </si>
  <si>
    <t>Glycerol (500mL)</t>
  </si>
  <si>
    <t>G 5004</t>
  </si>
  <si>
    <t>Gluten ,500g</t>
  </si>
  <si>
    <t>G4751  code sur flacon mais pas catalogue</t>
  </si>
  <si>
    <t>Glutathione reductase 100unités  ou 500unités</t>
  </si>
  <si>
    <t>G6529</t>
  </si>
  <si>
    <t>Glutathione reduced : GSSG (1g)</t>
  </si>
  <si>
    <t>transport -20°C = 25€</t>
  </si>
  <si>
    <t>ADI-900-158</t>
  </si>
  <si>
    <t>Glutathione peroxidase activity kit (5x96)_x000D_
_x000D_
5x96 wells</t>
  </si>
  <si>
    <t>G6654</t>
  </si>
  <si>
    <t>Glutathione oxided : GSH (5g)</t>
  </si>
  <si>
    <t>Glutathione oxided : GSH (500mg)</t>
  </si>
  <si>
    <t>49626-25ML</t>
  </si>
  <si>
    <t>glutaraldehyde (25mL)</t>
  </si>
  <si>
    <t>170080010</t>
  </si>
  <si>
    <t>Glucose 99% (1kg)</t>
  </si>
  <si>
    <t>G8404-1KU</t>
  </si>
  <si>
    <t>Glucose 6 Phosphate di Hydrogenase</t>
  </si>
  <si>
    <t>poudre</t>
  </si>
  <si>
    <t>131304P</t>
  </si>
  <si>
    <t>glucocerebrosides (10mg)</t>
  </si>
  <si>
    <t>165-2912</t>
  </si>
  <si>
    <t>Glass Plates (10 sets)</t>
  </si>
  <si>
    <t>0119S</t>
  </si>
  <si>
    <t>Ginsenosides kit (8 x5mg)</t>
  </si>
  <si>
    <t>7191-005</t>
  </si>
  <si>
    <t>Ginsenoside Rb1 (5mg)</t>
  </si>
  <si>
    <t>7190-010</t>
  </si>
  <si>
    <t>Ginsenoside Rb1 (10mg)</t>
  </si>
  <si>
    <t>GS500</t>
  </si>
  <si>
    <t>Giesma Stain</t>
  </si>
  <si>
    <t>G7645-1G</t>
  </si>
  <si>
    <t>Gibberellic acid</t>
  </si>
  <si>
    <t>66548</t>
  </si>
  <si>
    <t>Gentamicine 15µg (4*50u)</t>
  </si>
  <si>
    <t>G1914-250MG</t>
  </si>
  <si>
    <t>Gentamicin sulfate  (250 mg)</t>
  </si>
  <si>
    <t>K0512</t>
  </si>
  <si>
    <t>Genomic DNA purification kit (100u)</t>
  </si>
  <si>
    <t>1050</t>
  </si>
  <si>
    <t>Génistine, 5mg</t>
  </si>
  <si>
    <t>G5200-25M</t>
  </si>
  <si>
    <t>Genistin (25mg)</t>
  </si>
  <si>
    <t>Génistéine, 50mg</t>
  </si>
  <si>
    <t>CDX 07080-5</t>
  </si>
  <si>
    <t>Genisteine  (5mg)</t>
  </si>
  <si>
    <t>G6055-500M</t>
  </si>
  <si>
    <t>Genistein (500 mg)</t>
  </si>
  <si>
    <t>G7667</t>
  </si>
  <si>
    <t>genistein (10mg)</t>
  </si>
  <si>
    <t>PLN350</t>
  </si>
  <si>
    <t>GenElute plasmide Miniprep Kit</t>
  </si>
  <si>
    <t>K0502</t>
  </si>
  <si>
    <t>GeneJet Plasmid MiniPrep Kit (50)</t>
  </si>
  <si>
    <t>4312765</t>
  </si>
  <si>
    <t>GeneAmp Gold RNA PCR Core Kit</t>
  </si>
  <si>
    <t>SM0313</t>
  </si>
  <si>
    <t>Gene Ruler 1 Kb DNA ladder ready to use</t>
  </si>
  <si>
    <t>Gels (20 u)</t>
  </si>
  <si>
    <t>64104</t>
  </si>
  <si>
    <t>Gelose YGC (500g)</t>
  </si>
  <si>
    <t>42617</t>
  </si>
  <si>
    <t>Gélose VRBL (6*200mL)</t>
  </si>
  <si>
    <t>42601</t>
  </si>
  <si>
    <t>Gélose VRBG (6*200mL)</t>
  </si>
  <si>
    <t>64485</t>
  </si>
  <si>
    <t>Gélose nutritive 2,1% (500g)</t>
  </si>
  <si>
    <t>N1667B</t>
  </si>
  <si>
    <t>Gélose M17</t>
  </si>
  <si>
    <t>63784</t>
  </si>
  <si>
    <t>Gélose Columbia + 5% Sheep Blood (X20)</t>
  </si>
  <si>
    <t>43041</t>
  </si>
  <si>
    <t>Gélose Columbia (20 boites)</t>
  </si>
  <si>
    <t>LP0008</t>
  </si>
  <si>
    <t>gelatine pour bacteriologie</t>
  </si>
  <si>
    <t>731A</t>
  </si>
  <si>
    <t>Gélatine 100 Bloom (1kg)</t>
  </si>
  <si>
    <t>24350262</t>
  </si>
  <si>
    <t>Gélatine (500g)</t>
  </si>
  <si>
    <t>107734.1000</t>
  </si>
  <si>
    <t>gel de silice 60 pour chromato sur colonne (0,063-0,2mm)  (1kg)</t>
  </si>
  <si>
    <t>704964</t>
  </si>
  <si>
    <t>Gants nitrile taille S (carton =100u x10)</t>
  </si>
  <si>
    <t>704974</t>
  </si>
  <si>
    <t>Gants nitrile taille M (carton =100ux10)</t>
  </si>
  <si>
    <t>704984</t>
  </si>
  <si>
    <t>Gants nitrile taille L (carton =100ux10)</t>
  </si>
  <si>
    <t>706964</t>
  </si>
  <si>
    <t>Gants nitrile non poudré taille S (carton =100u x10)</t>
  </si>
  <si>
    <t>708460</t>
  </si>
  <si>
    <t>Gants latex non poudré taille S (100ux10)</t>
  </si>
  <si>
    <t>708470</t>
  </si>
  <si>
    <t>Gants latex non poudré taille M (100ux10)</t>
  </si>
  <si>
    <t>708480</t>
  </si>
  <si>
    <t>Gants latex non poudré taille L (100ux10)</t>
  </si>
  <si>
    <t>709706 D</t>
  </si>
  <si>
    <t>Gants latex  taille S (100u)</t>
  </si>
  <si>
    <t>709716 D</t>
  </si>
  <si>
    <t>Gants latex  taille M (100u)</t>
  </si>
  <si>
    <t>100u = 1 boite (D)</t>
  </si>
  <si>
    <t>709726 D</t>
  </si>
  <si>
    <t>Gants latex  taille L (100u)</t>
  </si>
  <si>
    <t>W63001</t>
  </si>
  <si>
    <t>Gants cryogénique -170°C (1 paire)</t>
  </si>
  <si>
    <t>11863801</t>
  </si>
  <si>
    <t>Gants cryo Taille 8 300mm</t>
  </si>
  <si>
    <t>Y352,1</t>
  </si>
  <si>
    <t>Gants anti-chaleur Sekuroka (L:47cm) (l'unité)</t>
  </si>
  <si>
    <t>11708532</t>
  </si>
  <si>
    <t>GANT STERLING NITRILE XTRA T9 (x90)</t>
  </si>
  <si>
    <t>10248264</t>
  </si>
  <si>
    <t>Gant purple nitrile taille S (x100)</t>
  </si>
  <si>
    <t>11889610</t>
  </si>
  <si>
    <t>Gant purple nitrile taille M (x100)</t>
  </si>
  <si>
    <t>11899610</t>
  </si>
  <si>
    <t>Gant purple nitrile taille L (x100)</t>
  </si>
  <si>
    <t>10765495</t>
  </si>
  <si>
    <t>Gant nitrile sterling gris taille S (x150)</t>
  </si>
  <si>
    <t>10735685</t>
  </si>
  <si>
    <t>Gant nitrile sterling gris taille M (x150)</t>
  </si>
  <si>
    <t>10682415</t>
  </si>
  <si>
    <t>Gant nitrile sterling gris taille L (x150)</t>
  </si>
  <si>
    <t>W13694</t>
  </si>
  <si>
    <t>GANT LATEX POUDRE T5-6 (boite)</t>
  </si>
  <si>
    <t>11729295</t>
  </si>
  <si>
    <t>Gant green nitrile taille S (x250)</t>
  </si>
  <si>
    <t>11739295</t>
  </si>
  <si>
    <t>Gant green nitrile taille M (x250)</t>
  </si>
  <si>
    <t>11749295</t>
  </si>
  <si>
    <t>Gant green nitrile taille L (x250)</t>
  </si>
  <si>
    <t>GAAC</t>
  </si>
  <si>
    <t>Gant anti-chaleur</t>
  </si>
  <si>
    <t>A50159</t>
  </si>
  <si>
    <t>Gaine à souder en bobine (250mm)</t>
  </si>
  <si>
    <t>35,018,292</t>
  </si>
  <si>
    <t>Fushine de Ziehl 1L</t>
  </si>
  <si>
    <t>34143-2ml</t>
  </si>
  <si>
    <t>Fumunisin Mixture</t>
  </si>
  <si>
    <t>F3771-1MG</t>
  </si>
  <si>
    <t>Fumonizin B2 (1mg)</t>
  </si>
  <si>
    <t>F1147-1MG</t>
  </si>
  <si>
    <t>Fumonizin B1 (1mg)</t>
  </si>
  <si>
    <t>AEMG1060</t>
  </si>
  <si>
    <t>FUMONItest (25u)</t>
  </si>
  <si>
    <t>UM002004</t>
  </si>
  <si>
    <t>Fumo B2 (solution: 5mL)</t>
  </si>
  <si>
    <t>FB1001007</t>
  </si>
  <si>
    <t>Fumo B1 (poudre: 5mg)</t>
  </si>
  <si>
    <t>FB1001107</t>
  </si>
  <si>
    <t>Fumo B1 (poudre: 10mg)</t>
  </si>
  <si>
    <t>F4633 = code flacon mais pas sur catalogue</t>
  </si>
  <si>
    <t>Fumaric acide, sel de potassium,25g</t>
  </si>
  <si>
    <t>F4757-5G</t>
  </si>
  <si>
    <t>Fructose 1,6 biPhosphate 5g</t>
  </si>
  <si>
    <t>S4444</t>
  </si>
  <si>
    <t>Frittés P4</t>
  </si>
  <si>
    <t>01018-22707</t>
  </si>
  <si>
    <t>Fritté PTFE,sortie purge Agilente G1313A (x5)</t>
  </si>
  <si>
    <t>isoflavones saponines</t>
  </si>
  <si>
    <t>A103X</t>
  </si>
  <si>
    <t>Fritté 0,094"x 0,062"x 0,250" 0,5µm (10u)</t>
  </si>
  <si>
    <t>F5506-10ML</t>
  </si>
  <si>
    <t>Freund's adjuvant incomplete (10mL)</t>
  </si>
  <si>
    <t>F5881-10ML</t>
  </si>
  <si>
    <t>Freund's adjuvant complete (10mL)</t>
  </si>
  <si>
    <t>V5381</t>
  </si>
  <si>
    <t>FREEZING VIALS (50 u)</t>
  </si>
  <si>
    <t>FG</t>
  </si>
  <si>
    <t>4000088</t>
  </si>
  <si>
    <t>601</t>
  </si>
  <si>
    <t>LPOSTE2</t>
  </si>
  <si>
    <t>ICDEP1</t>
  </si>
  <si>
    <t>Fournitures TP (somme à préciser)</t>
  </si>
  <si>
    <t>10440464</t>
  </si>
  <si>
    <t>FORMAMIDE 100ML</t>
  </si>
  <si>
    <t>HT501128</t>
  </si>
  <si>
    <t>FORMALIN SOLUTION, NEUTRAL BUFFERED, 10%</t>
  </si>
  <si>
    <t>1423797</t>
  </si>
  <si>
    <t>forfait prise en charge et réparation compresseur</t>
  </si>
  <si>
    <t>741000125</t>
  </si>
  <si>
    <t>1423878</t>
  </si>
  <si>
    <t>MODIAG2</t>
  </si>
  <si>
    <t>forfait 1H + prise en charge</t>
  </si>
  <si>
    <t>forfait 1 H + prise en charge</t>
  </si>
  <si>
    <t>nirih 0308</t>
  </si>
  <si>
    <t>Fonds réutilisables  pour coupelles (x25)</t>
  </si>
  <si>
    <t>60013288</t>
  </si>
  <si>
    <t>Fonds plastiques pour coupelles</t>
  </si>
  <si>
    <t>nirih 0309</t>
  </si>
  <si>
    <t>Fonds jetables  pour coupelles (x100)</t>
  </si>
  <si>
    <t>B2632N</t>
  </si>
  <si>
    <t>Fond pour tamis</t>
  </si>
  <si>
    <t>W01569</t>
  </si>
  <si>
    <t>Fond liège pour bac à dissection</t>
  </si>
  <si>
    <t>46301-100MG</t>
  </si>
  <si>
    <t>Fluquinconazole (100mg)</t>
  </si>
  <si>
    <t>46102-100MG-R</t>
  </si>
  <si>
    <t>Fludioxonil pestanal (100mg)</t>
  </si>
  <si>
    <t>Fludioxonil (100mg)</t>
  </si>
  <si>
    <t>kit qui sert à refaçonner les tubings après les avoir coupés.</t>
  </si>
  <si>
    <t>19-5090-01</t>
  </si>
  <si>
    <t>flanging / startup kit 220V</t>
  </si>
  <si>
    <t>flacons verre 250ml, col large (35) à vis (x48)</t>
  </si>
  <si>
    <t>TP30-004</t>
  </si>
  <si>
    <t>Flacons stériles PS 40mL (1000u)</t>
  </si>
  <si>
    <t>1*BGG236</t>
  </si>
  <si>
    <t>Flacons PP à ouverture totale 500ml (l'unité)</t>
  </si>
  <si>
    <t>V0633-100EA</t>
  </si>
  <si>
    <t>Flacons pour culture in vitro (100u)</t>
  </si>
  <si>
    <t>Flacons de culture in vitro (100u)</t>
  </si>
  <si>
    <t>904AAF</t>
  </si>
  <si>
    <t>Flacons blancs 25cl (100u)</t>
  </si>
  <si>
    <t>B2625T</t>
  </si>
  <si>
    <t>Flacons 100mL stériles (335u)</t>
  </si>
  <si>
    <t>1811C</t>
  </si>
  <si>
    <t>Flacon verre col étriot 30 mL (156u)</t>
  </si>
  <si>
    <t>B2773D</t>
  </si>
  <si>
    <t>flacon verre ambré col étroit (x104)</t>
  </si>
  <si>
    <t>flacon verre 500ml, col large (40) à vis (x33)</t>
  </si>
  <si>
    <t>B2843P</t>
  </si>
  <si>
    <t>FLACON VERRE 15 ML VIS 18 (x216)</t>
  </si>
  <si>
    <t>FLACON VERRE 15 ML VIS 18 (216u)</t>
  </si>
  <si>
    <t>LR500-01</t>
  </si>
  <si>
    <t>FLACON ROND PE 500ML (140u)</t>
  </si>
  <si>
    <t>LR250-03</t>
  </si>
  <si>
    <t>FLACON ROND PE 250ML (210u)</t>
  </si>
  <si>
    <t>LR100-04</t>
  </si>
  <si>
    <t>FLACON ROND PE 100ML (335u)</t>
  </si>
  <si>
    <t>N8892C</t>
  </si>
  <si>
    <t>Flacon rectangle col large gradué 500mL</t>
  </si>
  <si>
    <t>Brustel</t>
  </si>
  <si>
    <t>TP35-003</t>
  </si>
  <si>
    <t>FLACON PP 60ML (700u)</t>
  </si>
  <si>
    <t>215-7551</t>
  </si>
  <si>
    <t>Flacon Nalgene 1L PE ambré (*6)</t>
  </si>
  <si>
    <t>1*36433</t>
  </si>
  <si>
    <t>flacon iso non bouché 50ML GL32</t>
  </si>
  <si>
    <t>1*36448</t>
  </si>
  <si>
    <t>flacon iso non bouché 250ML GL45</t>
  </si>
  <si>
    <t>Flacon ISO Complet 50 mL</t>
  </si>
  <si>
    <t>Flacon ISO Complet 250 mL</t>
  </si>
  <si>
    <t>Flacon ISO Complet 1L</t>
  </si>
  <si>
    <t>Flacon ISO Complet 0,5L</t>
  </si>
  <si>
    <t>Flacon ISO 5L</t>
  </si>
  <si>
    <t>36354</t>
  </si>
  <si>
    <t>Flacon en verre, 500mL, gradué, avec bouchon (10u)</t>
  </si>
  <si>
    <t>36348</t>
  </si>
  <si>
    <t>Flacon en verre, 250mL, gradué, avec bouchon (10u)</t>
  </si>
  <si>
    <t>11783214</t>
  </si>
  <si>
    <t>Flacon DROIT PS 40ML 70X30MM ST (1000u)</t>
  </si>
  <si>
    <t>5*TP52-002</t>
  </si>
  <si>
    <t>Flacon droit 125ml PP na H74 Ø52 bouchon à vis blanc (380u)</t>
  </si>
  <si>
    <t>w22734</t>
  </si>
  <si>
    <t>FLACON COL ETROIT HDPE 15ML (x72)</t>
  </si>
  <si>
    <t>LC250-03</t>
  </si>
  <si>
    <t>FLACON CARRE PE 250ML (210u)</t>
  </si>
  <si>
    <t>Remplacement temporaire pour Brustel</t>
  </si>
  <si>
    <t>LC250-09</t>
  </si>
  <si>
    <t>FLACON CARRE PE 250ML (175u)</t>
  </si>
  <si>
    <t>LC1002NSFRG</t>
  </si>
  <si>
    <t>Flacon carré 1L avec bouchon rouge (90u)</t>
  </si>
  <si>
    <t>2180117-50mL</t>
  </si>
  <si>
    <t>Flacon bagué + bouchons 50 mL (10u)</t>
  </si>
  <si>
    <t>2180136-250mL</t>
  </si>
  <si>
    <t>Flacon bagué + bouchons 250 mL (10u)</t>
  </si>
  <si>
    <t>2180124-100mL</t>
  </si>
  <si>
    <t>Flacon bagué + bouchons 100 mL (10u)</t>
  </si>
  <si>
    <t>+ bouchon bleu + joint CIL8CT2</t>
  </si>
  <si>
    <t>L8009</t>
  </si>
  <si>
    <t>flacon à vis avec insert 200µl , 12x32mm  (x100)</t>
  </si>
  <si>
    <t>3212VIS</t>
  </si>
  <si>
    <t>Flacon à vis 32x12 (100u) verre fond plat</t>
  </si>
  <si>
    <t>acide gras GC FISON  boite de 500</t>
  </si>
  <si>
    <t>12CWV</t>
  </si>
  <si>
    <t>Flacon à sertir 40x8mm 1,2 mL  (x500)</t>
  </si>
  <si>
    <t>N1762W</t>
  </si>
  <si>
    <t>Flacon 90mL + anse - TAFL 1,01 (150u)</t>
  </si>
  <si>
    <t>Flacon 90mL + anse - TAFL 1,01</t>
  </si>
  <si>
    <t>pour piège Brustel</t>
  </si>
  <si>
    <t>TP 35- 001</t>
  </si>
  <si>
    <t>Flacon 60mL, PE (700u)</t>
  </si>
  <si>
    <t>1*JWP0500P</t>
  </si>
  <si>
    <t>Flacon 500mL PP à ouverture totale, capsule vissante, transparent (24u)</t>
  </si>
  <si>
    <t>1*1516/08D</t>
  </si>
  <si>
    <t>Flacon 500ml ISO gradué bouché Pyrex</t>
  </si>
  <si>
    <t>W01103</t>
  </si>
  <si>
    <t>flacon 500 ml autoclavable avec bouchon (x10)</t>
  </si>
  <si>
    <t>W01102</t>
  </si>
  <si>
    <t>flacon 250 ml autoclavable avec bouchon (x10)</t>
  </si>
  <si>
    <t>5*PC1000,02</t>
  </si>
  <si>
    <t>Flacon 1L col large pour piège (250u)</t>
  </si>
  <si>
    <t>5*PC1000-09</t>
  </si>
  <si>
    <t>Flacon 1L col large pour piège (120u)</t>
  </si>
  <si>
    <t>W01104</t>
  </si>
  <si>
    <t>flacon 1L autoclavable avec bouchon (x10)</t>
  </si>
  <si>
    <t>BGC440</t>
  </si>
  <si>
    <t>Flacon 1 L capsule backelite</t>
  </si>
  <si>
    <t>P6412-610</t>
  </si>
  <si>
    <t>Fitting coned peek 10-32 1/16"</t>
  </si>
  <si>
    <t>RTFSS050</t>
  </si>
  <si>
    <t>First strand synthesis opti kit</t>
  </si>
  <si>
    <t>32510</t>
  </si>
  <si>
    <t>fioles jaugée de 5ml avec bouchon  (x5)</t>
  </si>
  <si>
    <t>32147</t>
  </si>
  <si>
    <t>Fiole jaugée col large 250 mL</t>
  </si>
  <si>
    <t>32140</t>
  </si>
  <si>
    <t>Fiole jaugée col large 100 mL</t>
  </si>
  <si>
    <t>fiole jaugée 5L</t>
  </si>
  <si>
    <t>32154</t>
  </si>
  <si>
    <t>fiole jaugée 500ml</t>
  </si>
  <si>
    <t>frd222</t>
  </si>
  <si>
    <t>Fiole jaugée 5000mL</t>
  </si>
  <si>
    <t>W30508</t>
  </si>
  <si>
    <t>fiole jaugée 50 ml (x5)</t>
  </si>
  <si>
    <t>32533</t>
  </si>
  <si>
    <t>Fiole jaugée 50 mL</t>
  </si>
  <si>
    <t>32545</t>
  </si>
  <si>
    <t>Fiole jaugée 200mL</t>
  </si>
  <si>
    <t>Fiole jaugée 2000mL</t>
  </si>
  <si>
    <t>32160</t>
  </si>
  <si>
    <t>fiole jaugée 1L</t>
  </si>
  <si>
    <t>Leaflet  catalogue 06,2015</t>
  </si>
  <si>
    <t>FRD166</t>
  </si>
  <si>
    <t>fiole jaugée 10ml (x5)</t>
  </si>
  <si>
    <t>32540</t>
  </si>
  <si>
    <t>Fiole jaugée 100 mL (5u)</t>
  </si>
  <si>
    <t>1*1140/08D</t>
  </si>
  <si>
    <t>Fiole conique graduée col large 250 ml</t>
  </si>
  <si>
    <t>Fiole conique graduée col étroit 50ml  (x1)</t>
  </si>
  <si>
    <t>11930507</t>
  </si>
  <si>
    <t>FIOLE A VIDE TOUT VERRE (x6) 500MLdiam col 50mm_x000D_
FIOLE à vide paroi épaisse - X6</t>
  </si>
  <si>
    <t>1*1170/08M</t>
  </si>
  <si>
    <t>fiole à vide 1L, diam int du col 45mm, H230</t>
  </si>
  <si>
    <t>10033680</t>
  </si>
  <si>
    <t>FINNTIP MULTISTEPPER  (X400 ) 1ml pour pipette multicanaux</t>
  </si>
  <si>
    <t>finn</t>
  </si>
  <si>
    <t>W3778W</t>
  </si>
  <si>
    <t>Filtres whatman X100 PAPIER FILTRE GR541 70MM</t>
  </si>
  <si>
    <t>514-0068</t>
  </si>
  <si>
    <t>filtres VWR PTFE 13mm  0,2µm pour seringues  (x100)_x000D_
_x000D_
514-0068_x000D_
_x000D_
 103,00 €</t>
  </si>
  <si>
    <t>ancienne ref 06 144.724</t>
  </si>
  <si>
    <t>512-0317</t>
  </si>
  <si>
    <t>Filtres sans cendre WHATMAN n°41, 70mm  (100 u)</t>
  </si>
  <si>
    <t>Filtres pour Hôte Labcaire</t>
  </si>
  <si>
    <t>721007</t>
  </si>
  <si>
    <t>Filtres pipette automatique P200 Genex . (50 u)</t>
  </si>
  <si>
    <t>B72 932</t>
  </si>
  <si>
    <t>Filtres pipette automatique P1000. Nichipette (10 u)</t>
  </si>
  <si>
    <t>721006</t>
  </si>
  <si>
    <t>Filtres pipette automatique P1000 Genex . (50 u)</t>
  </si>
  <si>
    <t>Pall-4563</t>
  </si>
  <si>
    <t>516-6913</t>
  </si>
  <si>
    <t>Filtres PALL GHP 13mm  0,45µm pour seringue x1000</t>
  </si>
  <si>
    <t>516-6916</t>
  </si>
  <si>
    <t>Filtres PALL GHP 13 mm  0,2µm pour seringue x1000</t>
  </si>
  <si>
    <t>Pall-60309</t>
  </si>
  <si>
    <t>Filtres ou membrane pour filtration sous vide, diam 25mm  0,2µm(100u)</t>
  </si>
  <si>
    <t>filtres hydrophile MINISART RC 15 0.2μM 15MM. * 500 Pce</t>
  </si>
  <si>
    <t>1821090</t>
  </si>
  <si>
    <t>filtres de verre borosilicaté à 100% GF/B (1,0µm, diamétre 90mm) (x25)</t>
  </si>
  <si>
    <t>AFO-8103-12</t>
  </si>
  <si>
    <t>Filtres de seringues, Phenex-RC 26mm, 0,45µm, non stérile(x100)</t>
  </si>
  <si>
    <t>filtres de protection 1ml STD</t>
  </si>
  <si>
    <t>186000154</t>
  </si>
  <si>
    <t>filtres AcroPrepGHP 0,45µm  disques (x10 disques de 25fitres)</t>
  </si>
  <si>
    <t>UFC30DV25</t>
  </si>
  <si>
    <t>Filtres à centrifuger ultrafree-MC avec membrane microporeuse</t>
  </si>
  <si>
    <t>UFC803024</t>
  </si>
  <si>
    <t>Filtres à centrifuger Amicon ultra-4 avec membrane ultracel-30</t>
  </si>
  <si>
    <t>A4929.010</t>
  </si>
  <si>
    <t>filtre solvant en acier</t>
  </si>
  <si>
    <t>A28640</t>
  </si>
  <si>
    <t>Filtre seringue stérile Caméo fibre de verre diam 25mm</t>
  </si>
  <si>
    <t>AF0-8203-52</t>
  </si>
  <si>
    <t>Filtre seringue Phenex RC 26mm, 0,2µm, non stérile, 500u</t>
  </si>
  <si>
    <t>17559Q</t>
  </si>
  <si>
    <t>Filtre seringue GHD 0,45µm diam 15 (1000u)</t>
  </si>
  <si>
    <t>17558Q</t>
  </si>
  <si>
    <t>Filtre seringue GHD 0,2µm diam 15 (1000u)</t>
  </si>
  <si>
    <t>B22386</t>
  </si>
  <si>
    <t>Filtre seringue fibre de verre diam 25mm, 1µm(x50)</t>
  </si>
  <si>
    <t>W3806Z</t>
  </si>
  <si>
    <t>Filtre seringue 25MM GD/X PVDF 0,2µm Stérile (50u)</t>
  </si>
  <si>
    <t>05050S</t>
  </si>
  <si>
    <t>filtre S pour compresseur</t>
  </si>
  <si>
    <t>A302</t>
  </si>
  <si>
    <t>filtre pour solvant 1/16''</t>
  </si>
  <si>
    <t>W1611W</t>
  </si>
  <si>
    <t>FILTRE PLISSE STANDARD 500MM (100u)</t>
  </si>
  <si>
    <t>W5171H</t>
  </si>
  <si>
    <t>Filtre papier plissé grade 600 standard diam 150mm (100u)</t>
  </si>
  <si>
    <t>1611R</t>
  </si>
  <si>
    <t>Filtre papier plissé grade 122 standard diam 100mm (100u)</t>
  </si>
  <si>
    <t>BHT721005</t>
  </si>
  <si>
    <t>Filtre p5000 (50u)</t>
  </si>
  <si>
    <t>Pall-60173</t>
  </si>
  <si>
    <t>Filtre ou membrane pour filtration sous vide, diam 47mm  0,45µm(100u)</t>
  </si>
  <si>
    <t>Pall-60310</t>
  </si>
  <si>
    <t>Filtre ou membrane pour filtration sous vide, diam 47mm  0,1µm (100u)</t>
  </si>
  <si>
    <t>selon devis R 00651994(remise 22%)</t>
  </si>
  <si>
    <t>SLCR025NS</t>
  </si>
  <si>
    <t>filtre millex 25mm, membrane PTFE hydrophylisé 0,045µm (x50)</t>
  </si>
  <si>
    <t>W3781D</t>
  </si>
  <si>
    <t>Filtre GF/B diam70mm (x100)</t>
  </si>
  <si>
    <t>TANKMPK01</t>
  </si>
  <si>
    <t>FILTRE EVENT</t>
  </si>
  <si>
    <t>5041-2168</t>
  </si>
  <si>
    <t>Filtre entrée solvant 20 µm</t>
  </si>
  <si>
    <t>Fréd pour AF4</t>
  </si>
  <si>
    <t>VVLP 025 00</t>
  </si>
  <si>
    <t>filtre durapore hydrophile  0,1µm diam 25mm (x100)</t>
  </si>
  <si>
    <t>514-0539</t>
  </si>
  <si>
    <t>Filtre Durapore GD/X 0,2µm, diam. 33mm;seringue stérile (50u)</t>
  </si>
  <si>
    <t>10618812</t>
  </si>
  <si>
    <t>Filtre d'échappement pour pompe à palette DN 16 (50777)</t>
  </si>
  <si>
    <t>2308871</t>
  </si>
  <si>
    <t>filtre d'échappement charbon actif pour bouchon de sécurité 48G taille M</t>
  </si>
  <si>
    <t>068093</t>
  </si>
  <si>
    <t>Filtre cellulose 27mm (100u) ase350</t>
  </si>
  <si>
    <t>049458</t>
  </si>
  <si>
    <t>Filtre cellulose (19,8mm) (100u) ase200</t>
  </si>
  <si>
    <t>Filtre bleu pour microscope Nikon</t>
  </si>
  <si>
    <t>11963859</t>
  </si>
  <si>
    <t>filtre ANTI-CALCAIRE/IMPURETE (1 kit)</t>
  </si>
  <si>
    <t>AF4</t>
  </si>
  <si>
    <t>516-1501</t>
  </si>
  <si>
    <t>Filtre Anotop25 0,02µm (x50)(What6809-2002)</t>
  </si>
  <si>
    <t>516-1125</t>
  </si>
  <si>
    <t>Filtre Anotop10 TM et puradisc 13T (x50) (What6809-1002)</t>
  </si>
  <si>
    <t>516-1126</t>
  </si>
  <si>
    <t>Filtre Anotop10 et paradisc 13T- 0,1µm ( What6809-1012))</t>
  </si>
  <si>
    <t>1642A</t>
  </si>
  <si>
    <t>Filtre A2 pour masque de protection (8u)</t>
  </si>
  <si>
    <t>05050A</t>
  </si>
  <si>
    <t>filtre A pour compresseur</t>
  </si>
  <si>
    <t>armoire solvant jaune du labo prep chimie</t>
  </si>
  <si>
    <t>CDFORG</t>
  </si>
  <si>
    <t>filtre à charbon actif pour vapeurs organiques</t>
  </si>
  <si>
    <t>UFC40VV25</t>
  </si>
  <si>
    <t>Filtre à centrifuger ULTRAFREE-CL 0,1µm, non stérile (25 tubes)</t>
  </si>
  <si>
    <t>UFC0 100 24</t>
  </si>
  <si>
    <t>Filtre à centrifuger AMICON Ultra-4 100kD (24 tubes)</t>
  </si>
  <si>
    <t>changé le 23/10/2009 M Martinez</t>
  </si>
  <si>
    <t>KR515</t>
  </si>
  <si>
    <t>filtre 1/8'' pour évaporateur concentrateur (ref : 04-3738)</t>
  </si>
  <si>
    <t>056780</t>
  </si>
  <si>
    <t>Filtre  cellulose: glass fiber cellulose   (30mm) (100u)</t>
  </si>
  <si>
    <t>055399</t>
  </si>
  <si>
    <t>Filtre  cellulose (cellule de 5ml) (13,5mm) (100u)</t>
  </si>
  <si>
    <t>N9306822</t>
  </si>
  <si>
    <t>filter triple H2 ultra clean</t>
  </si>
  <si>
    <t>4311971</t>
  </si>
  <si>
    <t>Film pour plaques PCR</t>
  </si>
  <si>
    <t>MSA-5001</t>
  </si>
  <si>
    <t>Film pour plaque 96 puits (100u)</t>
  </si>
  <si>
    <t>FILM PALETISATION</t>
  </si>
  <si>
    <t>pour brancher le détecteur électrochimique</t>
  </si>
  <si>
    <t>A3538-010</t>
  </si>
  <si>
    <t>fiche téléphone</t>
  </si>
  <si>
    <t>n'existe plus sous cette ref</t>
  </si>
  <si>
    <t>29013488-ERB</t>
  </si>
  <si>
    <t>ferrules pour CPG ID 0,35 (x2)</t>
  </si>
  <si>
    <t>6000051</t>
  </si>
  <si>
    <t>Ferrules peek de remplacement  fendus pour Rhéodyne1/10'' (x5)</t>
  </si>
  <si>
    <t>P250X</t>
  </si>
  <si>
    <t>Ferrules peek 1/16 avec bague inox (10u)</t>
  </si>
  <si>
    <t>F142X</t>
  </si>
  <si>
    <t>Ferrules peek (x10)</t>
  </si>
  <si>
    <t>00	568-0481</t>
  </si>
  <si>
    <t>FERRULES MINI SILTITE 0.32MM * 10 Pce</t>
  </si>
  <si>
    <t>558-0272</t>
  </si>
  <si>
    <t>FERRULES MGVF-004 VESPEL * 10 Pce</t>
  </si>
  <si>
    <t>568-0479</t>
  </si>
  <si>
    <t>FERRULES MGVF-003 VESPEL * 10 Pce</t>
  </si>
  <si>
    <t>P300X</t>
  </si>
  <si>
    <t>Ferrules jaunes basse pression (x10)</t>
  </si>
  <si>
    <t>558-0268</t>
  </si>
  <si>
    <t>FERRULES GFF-CE-005 GRAPHITE * 10 Pce</t>
  </si>
  <si>
    <t>AGO-7321</t>
  </si>
  <si>
    <t>Ferrules GC Graphite 1/16' pour colonne  0.1-0,25mm  (x10)</t>
  </si>
  <si>
    <t>CPG Perkin</t>
  </si>
  <si>
    <t>AG0-4698</t>
  </si>
  <si>
    <t>Ferrules GC Graphite 1/16' pour 0.25mm  (x10)</t>
  </si>
  <si>
    <t>073471</t>
  </si>
  <si>
    <t>Ferrules de rechange (0,32mm) x10 ( pour mini union siltite 073551) 073471</t>
  </si>
  <si>
    <t>558-0206</t>
  </si>
  <si>
    <t>FERRULES 0,4 MM POUR COLONNES D. 0,2 A 0,25 . * 10 Pce</t>
  </si>
  <si>
    <t>29053488</t>
  </si>
  <si>
    <t>ferrules 0,35 pour CPG fison (x10)</t>
  </si>
  <si>
    <t>07.2010</t>
  </si>
  <si>
    <t>072695</t>
  </si>
  <si>
    <t>Ferrule Vespel MGVF-003  x10  (&lt;0,1mm pour mini union ferrules 15%graphite /85%) 072695</t>
  </si>
  <si>
    <t>072663</t>
  </si>
  <si>
    <t>Ferrule Vespel GVF16-004  x10 ( 0,1-0,25mm 15%graphite/85%vespel ) 072663</t>
  </si>
  <si>
    <t>072696</t>
  </si>
  <si>
    <t>Ferrule Vespel  MGVF-0034 x10 (vespel graphite) 072696</t>
  </si>
  <si>
    <t>U401</t>
  </si>
  <si>
    <t>ferrule pour vis U458 (x10)</t>
  </si>
  <si>
    <t>6000-83</t>
  </si>
  <si>
    <t>ferrule pour raccord metalique 6000-082</t>
  </si>
  <si>
    <t>6000.079</t>
  </si>
  <si>
    <t>Ferrule PEEK Reflex pour raccord 6000.078</t>
  </si>
  <si>
    <t>P350x</t>
  </si>
  <si>
    <t>Ferrule peek 1/8 avec bague inox (x10) pour raccord P331</t>
  </si>
  <si>
    <t>U321X</t>
  </si>
  <si>
    <t>Ferrule inox 1/16’’ Valco (10u) (compatible Valco)</t>
  </si>
  <si>
    <t>U401X</t>
  </si>
  <si>
    <t>Ferrule inox 1/16’’ (10u) (standard compatible beckman,TSP, Water)</t>
  </si>
  <si>
    <t>072619</t>
  </si>
  <si>
    <t>Ferrule graphite GFF-CE-005 x10u 072619</t>
  </si>
  <si>
    <t>09903981</t>
  </si>
  <si>
    <t>Ferrule Graphite 1/8x1,5mm x10 (côté détecteur, clarus 600)</t>
  </si>
  <si>
    <t>nut 1/16, colonne 0,32mm, ferrule 0,5mm</t>
  </si>
  <si>
    <t>09903700</t>
  </si>
  <si>
    <t>Ferrule Graphite 1/16 x 0,5MM x10  (côté injecteur, clarus 600)</t>
  </si>
  <si>
    <t>B2021</t>
  </si>
  <si>
    <t>Ferrule GC swagelok laiton 1/8 écrou  (10 u)</t>
  </si>
  <si>
    <t>P200 X</t>
  </si>
  <si>
    <t>Ferrule bleue adaptée 1/16'' pour vis de compression P201 à P203 (x10)</t>
  </si>
  <si>
    <t>B2031</t>
  </si>
  <si>
    <t>Ferrule avant swagelok laiton 1/8  (10 u)</t>
  </si>
  <si>
    <t>B2041</t>
  </si>
  <si>
    <t>Ferrule arrière swagelok laiton 1/8  (10 u)</t>
  </si>
  <si>
    <t>U314</t>
  </si>
  <si>
    <t>ferrule 1/16" compatible Rheodyne  (x1), new style</t>
  </si>
  <si>
    <t>145.009193.40</t>
  </si>
  <si>
    <t>Ferroïne (100mL)</t>
  </si>
  <si>
    <t>341476-25 ref VWR</t>
  </si>
  <si>
    <t>FERRITIN, CHROMATOGRAPHICALLY-PURIFIED,( 25 mg)</t>
  </si>
  <si>
    <t>F4503-100mg</t>
  </si>
  <si>
    <t>ferritin  100mg</t>
  </si>
  <si>
    <t>F6129-250G</t>
  </si>
  <si>
    <t>ferric citrate III (250g)</t>
  </si>
  <si>
    <t>003ZLD</t>
  </si>
  <si>
    <t>Ferments Thermophiles STM5 50 Unités (X10)</t>
  </si>
  <si>
    <t>!!! &lt;&gt; Bulk sample = 0391</t>
  </si>
  <si>
    <t>113300</t>
  </si>
  <si>
    <t>Fenêtre de remplacement grande cellule (natural product)</t>
  </si>
  <si>
    <t>7000-453</t>
  </si>
  <si>
    <t>Fenêtre cellule CaF2 Disk 32x3mm "undrilled"</t>
  </si>
  <si>
    <t>7000-468</t>
  </si>
  <si>
    <t>Fenêtre cellule CaF2 Disk 32x3mm "drilled"</t>
  </si>
  <si>
    <t>7000-469</t>
  </si>
  <si>
    <t>Fenêtre cellule BaF2 Disk 32x3mm "drilled"</t>
  </si>
  <si>
    <t>617b</t>
  </si>
  <si>
    <t>Fécule de pomme de terre 5kg</t>
  </si>
  <si>
    <t>10500291</t>
  </si>
  <si>
    <t>Fastdigest ASEI 200µl</t>
  </si>
  <si>
    <t>6560-200</t>
  </si>
  <si>
    <t>Fast DNA spin Kit for Soil</t>
  </si>
  <si>
    <t>33223</t>
  </si>
  <si>
    <t>Factor Xa Protease</t>
  </si>
  <si>
    <t>18919-1AMP</t>
  </si>
  <si>
    <t>F.A.M.E. MIX, C4-C24, 100MG</t>
  </si>
  <si>
    <t>1893-1AMP</t>
  </si>
  <si>
    <t>F.A.M.E. MIX GLC-30, 8MG</t>
  </si>
  <si>
    <t>9117011</t>
  </si>
  <si>
    <t>extrait de viande BIOKAR 500g</t>
  </si>
  <si>
    <t>64355</t>
  </si>
  <si>
    <t>Extrait de viande (500g)</t>
  </si>
  <si>
    <t>12073756</t>
  </si>
  <si>
    <t>EXTRAIT DE MALT 500g</t>
  </si>
  <si>
    <t>105391-500_x000D_
_x000D_
1.05391.0500</t>
  </si>
  <si>
    <t>Extrait de malt (500g)</t>
  </si>
  <si>
    <t>11965365</t>
  </si>
  <si>
    <t>Extrait de levure 500g</t>
  </si>
  <si>
    <t>64343</t>
  </si>
  <si>
    <t>Extrait de levure (500g)</t>
  </si>
  <si>
    <t>O9 230.471</t>
  </si>
  <si>
    <t>Extracteur soxhlet 125ml (B250) complet</t>
  </si>
  <si>
    <t>E453,1</t>
  </si>
  <si>
    <t>Extracteur Rotilabo pour aimant magnétique (L:45cm) (l'unité)</t>
  </si>
  <si>
    <t>7007108</t>
  </si>
  <si>
    <t>Experion DNA 12K Analysis Kit for 10 Chip</t>
  </si>
  <si>
    <t>C8144</t>
  </si>
  <si>
    <t>Eucalyptol (100mL)</t>
  </si>
  <si>
    <t>0775,1</t>
  </si>
  <si>
    <t>Etiquette sécurité petit modèle: "Très Toxique" (X500)</t>
  </si>
  <si>
    <t>1835,1</t>
  </si>
  <si>
    <t>Etiquette sécurité petit modèle: "Très inflammable" (X500)</t>
  </si>
  <si>
    <t>1831,1</t>
  </si>
  <si>
    <t>Etiquette sécurité petit modèle: "Toxique" (X500)</t>
  </si>
  <si>
    <t>1833,1</t>
  </si>
  <si>
    <t>Etiquette sécurité petit modèle: "Nocif" (X500)</t>
  </si>
  <si>
    <t>1834,1</t>
  </si>
  <si>
    <t>Etiquette sécurité petit modèle: "Irritant" (X500)</t>
  </si>
  <si>
    <t>E511,1</t>
  </si>
  <si>
    <t>Etiquette sécurité petit modèle: "Dangereux pour l'environnement" (X500)</t>
  </si>
  <si>
    <t>1832,1</t>
  </si>
  <si>
    <t>Etiquette sécurité petit modèle: "Corrosif" (X500)</t>
  </si>
  <si>
    <t>le n° d'offre ER090202</t>
  </si>
  <si>
    <t>E9187-1009</t>
  </si>
  <si>
    <t>Etiquette (1000u)</t>
  </si>
  <si>
    <t>20.296.291</t>
  </si>
  <si>
    <t>Ethylénediamine tétraacétique, EDTA sel disodique,2H2O  , 1Kg</t>
  </si>
  <si>
    <t>E5391</t>
  </si>
  <si>
    <t>Ethylénediamine tétraacétique acide = EDTA , 250g</t>
  </si>
  <si>
    <t>268350025</t>
  </si>
  <si>
    <t>Ethyle acétate (2,5 L)</t>
  </si>
  <si>
    <t>CE448251</t>
  </si>
  <si>
    <t>Ethyle acétate (1L)</t>
  </si>
  <si>
    <t>23882290</t>
  </si>
  <si>
    <t>Ethyle acétate (1 L)</t>
  </si>
  <si>
    <t>M0880-5G</t>
  </si>
  <si>
    <t>Ethyl methanesulfonate (5g)</t>
  </si>
  <si>
    <t>Viscosité = 300 cps</t>
  </si>
  <si>
    <t>20,065-4</t>
  </si>
  <si>
    <t>ethyl cellulose (250g)</t>
  </si>
  <si>
    <t>Viscosité = 10 cps</t>
  </si>
  <si>
    <t>20,068-9</t>
  </si>
  <si>
    <t>Viscosité = 100 cps</t>
  </si>
  <si>
    <t>24,749-9</t>
  </si>
  <si>
    <t>ethyl cellulose (100g)</t>
  </si>
  <si>
    <t>528294</t>
  </si>
  <si>
    <t>ethyl acetate RE  (25L)</t>
  </si>
  <si>
    <t>319902-4x2L</t>
  </si>
  <si>
    <t>Ethyl acétate HPLC (4*2L)</t>
  </si>
  <si>
    <t>P0023721</t>
  </si>
  <si>
    <t>ethyl acetate HPLC (2,5L)</t>
  </si>
  <si>
    <t>0023716</t>
  </si>
  <si>
    <t>ethyl acetate HPLC (1L)</t>
  </si>
  <si>
    <t>319902-4L</t>
  </si>
  <si>
    <t>ethyl acetate 4L</t>
  </si>
  <si>
    <t>P0020229</t>
  </si>
  <si>
    <t>ethyl acetate (5L)</t>
  </si>
  <si>
    <t>15,485-7</t>
  </si>
  <si>
    <t>Ethyl acétate (1L)</t>
  </si>
  <si>
    <t>161-0433</t>
  </si>
  <si>
    <t>Ethidium Bromide Solution, 10 ml, 10 mg/ml</t>
  </si>
  <si>
    <t>23837,325</t>
  </si>
  <si>
    <t>Ether de pétrole 2,5L (Normapur)</t>
  </si>
  <si>
    <t>p0880521</t>
  </si>
  <si>
    <t>Ether de pétrole (1L)</t>
  </si>
  <si>
    <t>16*528142</t>
  </si>
  <si>
    <t>Ethanol dénaturé 95° (10L)</t>
  </si>
  <si>
    <t>4127012</t>
  </si>
  <si>
    <t>Ethanol Absolu anhydre RS HPLC ( 1L)</t>
  </si>
  <si>
    <t>eth</t>
  </si>
  <si>
    <t>090.106.6</t>
  </si>
  <si>
    <t>étamine 50 x 50 cm 3 pièces</t>
  </si>
  <si>
    <t>11924285</t>
  </si>
  <si>
    <t>ETALON VISCOSIMETRE 500 CP (600 ML)</t>
  </si>
  <si>
    <t>11791609</t>
  </si>
  <si>
    <t>Etalon réfractomètre 60° Brix (7mL)</t>
  </si>
  <si>
    <t>11925164</t>
  </si>
  <si>
    <t>Etalon réfractomètre 10° Brix (15mL)</t>
  </si>
  <si>
    <t>FUM002006</t>
  </si>
  <si>
    <t>Etalon Fumo B1, B2 en solution (50µg/ml chaque; ACN/Eau 50/50) (5ml)</t>
  </si>
  <si>
    <t>612-1561</t>
  </si>
  <si>
    <t>Étaleurs en L Sachet de 5</t>
  </si>
  <si>
    <t>20340-1000</t>
  </si>
  <si>
    <t>Etain (mossy; 99,8%) 100g</t>
  </si>
  <si>
    <t>I2615-5000</t>
  </si>
  <si>
    <t>Etagères Inox combinée pour 80 tubes de 15ml et 39 tubes de 50ml</t>
  </si>
  <si>
    <t>I2632-4400</t>
  </si>
  <si>
    <t>Etagères Inox 16 places à tiroir pour cryoboites</t>
  </si>
  <si>
    <t>06440-1L</t>
  </si>
  <si>
    <t>et</t>
  </si>
  <si>
    <t>66448</t>
  </si>
  <si>
    <t>Erythromycine 15µg (4*50u)</t>
  </si>
  <si>
    <t>E536.1</t>
  </si>
  <si>
    <t>erlenmeyer col rodé avec bouchon verre (250ml)</t>
  </si>
  <si>
    <t>W01098</t>
  </si>
  <si>
    <t>Erlen col large 500 ml (x10)</t>
  </si>
  <si>
    <t>W01094</t>
  </si>
  <si>
    <t>Erlen col large 100 ml (x10)</t>
  </si>
  <si>
    <t>295025</t>
  </si>
  <si>
    <t>Erlen 500 mL</t>
  </si>
  <si>
    <t>31747</t>
  </si>
  <si>
    <t>Erlen 250 mL (col large)</t>
  </si>
  <si>
    <t>Erlen 250 mL</t>
  </si>
  <si>
    <t>31343</t>
  </si>
  <si>
    <t>Erlen 150 mL</t>
  </si>
  <si>
    <t>295010</t>
  </si>
  <si>
    <t>Erlen 100 mL</t>
  </si>
  <si>
    <t>45480</t>
  </si>
  <si>
    <t>ergostérol (10g)</t>
  </si>
  <si>
    <t>05165-5</t>
  </si>
  <si>
    <t>Equol (5mg)</t>
  </si>
  <si>
    <t>33693</t>
  </si>
  <si>
    <t>Equilenin (100mg)</t>
  </si>
  <si>
    <t>1923C</t>
  </si>
  <si>
    <t>Eprouvettes 250mL PP, graduée bleue</t>
  </si>
  <si>
    <t>Y306.1</t>
  </si>
  <si>
    <t>Eprouvette verre graduée catégotire A 50ml  (H195mm)</t>
  </si>
  <si>
    <t>Y305.1</t>
  </si>
  <si>
    <t>Eprouvette verre graduée catégotire A 25ml  (H160mm)</t>
  </si>
  <si>
    <t>Y307.1</t>
  </si>
  <si>
    <t>Eprouvette verre graduée catégotire A 100ml  (H240mm)</t>
  </si>
  <si>
    <t>63 177 301</t>
  </si>
  <si>
    <t>Eprouvette PP 10ml  (polypropylène)</t>
  </si>
  <si>
    <t>CTB0050P</t>
  </si>
  <si>
    <t>Eprouvette Polymethylpentène transparent 50mL (5u)</t>
  </si>
  <si>
    <t>CTB0025P</t>
  </si>
  <si>
    <t>Eprouvette Polymethylpentène transparent 25mL (5u)</t>
  </si>
  <si>
    <t>CTB0100P</t>
  </si>
  <si>
    <t>Eprouvette Polymethylpentène transparent 100mL (5u)</t>
  </si>
  <si>
    <t>W540T3</t>
  </si>
  <si>
    <t>Eprouvette grauduée en verre 10ml (x2)</t>
  </si>
  <si>
    <t>W30555</t>
  </si>
  <si>
    <t>Eprouvette graduée verre 25 ml (x2)</t>
  </si>
  <si>
    <t>8351.1</t>
  </si>
  <si>
    <t>Eprouvette graduée Rotimabo 100ml  (H250mm)</t>
  </si>
  <si>
    <t>W30567</t>
  </si>
  <si>
    <t>Eprouvette graduée en verre 500 ml (x2)</t>
  </si>
  <si>
    <t>W30565</t>
  </si>
  <si>
    <t>Eprouvette graduée en verre 100 ml (x2)</t>
  </si>
  <si>
    <t>0979S</t>
  </si>
  <si>
    <t>Epigallocatechin with HPLC 20mg</t>
  </si>
  <si>
    <t>0981S</t>
  </si>
  <si>
    <t>Epigallocatechin gallate with HPLC 20mg</t>
  </si>
  <si>
    <t>0977S</t>
  </si>
  <si>
    <t>Epicatechin with HPLC 10mg</t>
  </si>
  <si>
    <t>0978S</t>
  </si>
  <si>
    <t>Epicatechin gallate with HPLC 20mg</t>
  </si>
  <si>
    <t>45260-25G-F</t>
  </si>
  <si>
    <t>Eosin B (25g)</t>
  </si>
  <si>
    <t>dosage lysozyme TECAN fluorimétre</t>
  </si>
  <si>
    <t>ENZCHEK(R) LYSOZYME ASSAY_x000D_
EnzChek Lysozyme Assay Kit provides</t>
  </si>
  <si>
    <t>84444N</t>
  </si>
  <si>
    <t>Entonnoir D.50 P4 (verre frité porosité 4)</t>
  </si>
  <si>
    <t>516,7594</t>
  </si>
  <si>
    <t>entonnoir complet (300ml) de filtration magnétique 47mm PALL</t>
  </si>
  <si>
    <t>2664X</t>
  </si>
  <si>
    <t>Entonnoir à poudre plastique (60mm) tige 8mm*30mm (10u)</t>
  </si>
  <si>
    <t>B22925</t>
  </si>
  <si>
    <t>Entonnoir à poudre plastique (150mm) (4u)</t>
  </si>
  <si>
    <t>W1561X</t>
  </si>
  <si>
    <t>Ensemenceur métallique 290mm</t>
  </si>
  <si>
    <t>G1311-60009</t>
  </si>
  <si>
    <t>ensemble clapets de purge complet</t>
  </si>
  <si>
    <t>G1311-60003</t>
  </si>
  <si>
    <t>ensemble bouchons de dégasage et de pompage</t>
  </si>
  <si>
    <t>Ens. Siège d'aiguille 10,17mm d,i 2,3µL</t>
  </si>
  <si>
    <t>G1313-87202</t>
  </si>
  <si>
    <t>Ens. Aiguille pour siège d'aiguille</t>
  </si>
  <si>
    <t>67508</t>
  </si>
  <si>
    <t>Enrofloxacine (4*50 disks)</t>
  </si>
  <si>
    <t>64 434</t>
  </si>
  <si>
    <t>EMB (500 g)</t>
  </si>
  <si>
    <t>43081</t>
  </si>
  <si>
    <t>EMB (20 boites)</t>
  </si>
  <si>
    <t>ELISA Calprotectine</t>
  </si>
  <si>
    <t>eli</t>
  </si>
  <si>
    <t>AC8565</t>
  </si>
  <si>
    <t>electrovanne Genevac</t>
  </si>
  <si>
    <t>B3153E</t>
  </si>
  <si>
    <t>Electrodes cuve verticale; Xcell 2 Bufcore W/electrds</t>
  </si>
  <si>
    <t>E16M313</t>
  </si>
  <si>
    <t>Electrode combinée RED ROD pour pH métre radiometer PHC 2001</t>
  </si>
  <si>
    <t>W34872</t>
  </si>
  <si>
    <t>Electro MAX LBA4404</t>
  </si>
  <si>
    <t>44818-1G</t>
  </si>
  <si>
    <t>Eicosane</t>
  </si>
  <si>
    <t>E7877-100mg</t>
  </si>
  <si>
    <t>Eicosadienoic acid methyl ester cis-11,14</t>
  </si>
  <si>
    <t>60 650 055</t>
  </si>
  <si>
    <t>egouttoir à pied mural</t>
  </si>
  <si>
    <t>149-1331</t>
  </si>
  <si>
    <t>Egouttoir 500*500</t>
  </si>
  <si>
    <t>149-1310</t>
  </si>
  <si>
    <t>Egouttoir</t>
  </si>
  <si>
    <t>33800110</t>
  </si>
  <si>
    <t>EDTA étalonnage (100g)</t>
  </si>
  <si>
    <t>V4231</t>
  </si>
  <si>
    <t>EDTA 0,5M pH 8,0 (100mL)</t>
  </si>
  <si>
    <t>E7750</t>
  </si>
  <si>
    <t>EDAC: N (3-Dimethylaminopropyl)-N'-Ethylcarbodïimide hydrochloride (25g)</t>
  </si>
  <si>
    <t>EDAC: N (3-Dimethylaminopropyl)-N'-Ethylcarbodïimide hydrochloride (10g)</t>
  </si>
  <si>
    <t>E7750-100G</t>
  </si>
  <si>
    <t>EDAC: N (3-Dimethylaminopropyl)-N'-Ethylcarbodïimide hydrochloride (100g)</t>
  </si>
  <si>
    <t>beaucoup moins cher que sigma</t>
  </si>
  <si>
    <t>171440500</t>
  </si>
  <si>
    <t>EDAC (50g)</t>
  </si>
  <si>
    <t>moins cher que Sigma</t>
  </si>
  <si>
    <t>171440100</t>
  </si>
  <si>
    <t>EDAC (10g)</t>
  </si>
  <si>
    <t>568-0653</t>
  </si>
  <si>
    <t>ECROU MSS-E16-012 INOX * 5 Pce</t>
  </si>
  <si>
    <t>115-0500</t>
  </si>
  <si>
    <t>Ecouvillons microbiologie  (100u)</t>
  </si>
  <si>
    <t>70610</t>
  </si>
  <si>
    <t>Ecouvillon stérile (100u)</t>
  </si>
  <si>
    <t>R6351</t>
  </si>
  <si>
    <t>EcoR V 2,000u</t>
  </si>
  <si>
    <t>R4014</t>
  </si>
  <si>
    <t>ECOR  1</t>
  </si>
  <si>
    <t>ER0301</t>
  </si>
  <si>
    <t>Eco RV</t>
  </si>
  <si>
    <t>9,5</t>
  </si>
  <si>
    <t>Eco Read</t>
  </si>
  <si>
    <t>E_1179</t>
  </si>
  <si>
    <t>Eclipse Spacer SC 350 W For SC Channel; Material Mylar</t>
  </si>
  <si>
    <t>E_1177</t>
  </si>
  <si>
    <t>Eclipse Spacer SC 350 S For SC Channel; Material Mylar</t>
  </si>
  <si>
    <t>E_1173</t>
  </si>
  <si>
    <t>Eclipse Spacer SC 250 W For SC Channel; Material Myla</t>
  </si>
  <si>
    <t>E_1188</t>
  </si>
  <si>
    <t>Eclipse Spacer SC 190 W For SC Channel; Material Mylar</t>
  </si>
  <si>
    <t>760531,20</t>
  </si>
  <si>
    <t>EC 125/2 Nucléodur HILIC, 3µm</t>
  </si>
  <si>
    <t>160000</t>
  </si>
  <si>
    <t>Ebulliomètre standart en coffet (Devis du 22/08/03 385 Euros)</t>
  </si>
  <si>
    <t>42043</t>
  </si>
  <si>
    <t>Eau peptonnée tamponnée 6*225mL</t>
  </si>
  <si>
    <t>9101311</t>
  </si>
  <si>
    <t>eau peptonnée tamponée 500 g (20g/l</t>
  </si>
  <si>
    <t>54180</t>
  </si>
  <si>
    <t>Eau peptoné sans indole (25u)</t>
  </si>
  <si>
    <t>54 179</t>
  </si>
  <si>
    <t>Eau peptoné (6*225 mL)</t>
  </si>
  <si>
    <t>003AAC</t>
  </si>
  <si>
    <t>Durcigel CaCl2 1L</t>
  </si>
  <si>
    <t>U123A</t>
  </si>
  <si>
    <t>dTT¨P</t>
  </si>
  <si>
    <t>D8130</t>
  </si>
  <si>
    <t>DTNB. (10 g)</t>
  </si>
  <si>
    <t>220521000</t>
  </si>
  <si>
    <t>D-Sorbitol p.a. X 100gr</t>
  </si>
  <si>
    <t>64 664</t>
  </si>
  <si>
    <t>Drigalsky (500 g)</t>
  </si>
  <si>
    <t>EP0702</t>
  </si>
  <si>
    <t>DreamTaq™ DNA Polymerase</t>
  </si>
  <si>
    <t>R6271</t>
  </si>
  <si>
    <t>Dra I 2000u</t>
  </si>
  <si>
    <t>66388</t>
  </si>
  <si>
    <t>Doxyxycline (4*50 disks)</t>
  </si>
  <si>
    <t>doublure cocoTek</t>
  </si>
  <si>
    <t>Double Dye</t>
  </si>
  <si>
    <t>10176290035</t>
  </si>
  <si>
    <t>Dosage éthanol enzymo (33u)</t>
  </si>
  <si>
    <t>10716251035</t>
  </si>
  <si>
    <t>Dosage D-Glucose enzymo (3*45u)</t>
  </si>
  <si>
    <t>AEMG1005</t>
  </si>
  <si>
    <t>DONtest (25u)</t>
  </si>
  <si>
    <t>DON002009</t>
  </si>
  <si>
    <t>DON étalon en solution (100µg/mL) dans ACN (5mL)</t>
  </si>
  <si>
    <t>DON001001</t>
  </si>
  <si>
    <t>DON en poudre (5mg)</t>
  </si>
  <si>
    <t>DON001101</t>
  </si>
  <si>
    <t>DON en poudre (10mg)</t>
  </si>
  <si>
    <t>std – don-100-4</t>
  </si>
  <si>
    <t>DON (100µg ml -4ml)</t>
  </si>
  <si>
    <t>906AAE</t>
  </si>
  <si>
    <t>Dôme D94 (100u)</t>
  </si>
  <si>
    <t>43942-1G</t>
  </si>
  <si>
    <t>Docosane</t>
  </si>
  <si>
    <t>D2659-100mg</t>
  </si>
  <si>
    <t>Docosahexaenoic acid methyl ester cis-4,7,10,13,16,19-</t>
  </si>
  <si>
    <t>D4034-25mg</t>
  </si>
  <si>
    <t>Docosadienoic acid methyl ester cis-13,16</t>
  </si>
  <si>
    <t>10297-018</t>
  </si>
  <si>
    <t>dNTP mix 100mM</t>
  </si>
  <si>
    <t>D7295-.5ML</t>
  </si>
  <si>
    <t>dNTP Mix 0,5mL 10mM</t>
  </si>
  <si>
    <t>D9379-100mg</t>
  </si>
  <si>
    <t>DNP-L Glutamine 1g</t>
  </si>
  <si>
    <t>D8129-1g</t>
  </si>
  <si>
    <t>DNP-L Arginine 1g</t>
  </si>
  <si>
    <t>D198501,5g</t>
  </si>
  <si>
    <t>DNP : 2,4 Dinitrophénol 5g</t>
  </si>
  <si>
    <t>69104</t>
  </si>
  <si>
    <t>DNeasy Plant MINI KIT (50)</t>
  </si>
  <si>
    <t>69106</t>
  </si>
  <si>
    <t>DNeasy Plant MINI KIT (250)</t>
  </si>
  <si>
    <t>10272490</t>
  </si>
  <si>
    <t>Dnase I Rnase-free 50U/µl fermentas (1000U)</t>
  </si>
  <si>
    <t>Ref Fermentas: EN0523</t>
  </si>
  <si>
    <t>W395XM</t>
  </si>
  <si>
    <t>DNAse I</t>
  </si>
  <si>
    <t>DNA step ladder 1Kd</t>
  </si>
  <si>
    <t>A1330</t>
  </si>
  <si>
    <t>DNA purification system SV minipreps (x50)</t>
  </si>
  <si>
    <t>M2201</t>
  </si>
  <si>
    <t>DNA polymerase I large</t>
  </si>
  <si>
    <t>G2101</t>
  </si>
  <si>
    <t>DNA ladder 100bp, 250µl</t>
  </si>
  <si>
    <t>127790500</t>
  </si>
  <si>
    <t>DMSO PCR reagent (50mL)</t>
  </si>
  <si>
    <t>D9779-5G</t>
  </si>
  <si>
    <t>DL-Dithiothreitol (5g)</t>
  </si>
  <si>
    <t>346980250</t>
  </si>
  <si>
    <t>DL-Arginine (25g)</t>
  </si>
  <si>
    <t>D0632</t>
  </si>
  <si>
    <t>DL Dithiotreitol (5g)</t>
  </si>
  <si>
    <t>Divers Vagner</t>
  </si>
  <si>
    <t>Divers réactifs</t>
  </si>
  <si>
    <t>Divers pieces détachées</t>
  </si>
  <si>
    <t>Divers Bio Rad</t>
  </si>
  <si>
    <t>Divers bio mol</t>
  </si>
  <si>
    <t>Divers (voir commentaires)</t>
  </si>
  <si>
    <t>Divers (voir commentaire)</t>
  </si>
  <si>
    <t>Divers</t>
  </si>
  <si>
    <t>612-4750</t>
  </si>
  <si>
    <t>Distributeur réactif 2-10mL</t>
  </si>
  <si>
    <t>10340261</t>
  </si>
  <si>
    <t>DISTRIBUTEUR POLYFIX 10-50 ML résistant corrosif</t>
  </si>
  <si>
    <t>17 530 025</t>
  </si>
  <si>
    <t>distributeur CALIBREXTM solutae 530 (acides forts et bases )</t>
  </si>
  <si>
    <t>25208019</t>
  </si>
  <si>
    <t>disques plat en étain 62mn par 100</t>
  </si>
  <si>
    <t>53832</t>
  </si>
  <si>
    <t>Disque oxydase (30u)</t>
  </si>
  <si>
    <t>66100</t>
  </si>
  <si>
    <t>disque non imprégnée (1000u)</t>
  </si>
  <si>
    <t>Z368377</t>
  </si>
  <si>
    <t>DISPOSABLE DIALYSER MWCO 1000 (x10)</t>
  </si>
  <si>
    <t>28.026.292</t>
  </si>
  <si>
    <t>di-sodium hydrogénophosphate. Pur (1 kg)</t>
  </si>
  <si>
    <t>D1529</t>
  </si>
  <si>
    <t>Dinitrofluorobenzene 2.4 DNFB (25 ml)</t>
  </si>
  <si>
    <t>141954.1611</t>
  </si>
  <si>
    <t>Diméthylsulfoxyde DMSO marque Panreac 1L</t>
  </si>
  <si>
    <t>P0341021</t>
  </si>
  <si>
    <t>diméthylformamide PA anhydre (2,5L)</t>
  </si>
  <si>
    <t>D4551</t>
  </si>
  <si>
    <t>dimethylformamide DMF&gt;99% (250ml)</t>
  </si>
  <si>
    <t>154938</t>
  </si>
  <si>
    <t>dimethyl sulfoxide 99,9% (1L)</t>
  </si>
  <si>
    <t>l17458-06</t>
  </si>
  <si>
    <t>dimethyl azelate 5g</t>
  </si>
  <si>
    <t>D6003-100mg</t>
  </si>
  <si>
    <t>Digoxin, &gt; 95%</t>
  </si>
  <si>
    <t>11745832910</t>
  </si>
  <si>
    <t>DIG-High Prime DNA Labeling and Detection Starter Kit I1 kit (12 labeling reactions and 24 detection reactions)</t>
  </si>
  <si>
    <t>36531-250mg</t>
  </si>
  <si>
    <t>difenoconazol</t>
  </si>
  <si>
    <t>p0440521</t>
  </si>
  <si>
    <t>Diethylether oxyde ou ether ethylique (2,5l)</t>
  </si>
  <si>
    <t>0440516</t>
  </si>
  <si>
    <t>Diethylether oxyde (1l)</t>
  </si>
  <si>
    <t>D 5758-25ml</t>
  </si>
  <si>
    <t>Diethyl pyrocarbonate 25ml</t>
  </si>
  <si>
    <t>1,10888,0100</t>
  </si>
  <si>
    <t>Dichlororisocyanurate (100g)</t>
  </si>
  <si>
    <t>528372</t>
  </si>
  <si>
    <t>Dichloromethane technique (10L)</t>
  </si>
  <si>
    <t>D/1859/15</t>
  </si>
  <si>
    <t>dichloromethane pour HPLC</t>
  </si>
  <si>
    <t>121512,1210</t>
  </si>
  <si>
    <t>di potassium hydrogenophosphate (500g)</t>
  </si>
  <si>
    <t>U121A</t>
  </si>
  <si>
    <t>dGTP</t>
  </si>
  <si>
    <t>D9434-250G</t>
  </si>
  <si>
    <t>Dextrose (sucrose) pour microbiologie</t>
  </si>
  <si>
    <t>devis ADL et Prochilab</t>
  </si>
  <si>
    <t>Devis</t>
  </si>
  <si>
    <t>004.061.8</t>
  </si>
  <si>
    <t>Détergent bière Chemipro OXI 1 kg</t>
  </si>
  <si>
    <t>F8086,2</t>
  </si>
  <si>
    <t>Détergeant RBS 25 MD (5L)</t>
  </si>
  <si>
    <t>09-2010</t>
  </si>
  <si>
    <t>détendeur oxygène HD 240-8-4 (1-8 bars)</t>
  </si>
  <si>
    <t>détendeur hélium HD 240-8-4 (1-8bars)</t>
  </si>
  <si>
    <t>DB 44,2213,0C6</t>
  </si>
  <si>
    <t>Détendeur bouteille simple étage de type DB44,2213</t>
  </si>
  <si>
    <t>5061-3356</t>
  </si>
  <si>
    <t>détecteur de fuite passeur agilent G1313 ALS (Leak sensor assembly)</t>
  </si>
  <si>
    <t>Déplacement Régénération (Aller-Retour: 20km)</t>
  </si>
  <si>
    <t>SV000011</t>
  </si>
  <si>
    <t>34124-2ml</t>
  </si>
  <si>
    <t>Deoxynivalenol</t>
  </si>
  <si>
    <t>0132042</t>
  </si>
  <si>
    <t>Demi-masque 3M série 4000</t>
  </si>
  <si>
    <t>555.053.000.40</t>
  </si>
  <si>
    <t>Delvocid instant 100g</t>
  </si>
  <si>
    <t>T2028</t>
  </si>
  <si>
    <t>delta tocophérol 25g</t>
  </si>
  <si>
    <t>15-2025</t>
  </si>
  <si>
    <t>Décontaminant DNA Remover (flacon spray)</t>
  </si>
  <si>
    <t>05860050</t>
  </si>
  <si>
    <t>décompteur de temps grand affichage</t>
  </si>
  <si>
    <t>/ Tonnes</t>
  </si>
  <si>
    <t>1001</t>
  </si>
  <si>
    <t>Déchets liquides triés (20L)</t>
  </si>
  <si>
    <t>U122A</t>
  </si>
  <si>
    <t>dCTP</t>
  </si>
  <si>
    <t>33125-5G-R</t>
  </si>
  <si>
    <t>DCIP 2,6-Dichlorophenolindophenol sodium salt hydrate (5g)</t>
  </si>
  <si>
    <t>page  catalogue</t>
  </si>
  <si>
    <t>25073</t>
  </si>
  <si>
    <t>DB 44,2212,241</t>
  </si>
  <si>
    <t>U120 A</t>
  </si>
  <si>
    <t>dATP</t>
  </si>
  <si>
    <t>TK33</t>
  </si>
  <si>
    <t>DAPHTOXKIT Daphnia magna. Réactif pour 6 essais</t>
  </si>
  <si>
    <t>87778</t>
  </si>
  <si>
    <t>Dansyl-L-P dine (1g)</t>
  </si>
  <si>
    <t>D1750</t>
  </si>
  <si>
    <t>Dansyl -L-Phenylalanine (100mg)</t>
  </si>
  <si>
    <t>D9006</t>
  </si>
  <si>
    <t>Dansyl (N)-L-Lysine (1g)</t>
  </si>
  <si>
    <t>1096</t>
  </si>
  <si>
    <t>Daidzin, 5mg</t>
  </si>
  <si>
    <t>D7878-25M</t>
  </si>
  <si>
    <t>Daidzin (25mg)</t>
  </si>
  <si>
    <t>CDX 04005-5</t>
  </si>
  <si>
    <t>Daidzeine (5mg)</t>
  </si>
  <si>
    <t>1048</t>
  </si>
  <si>
    <t>Daidzein, 25mg</t>
  </si>
  <si>
    <t>D2946-1G</t>
  </si>
  <si>
    <t>Daidzein (1g)</t>
  </si>
  <si>
    <t>329911000</t>
  </si>
  <si>
    <t>D(+)-Maltose monohydrate 90% X 100gr</t>
  </si>
  <si>
    <t>G5767-25G</t>
  </si>
  <si>
    <t>d(+)glucose (25g)</t>
  </si>
  <si>
    <t>132360250</t>
  </si>
  <si>
    <t>D(-)-Ribose 99.5+% X 25gr</t>
  </si>
  <si>
    <t>170-8874</t>
  </si>
  <si>
    <t>d NTP mix 10mM</t>
  </si>
  <si>
    <t>M4125-100G</t>
  </si>
  <si>
    <t>D mannitol (&gt;98%) (100g)</t>
  </si>
  <si>
    <t>331530500</t>
  </si>
  <si>
    <t>D Erythro-shinghosine (50 mg)</t>
  </si>
  <si>
    <t>C1551-250g</t>
  </si>
  <si>
    <t>Czapek-Dox broth pour microbiologie</t>
  </si>
  <si>
    <t>inra</t>
  </si>
  <si>
    <t>17130-4000</t>
  </si>
  <si>
    <t>Cytokine reagent kit</t>
  </si>
  <si>
    <t>C2037-100MG</t>
  </si>
  <si>
    <t>Cytochrome c from bovine heart</t>
  </si>
  <si>
    <t>34389-250mg</t>
  </si>
  <si>
    <t>cyprodinil</t>
  </si>
  <si>
    <t>C6880-1G</t>
  </si>
  <si>
    <t>Cyclosérine (1g)</t>
  </si>
  <si>
    <t>18079-10X10ML-F</t>
  </si>
  <si>
    <t>Cycloheximide solution (10*10ml)</t>
  </si>
  <si>
    <t>6886.1</t>
  </si>
  <si>
    <t>cyclohexane (1l) ROTIPURAN_x000D_
iso-octane (1l)</t>
  </si>
  <si>
    <t>N1016M</t>
  </si>
  <si>
    <t>Cuvette 250*200mm</t>
  </si>
  <si>
    <t>N62514</t>
  </si>
  <si>
    <t>Cuves UV micro Hauteur de faisceau Z= 8,5 mm.</t>
  </si>
  <si>
    <t>N62517</t>
  </si>
  <si>
    <t>Cuves UV micro Hauteur de faisceau Z= 15 mm.</t>
  </si>
  <si>
    <t>N5073H</t>
  </si>
  <si>
    <t>Cuves spectro semi-micro PS</t>
  </si>
  <si>
    <t>11847832</t>
  </si>
  <si>
    <t>cuves spectro semi micro PS visible 340-900 nm (x1000)</t>
  </si>
  <si>
    <t>B12036</t>
  </si>
  <si>
    <t>Cuves quartz avec bouchon rond (3,5mL) (2u)</t>
  </si>
  <si>
    <t>W84303</t>
  </si>
  <si>
    <t>cuves macro (100u)</t>
  </si>
  <si>
    <t>057.030.8</t>
  </si>
  <si>
    <t>Cuve filtrante BREWFERM plastique 30 l pour Bière</t>
  </si>
  <si>
    <t>634-1923</t>
  </si>
  <si>
    <t>Cuve eppendorf routine pack UVette (200u)</t>
  </si>
  <si>
    <t>-12%</t>
  </si>
  <si>
    <t>Cuve d'électophorèse horizontale Embitec System Run One (complète)</t>
  </si>
  <si>
    <t>017,750,1</t>
  </si>
  <si>
    <t>Cuve de fermentation plastique 30l complète</t>
  </si>
  <si>
    <t>634-1921</t>
  </si>
  <si>
    <t>CUVE A USAGE UNIQUE UVETTE EPPENDORF STER. DNASE/RNASE FREE 1 * 80 Pce</t>
  </si>
  <si>
    <t>142-2595</t>
  </si>
  <si>
    <t>Cuve à ultra son 0,5L (Brandsonic 200)</t>
  </si>
  <si>
    <t>176.000-QS</t>
  </si>
  <si>
    <t>cuve à circulation en quartz Suprasil 10mm, H du faisceau 15mm</t>
  </si>
  <si>
    <t>Culotte PPH type 25 mod,80 (disque de fixation)</t>
  </si>
  <si>
    <t>338 35305</t>
  </si>
  <si>
    <t>Cuivre 220g</t>
  </si>
  <si>
    <t>338 35300</t>
  </si>
  <si>
    <t>cuivre 100g</t>
  </si>
  <si>
    <t>SA 99060102</t>
  </si>
  <si>
    <t>Cuivre 100G</t>
  </si>
  <si>
    <t>H9151-100G</t>
  </si>
  <si>
    <t>CTAB (100g)</t>
  </si>
  <si>
    <t>C3886-25G</t>
  </si>
  <si>
    <t>Crystal Violet (25g)</t>
  </si>
  <si>
    <t>479-0821</t>
  </si>
  <si>
    <t>cryotubes 2 ml stérile (250u)</t>
  </si>
  <si>
    <t>10630122</t>
  </si>
  <si>
    <t>cryotube 2 ml rond interne stérile (x500)</t>
  </si>
  <si>
    <t>23954</t>
  </si>
  <si>
    <t>cryotube 1ml jupe conique</t>
  </si>
  <si>
    <t>commander la veille avant 15h</t>
  </si>
  <si>
    <t>CFRFRMM1</t>
  </si>
  <si>
    <t>cryoglobe</t>
  </si>
  <si>
    <t>C92502</t>
  </si>
  <si>
    <t>Cryoboîtes pour microtubes type Eppendorf</t>
  </si>
  <si>
    <t>59573</t>
  </si>
  <si>
    <t>cryoboite carton hydrophobe</t>
  </si>
  <si>
    <t>11957037</t>
  </si>
  <si>
    <t>Cryobank multicolore 80 tubes</t>
  </si>
  <si>
    <t>CRYO/MM</t>
  </si>
  <si>
    <t>CryoBank</t>
  </si>
  <si>
    <t>P-722-01</t>
  </si>
  <si>
    <t>Croix basse pression 1/4-28  fond plat PEEK pour tube 1/16" (sans embouts)_x000D_
_x000D_
fond plat PEEK pour tube 1/16"_x000D_
sans raccords</t>
  </si>
  <si>
    <t>W10075</t>
  </si>
  <si>
    <t>cristallisoir inox AISI 304 (2L)</t>
  </si>
  <si>
    <t>01216700</t>
  </si>
  <si>
    <t>cristallisoir à bec 2000ml</t>
  </si>
  <si>
    <t>16035-100ML</t>
  </si>
  <si>
    <t>Cresyl blue solution (0,3%) 100mL</t>
  </si>
  <si>
    <t>226790250</t>
  </si>
  <si>
    <t>Creatine monohydrate 99% X 25gr</t>
  </si>
  <si>
    <t>AH79,1</t>
  </si>
  <si>
    <t>Couverture anti-feu Sekuroka 180*125cm</t>
  </si>
  <si>
    <t>C0542-25EA</t>
  </si>
  <si>
    <t>couvercles pour magenta box G7 (25u)</t>
  </si>
  <si>
    <t>Couvercles pour magenta box G7 (25u)</t>
  </si>
  <si>
    <t>B8648-100EA</t>
  </si>
  <si>
    <t>Couvercles pour flacons de culture in vitro (25u)</t>
  </si>
  <si>
    <t>Couvercles Flacons de culture in vitro (100u)</t>
  </si>
  <si>
    <t>Couvercle polycarbonate AF4 (180mm)</t>
  </si>
  <si>
    <t>A87274</t>
  </si>
  <si>
    <t>couvercle blender</t>
  </si>
  <si>
    <t>03.107.0505</t>
  </si>
  <si>
    <t>Couvercle (broyeur mixeur GM200)</t>
  </si>
  <si>
    <t>11934938</t>
  </si>
  <si>
    <t>COUTEAUX pour bol en verre 1L Waring Blendor</t>
  </si>
  <si>
    <t>412-1163</t>
  </si>
  <si>
    <t>Couteau M21 acier inox pour broyeur IKA M20</t>
  </si>
  <si>
    <t>02.446.0057</t>
  </si>
  <si>
    <t>couteau acier inoxydable lames dentellées GM200</t>
  </si>
  <si>
    <t>412-2569</t>
  </si>
  <si>
    <t>Couteau acier inox pour broyeur GM200 Retsch</t>
  </si>
  <si>
    <t>07474140</t>
  </si>
  <si>
    <t>Couteau A14 pur broyeur</t>
  </si>
  <si>
    <t>courroie</t>
  </si>
  <si>
    <t>nirih 0386</t>
  </si>
  <si>
    <t>Coupelles quartz (x10)</t>
  </si>
  <si>
    <t>NIRIH0305</t>
  </si>
  <si>
    <t>Coupelles (mini) quartz</t>
  </si>
  <si>
    <t>nirih 0307</t>
  </si>
  <si>
    <t>Coupelle quartz (x1)</t>
  </si>
  <si>
    <t>RH-A02</t>
  </si>
  <si>
    <t>Coupelle papier filtre pour dessicateur Kern DBS60-03 (80u)</t>
  </si>
  <si>
    <t>MLB-A01</t>
  </si>
  <si>
    <t>Coupelle aluminium diam 92mm pour dessicateur Kern DBS60-03 (80u)</t>
  </si>
  <si>
    <t>14641101</t>
  </si>
  <si>
    <t>coupe tubes peek</t>
  </si>
  <si>
    <t>offre 10% #923692 12/2015</t>
  </si>
  <si>
    <t>BS1860</t>
  </si>
  <si>
    <t>COUPE TUBE POLYMERIQUE 1/16'' 1/8'' 1/4''</t>
  </si>
  <si>
    <t>A327</t>
  </si>
  <si>
    <t>coupe tube 1/16 et 1/8</t>
  </si>
  <si>
    <t>Coude Galva 1/2M - 1/2F</t>
  </si>
  <si>
    <t>23030260</t>
  </si>
  <si>
    <t>Coton cardé  (500g)</t>
  </si>
  <si>
    <t>SECSBS07</t>
  </si>
  <si>
    <t>corrigée simple  brin S7</t>
  </si>
  <si>
    <t>338 21720</t>
  </si>
  <si>
    <t>Copper (2) oxide wires (100g)</t>
  </si>
  <si>
    <t>selon offre 565242</t>
  </si>
  <si>
    <t>E990T1</t>
  </si>
  <si>
    <t>contrôle de température Peltier  pour spectro Helios Omega Thermo Scientific</t>
  </si>
  <si>
    <t>REMISE DE 15%  4575,00</t>
  </si>
  <si>
    <t>SILVER</t>
  </si>
  <si>
    <t>contrat de maintenance SILVER ASE 200 et ASE 350</t>
  </si>
  <si>
    <t>0% 2013-02-22</t>
  </si>
  <si>
    <t>contrat de maintenance préventive RSLC</t>
  </si>
  <si>
    <t>en 2010 : 935 HT</t>
  </si>
  <si>
    <t>P9113 genevac</t>
  </si>
  <si>
    <t>contrat de maintenance pour évaporateur concentrateur EZ-2 plus</t>
  </si>
  <si>
    <t>en 2010: 1409,5 HT</t>
  </si>
  <si>
    <t>P9113 phytotron</t>
  </si>
  <si>
    <t>contrat de maintenance pour enceinte phytotronique</t>
  </si>
  <si>
    <t>VMA-</t>
  </si>
  <si>
    <t>contrat de maintenance Intégrale 15 Millipore +  pièces détachées</t>
  </si>
  <si>
    <t>A1290122</t>
  </si>
  <si>
    <t>Conservateur de paillasse (Labtop cooler -20) 32 trous</t>
  </si>
  <si>
    <t>ConesP10 BM. (100 u)</t>
  </si>
  <si>
    <t>11957754</t>
  </si>
  <si>
    <t>cones pipette elite 1-10ml (x100)</t>
  </si>
  <si>
    <t>B4710C</t>
  </si>
  <si>
    <t>Cônes P5000 Gilson  (250u) (voir Vagner)</t>
  </si>
  <si>
    <t>780200</t>
  </si>
  <si>
    <t>Cones P5000  proline tips (100 u)</t>
  </si>
  <si>
    <t>B 006.1</t>
  </si>
  <si>
    <t>Cones P1000 (1000 u) avec colorette</t>
  </si>
  <si>
    <t>selon devis 163 241/000 au 11/03/2010</t>
  </si>
  <si>
    <t>112767</t>
  </si>
  <si>
    <t>cones jaunes  200µl (x1000)</t>
  </si>
  <si>
    <t>94052000</t>
  </si>
  <si>
    <t>Cones Finntip FT10 Sterilized (0,2-10µl) avec filtre   (10x96)</t>
  </si>
  <si>
    <t>9400303</t>
  </si>
  <si>
    <t>Cones Finntip FT10 Sterilized (0,2-10µl)   (10x96)</t>
  </si>
  <si>
    <t>94053100</t>
  </si>
  <si>
    <t>Cones Finntip FT, Biocon, avec filtre</t>
  </si>
  <si>
    <t>B50925</t>
  </si>
  <si>
    <t>Cônes Finnpipette 200µL Filtre; stérile (10*96)</t>
  </si>
  <si>
    <t>ancienne ref 01122463</t>
  </si>
  <si>
    <t>613-1050</t>
  </si>
  <si>
    <t>Cones bleus P1000  NE PLUS COMMANDER SE CASSE FACILEMENT</t>
  </si>
  <si>
    <t>112772</t>
  </si>
  <si>
    <t>cones bleus 1000µl (x1000)</t>
  </si>
  <si>
    <t>2*780308</t>
  </si>
  <si>
    <t>cônes Biohit vrac pour P5000 (100u)</t>
  </si>
  <si>
    <t>cônes Biohit vrac pour P5000 (1000 u)</t>
  </si>
  <si>
    <t>780 300</t>
  </si>
  <si>
    <t>cônes Biohit  pour P5000 (100u)</t>
  </si>
  <si>
    <t>S1122-1830</t>
  </si>
  <si>
    <t>cônes à filtres stériles 10-1000µl (10x96)</t>
  </si>
  <si>
    <t>S1120-8810</t>
  </si>
  <si>
    <t>cônes à filtres stériles 1 - 200µl (10x96)</t>
  </si>
  <si>
    <t>S1121-3810</t>
  </si>
  <si>
    <t>cônes à filtres stériles 0,1-10µl (10x96)</t>
  </si>
  <si>
    <t>N1794Y</t>
  </si>
  <si>
    <t>Cônes à filtre stérile P1000</t>
  </si>
  <si>
    <t>S1120-1810</t>
  </si>
  <si>
    <t>cônes à filtre stérile 20µl (10x96)</t>
  </si>
  <si>
    <t>S1111-0700</t>
  </si>
  <si>
    <t>cônes 200µL sans filtre (10*96) recharge</t>
  </si>
  <si>
    <t>W50424</t>
  </si>
  <si>
    <t>cônes 200µl en vrac non stérile (x1000)</t>
  </si>
  <si>
    <t>W50924</t>
  </si>
  <si>
    <t>Cônes 200 µl stérile boites (10x96)</t>
  </si>
  <si>
    <t>W5049D</t>
  </si>
  <si>
    <t>cônes 1000µl en vrac non stérile (x500)</t>
  </si>
  <si>
    <t>W55109</t>
  </si>
  <si>
    <t>cônes 1000 µl stérile boîtes (10x96)</t>
  </si>
  <si>
    <t>11997714</t>
  </si>
  <si>
    <t>Cones 0,1-5µl stérile boite avec filtre( 10x96)_x000D_
SureOne stérile _x000D_
conception ergonomique</t>
  </si>
  <si>
    <t>W55098</t>
  </si>
  <si>
    <t>cônes 0,1-10µl stérile boîtes (10x96)</t>
  </si>
  <si>
    <t>W50413</t>
  </si>
  <si>
    <t>cônes 0,1-10 µl en vrac non stérile (x1000)</t>
  </si>
  <si>
    <t>Cône P200 à filtre</t>
  </si>
  <si>
    <t>10145520</t>
  </si>
  <si>
    <t>cone finntip 50-1500µl (x960) pointe rack</t>
  </si>
  <si>
    <t>pour toute commande rappeler</t>
  </si>
  <si>
    <t>S1111-1706</t>
  </si>
  <si>
    <t>cône 200µL jaune vrack</t>
  </si>
  <si>
    <t>S1111-2720</t>
  </si>
  <si>
    <t>cône 1000µL rack (recharges)</t>
  </si>
  <si>
    <t>S1111-3210</t>
  </si>
  <si>
    <t>cône 0,1-10µl pointes stériles cristal graduées (recharges 10*96)</t>
  </si>
  <si>
    <t>1000</t>
  </si>
  <si>
    <t>S1111-3700</t>
  </si>
  <si>
    <t>cône 0,1-10µl pointes cristal graduées (recharges)</t>
  </si>
  <si>
    <t>10*96</t>
  </si>
  <si>
    <t>cône 0,1-10µl pointes à filtres stériles (10*96)</t>
  </si>
  <si>
    <t>B3864A</t>
  </si>
  <si>
    <t>conductimétre</t>
  </si>
  <si>
    <t>250ml : 43€ ; 1L:150€ Boron trifluoride methanol complexe (a gras)</t>
  </si>
  <si>
    <t>26,412-1</t>
  </si>
  <si>
    <t>compléments pour autoclave Certoclav</t>
  </si>
  <si>
    <t>9103480</t>
  </si>
  <si>
    <t>complement obligatoire pour milieu RPF marque BIOKAR (8 flacons qsp 100ml)</t>
  </si>
  <si>
    <t>9100870</t>
  </si>
  <si>
    <t>Complement obligatoire pour milieu OGA marque BIOKAR</t>
  </si>
  <si>
    <t>9102270</t>
  </si>
  <si>
    <t>complement obligatoire pour milieu CFC marque BIOKAR</t>
  </si>
  <si>
    <t>commande</t>
  </si>
  <si>
    <t>09903362</t>
  </si>
  <si>
    <t>Column nut 1/16 in long lengt for reversed ferrule (x5)</t>
  </si>
  <si>
    <t>TU1ODS3B33</t>
  </si>
  <si>
    <t>ColonneTurbo 80 ODS3 1,5µm</t>
  </si>
  <si>
    <t>8B-S008-HCH</t>
  </si>
  <si>
    <t>colonnes SPE BE LRC SAX 500mg - 3mL (50u)</t>
  </si>
  <si>
    <t>79656</t>
  </si>
  <si>
    <t>Colonnes Qiashredder Lila (x250)</t>
  </si>
  <si>
    <t>pour extraction de subst lipophyle de sol aqueuse</t>
  </si>
  <si>
    <t>115096</t>
  </si>
  <si>
    <t>colonnes prétes à l'emploi (x25)</t>
  </si>
  <si>
    <t>11496800</t>
  </si>
  <si>
    <t>colonnes PL aquagel-OH 60; 8µm  300x7,5mm</t>
  </si>
  <si>
    <t>pf-don -3-50</t>
  </si>
  <si>
    <t>Colonnes d’immuno-affinité( x50)</t>
  </si>
  <si>
    <t>ergosterol</t>
  </si>
  <si>
    <t>880975902</t>
  </si>
  <si>
    <t>colonne Zorbax SB-C18  (4.6 x 250, 5µm)</t>
  </si>
  <si>
    <t>blé, RP</t>
  </si>
  <si>
    <t>883995.906</t>
  </si>
  <si>
    <t>Colonne Zorbax 300SB C8 4,6x150mm</t>
  </si>
  <si>
    <t>7HG-G009-11</t>
  </si>
  <si>
    <t>colonne ZB-FFAP 30mx0,25mmx0,25µm</t>
  </si>
  <si>
    <t>steviosides</t>
  </si>
  <si>
    <t>TA12SP90502PT</t>
  </si>
  <si>
    <t>Colonne YMC-TriArt C18 1,9µm 50x2,0mm_x000D_
1,9µm_x000D_
50 x 2.0 mm</t>
  </si>
  <si>
    <t>blé,SE</t>
  </si>
  <si>
    <t>O5790</t>
  </si>
  <si>
    <t>Colonne TSKgel  G4000 SW 300x7,5mm</t>
  </si>
  <si>
    <t>CHO-1251</t>
  </si>
  <si>
    <t>colonne TSK SWxl G2000 300x7,8mm</t>
  </si>
  <si>
    <t>= Zebron ZB-1 (165euros le 09/2007)</t>
  </si>
  <si>
    <t>7EM-G001-22</t>
  </si>
  <si>
    <t>colonne Supelco SPB-1 en 15 mx0.32mmx1.0µm</t>
  </si>
  <si>
    <t>CPG a gras lait de vache</t>
  </si>
  <si>
    <t>24023</t>
  </si>
  <si>
    <t>colonne SUPELCO SP-2340   (60mx0,25mm x0,2mmID)</t>
  </si>
  <si>
    <t>CPG stérols</t>
  </si>
  <si>
    <t>24156</t>
  </si>
  <si>
    <t>Colonne SUPELCO SAC 5  (30m*,25mm*,25µm)</t>
  </si>
  <si>
    <t>blé, glutathion existe aussi sous isopropanol</t>
  </si>
  <si>
    <t>S5NH250ST</t>
  </si>
  <si>
    <t>Colonne spherisorb NH2 5µl 250x4,6 conditionnée méthanol</t>
  </si>
  <si>
    <t>isoflavone ++</t>
  </si>
  <si>
    <t>SA 5C18 AB 250</t>
  </si>
  <si>
    <t>Colonne satisfaction RP18 AB 5µ  250x4,6</t>
  </si>
  <si>
    <t>P10SA5PLUS</t>
  </si>
  <si>
    <t>colonne satisfaction C8+ 5f 250x40mm</t>
  </si>
  <si>
    <t>GC4</t>
  </si>
  <si>
    <t>Colonne Remplie CPG. FFAP 5% + H3PO4 1%</t>
  </si>
  <si>
    <t>Colonne remplie 2m (ALCOOL)</t>
  </si>
  <si>
    <t>fabriquée sur commande (10j)</t>
  </si>
  <si>
    <t>colonne Prevail, silice phase, 250mm  x 2,1mm, 5µm</t>
  </si>
  <si>
    <t>15% pour 2 soit 1088,85(02-2011)</t>
  </si>
  <si>
    <t>PL1149.6860</t>
  </si>
  <si>
    <t>colonne PL aquagel-OH60 8µm, 300mmx7,5mm</t>
  </si>
  <si>
    <t>OOH-O443-KO</t>
  </si>
  <si>
    <t>colonne Phenogel 5u 500A 300x7,8mm</t>
  </si>
  <si>
    <t>O3B-2088-KO</t>
  </si>
  <si>
    <t>colonne Phenogel 5u 500A  colonne de garde 50x7,8mm</t>
  </si>
  <si>
    <t>OOH-O444-KO</t>
  </si>
  <si>
    <t>colonne Phenogel 5u 1000A 300x7,8mm</t>
  </si>
  <si>
    <t>offre de prix DEV85990 MP de juin 2011</t>
  </si>
  <si>
    <t>SAF23399U</t>
  </si>
  <si>
    <t>colonne Omegawax tm 100 (10mx 0,1 x0,1 )</t>
  </si>
  <si>
    <t>23399-U</t>
  </si>
  <si>
    <t>ME0-8163</t>
  </si>
  <si>
    <t>colonne Luna promotion gift box</t>
  </si>
  <si>
    <t>00G-4274-B0</t>
  </si>
  <si>
    <t>colonne Luna 5µ Silica</t>
  </si>
  <si>
    <t>00G-4252-E0</t>
  </si>
  <si>
    <t>colonne Luna 5µ C18(2) 100 Å, LC Column 250 x 4.6 mm</t>
  </si>
  <si>
    <t>colonne Luna 5µ C18 (Y0)</t>
  </si>
  <si>
    <t>00F-4252-E0</t>
  </si>
  <si>
    <t>colonne Luna 5µ C18 (E0) (150*4,6mm)</t>
  </si>
  <si>
    <t>Marc INRA/ sebastien</t>
  </si>
  <si>
    <t>00F-4251-E0</t>
  </si>
  <si>
    <t>colonne Luna 3µ C18(2) 100A (E0)</t>
  </si>
  <si>
    <t>équivalent satisfaction pour les isof</t>
  </si>
  <si>
    <t>00G-3033.E0</t>
  </si>
  <si>
    <t>Colonne kromasil C18, 5µ , 250x4,6mm</t>
  </si>
  <si>
    <t>00F-4475-AN</t>
  </si>
  <si>
    <t>colonne Kinetek 1,7µm,C18,100A, 150 x2,1mm</t>
  </si>
  <si>
    <t>projet ergostérols ( SC 07/2003)</t>
  </si>
  <si>
    <t>51505-252130</t>
  </si>
  <si>
    <t>colonne HPLC Standard LiChrospher Si 60, 5µm, 250mmx2,1mm</t>
  </si>
  <si>
    <t>00F-4256-BO</t>
  </si>
  <si>
    <t>Colonne HPLC Phenyl-hexyl 3µm; 150x2,0</t>
  </si>
  <si>
    <t>équivalent SNW4000 TSK</t>
  </si>
  <si>
    <t>OOH-2147-KO</t>
  </si>
  <si>
    <t>Colonne HPLC BIOSEP SEC S4000, 300x7,8mm</t>
  </si>
  <si>
    <t>00G-4435-E0</t>
  </si>
  <si>
    <t>colonne Gemini 5µ C18 110A</t>
  </si>
  <si>
    <t>Colonne Extrelut NT20 (boite de 25)</t>
  </si>
  <si>
    <t>a Calmon , Tocophérols</t>
  </si>
  <si>
    <t>4E 5SI 250</t>
  </si>
  <si>
    <t>Colonne Equisorb SI 5µ  250x4mm</t>
  </si>
  <si>
    <t>générique sphérisorb</t>
  </si>
  <si>
    <t>E5NH2 250</t>
  </si>
  <si>
    <t>Colonne Equisorb NH2 5µ  250x4,6mm conditionnée sous méthanol</t>
  </si>
  <si>
    <t>P50</t>
  </si>
  <si>
    <t>Colonne d'immonuaffinité DONPREP (10u)</t>
  </si>
  <si>
    <t>A gras lait animaux 10/2014</t>
  </si>
  <si>
    <t>CP7489</t>
  </si>
  <si>
    <t>colonne CP-sil88_100m_0,25mm_0,2µm_x000D_
_x000D_
_x000D_
colonne CP-Sil 88 for FAME, 100 m, 0.25 mm, 0.20 µm_x000D_
CP-Sil 88 for FAME, 100 m, 0.25 mm, 0.20 µm_x000D_
_x000D_
CP-Sil 88 for FAME, 100 m, 0.25 mm, 0.20 µm_x000D_
_x000D_
colonne CPG CP-Sil 88 for FAME, 100 m, 0.25 mm, 0.20 µm</t>
  </si>
  <si>
    <t>idem supelco SAC tm 5, phenol</t>
  </si>
  <si>
    <t>7HG-G002-11-GGA</t>
  </si>
  <si>
    <t>Colonne CPG ZB-5 en 30 mètres ID=0,25mm et df=0,25µm avec pré-colonne de 5m intégrée</t>
  </si>
  <si>
    <t>7HG-G002-11</t>
  </si>
  <si>
    <t>Colonne CPG ZB-5 en 30 mètres ID=0,25mm et df=0,25µm  / T° limite : 360°C</t>
  </si>
  <si>
    <t>colonne CP SIL 88 100MX0.25MMX0.20UM GC a gras lait</t>
  </si>
  <si>
    <t>26070004-ERB</t>
  </si>
  <si>
    <t>colonne chromato pour NA</t>
  </si>
  <si>
    <t>ALO-3045</t>
  </si>
  <si>
    <t>colonne C18, kit de control</t>
  </si>
  <si>
    <t>00H-2147-K0</t>
  </si>
  <si>
    <t>Colonne BioSep-SEC-S 4000 300 x 7.8 mm</t>
  </si>
  <si>
    <t>acide gras  ,</t>
  </si>
  <si>
    <t>1223232</t>
  </si>
  <si>
    <t>colonne a gras DB-FFAP de référence (30m x 0.25mm x 0.25µm)</t>
  </si>
  <si>
    <t>227 avec les 30%</t>
  </si>
  <si>
    <t>colonne  CPG Zebron ZB-5 (ID=0,25mm,0,25µm)</t>
  </si>
  <si>
    <t>Colone en verre "sur mesure"</t>
  </si>
  <si>
    <t>5063-6526</t>
  </si>
  <si>
    <t>colliers pour colonne (x6), chaine HPLC Agilent</t>
  </si>
  <si>
    <t>K150.1</t>
  </si>
  <si>
    <t>colliers de serrage souples 180x7 (x50)</t>
  </si>
  <si>
    <t>N13343</t>
  </si>
  <si>
    <t>Collier de serrage nylon 10cm (1000u)</t>
  </si>
  <si>
    <t>w48112</t>
  </si>
  <si>
    <t>COLLIER ACIER TANGENTE 8-12MM (x10)</t>
  </si>
  <si>
    <t>N6100357</t>
  </si>
  <si>
    <t>Collector Head assembly (tête collectrice assemblée)</t>
  </si>
  <si>
    <t>66348</t>
  </si>
  <si>
    <t>Colistine (4*50 disks)</t>
  </si>
  <si>
    <t>cocoPellets (x1000)</t>
  </si>
  <si>
    <t>5980-60051</t>
  </si>
  <si>
    <t>Cloth, lintfree</t>
  </si>
  <si>
    <t>W397HD</t>
  </si>
  <si>
    <t>Clonejet pcr cloning 20 reactions</t>
  </si>
  <si>
    <t>0215005</t>
  </si>
  <si>
    <t>Cloche de Durham (1000u)</t>
  </si>
  <si>
    <t>5062-2484</t>
  </si>
  <si>
    <t>Clip de joint de rinçage :wash seal gasket (6u)</t>
  </si>
  <si>
    <t>02.486.0001</t>
  </si>
  <si>
    <t>clef de dévissage</t>
  </si>
  <si>
    <t>568-0686</t>
  </si>
  <si>
    <t>CLE POUR RACCORD 3/16x1/4 * 1Pce</t>
  </si>
  <si>
    <t>Clavette</t>
  </si>
  <si>
    <t>KNA0684</t>
  </si>
  <si>
    <t>Clapet unit suitable (pour 10mL pump)</t>
  </si>
  <si>
    <t>057346</t>
  </si>
  <si>
    <t>clapet sortie, cartridge,CK ,VLV, in</t>
  </si>
  <si>
    <t>047755</t>
  </si>
  <si>
    <t>clapet entrée, cartridge,CV,SB,1B, S</t>
  </si>
  <si>
    <t>A3495-010</t>
  </si>
  <si>
    <t>clapet d'entrée</t>
  </si>
  <si>
    <t>G1311-60012</t>
  </si>
  <si>
    <t>clapet de sortie, pompe de la chaine HPLC</t>
  </si>
  <si>
    <t>A3990-010</t>
  </si>
  <si>
    <t>clapet de capteur</t>
  </si>
  <si>
    <t>W39706</t>
  </si>
  <si>
    <t>CLAPET ANTI-RETOUR KYNAR/VITON 1/4</t>
  </si>
  <si>
    <t>B96030</t>
  </si>
  <si>
    <t>clapet anti retour Kymar/viton embout canelé (x10)</t>
  </si>
  <si>
    <t>G1312-60025</t>
  </si>
  <si>
    <t>clapet actif d'entrée AIV ss cartouche</t>
  </si>
  <si>
    <t>215331000</t>
  </si>
  <si>
    <t>Citric acid, monosodium salt, anhydrous 99% X 100gr</t>
  </si>
  <si>
    <t>W302600-1KG-K</t>
  </si>
  <si>
    <t>citrate de sodium dihydrate 99%</t>
  </si>
  <si>
    <t>CU-100</t>
  </si>
  <si>
    <t>Ciseaux 9cm, fins, droit</t>
  </si>
  <si>
    <t>CU-440</t>
  </si>
  <si>
    <t>Ciseaux 14 cm, mixtes, droit</t>
  </si>
  <si>
    <t>47571-U</t>
  </si>
  <si>
    <t>cis-5,8,11,14,17-Eicosapentaenoic acid methyl ester</t>
  </si>
  <si>
    <t>E6885-1G</t>
  </si>
  <si>
    <t>CIS-11-EICOSENOIC ACID METHYL ESTER (1g)</t>
  </si>
  <si>
    <t>C3142-10mg</t>
  </si>
  <si>
    <t>chymotripsin</t>
  </si>
  <si>
    <t>11775863</t>
  </si>
  <si>
    <t>chronometre multicolore 4 canaux</t>
  </si>
  <si>
    <t>05 856.751</t>
  </si>
  <si>
    <t>Chronomètre</t>
  </si>
  <si>
    <t>C8667</t>
  </si>
  <si>
    <t>cholestérol 1g</t>
  </si>
  <si>
    <t>45,000-6</t>
  </si>
  <si>
    <t>chlorure de sodium 99,999% (x25g)</t>
  </si>
  <si>
    <t>C5080</t>
  </si>
  <si>
    <t>chlorure de calcium, 2H2O,1kg</t>
  </si>
  <si>
    <t>1 02382 500</t>
  </si>
  <si>
    <t>Chlorure de calcium, 2H2O, 500G</t>
  </si>
  <si>
    <t>1 02382 1000</t>
  </si>
  <si>
    <t>Chlorure de calcium, 2H2O, 1000G</t>
  </si>
  <si>
    <t>22,322,295</t>
  </si>
  <si>
    <t>Chlorure de calcium (1kg)</t>
  </si>
  <si>
    <t>17776-5VL</t>
  </si>
  <si>
    <t>chlorotétracycline antibiotique</t>
  </si>
  <si>
    <t>438614</t>
  </si>
  <si>
    <t>chloroformeRPE mini H2o Stable ethanol (4*2,5L)</t>
  </si>
  <si>
    <t>66278</t>
  </si>
  <si>
    <t>Chloramphénicol 30µg disques</t>
  </si>
  <si>
    <t>3886,2</t>
  </si>
  <si>
    <t>Chloramphénicol 25g</t>
  </si>
  <si>
    <t>C0378-25G</t>
  </si>
  <si>
    <t>Chloramphénicol (25g)</t>
  </si>
  <si>
    <t>W1221K</t>
  </si>
  <si>
    <t>Chloramine T (25g)</t>
  </si>
  <si>
    <t>857319-100G</t>
  </si>
  <si>
    <t>Chloramine T (100g)</t>
  </si>
  <si>
    <t>C9752-250mg</t>
  </si>
  <si>
    <t>Chitine 250mg</t>
  </si>
  <si>
    <t>C8241-25UN</t>
  </si>
  <si>
    <t>Chitinase from Trichoderma viride</t>
  </si>
  <si>
    <t>Pour prélèvement traillon (Hélène)</t>
  </si>
  <si>
    <t>757 00 1 100 02</t>
  </si>
  <si>
    <t>chiffonettes (eau peptonée) (25u)</t>
  </si>
  <si>
    <t>C2242-1VL</t>
  </si>
  <si>
    <t>Chemichrome™ Western Control</t>
  </si>
  <si>
    <t>C4236-1VL</t>
  </si>
  <si>
    <t>F100250</t>
  </si>
  <si>
    <t>Chauffe-Ballon Bibby 250mL</t>
  </si>
  <si>
    <t>AB143</t>
  </si>
  <si>
    <t>Chat, RB X-50µl</t>
  </si>
  <si>
    <t>1131644</t>
  </si>
  <si>
    <t>Charlotte clip (100u)</t>
  </si>
  <si>
    <t>11745473</t>
  </si>
  <si>
    <t>Charlotte blanche clip accordéon x1000</t>
  </si>
  <si>
    <t>242276-250mg</t>
  </si>
  <si>
    <t>charbon actif DARCO®, −100 mesh particle size, powder</t>
  </si>
  <si>
    <t>C9426-1G</t>
  </si>
  <si>
    <t>Chaps electrophoresis reagent (1g)</t>
  </si>
  <si>
    <t>64 134</t>
  </si>
  <si>
    <t>Chapman (500 g)</t>
  </si>
  <si>
    <t>X2= 10% de remise; x3=15%</t>
  </si>
  <si>
    <t>88003069</t>
  </si>
  <si>
    <t>Chambre acrylique lyophilisateur HETO 1 litre modèle FD3069</t>
  </si>
  <si>
    <t>9101181</t>
  </si>
  <si>
    <t>CFC marque BIOKAR 500g</t>
  </si>
  <si>
    <t>64805</t>
  </si>
  <si>
    <t>Cétrimide (500g)</t>
  </si>
  <si>
    <t>C8518</t>
  </si>
  <si>
    <t>Cesium hydroxide, monohydrate, 50g</t>
  </si>
  <si>
    <t>40194.30</t>
  </si>
  <si>
    <t>CERIUM (IV) AMMONIUM SULFATE DIHYDRATE 250GR</t>
  </si>
  <si>
    <t>34 627 0500</t>
  </si>
  <si>
    <t>Céramide C20 (50 mg)</t>
  </si>
  <si>
    <t>33 155 0050</t>
  </si>
  <si>
    <t>Céramide C18 (5 mg)</t>
  </si>
  <si>
    <t>27204505</t>
  </si>
  <si>
    <t>ceramic disk 28mm</t>
  </si>
  <si>
    <t>K-CERA</t>
  </si>
  <si>
    <t>Ceralpha: Alpha Amylase</t>
  </si>
  <si>
    <t>22183-250G-F</t>
  </si>
  <si>
    <t>Cellulose (250g) pour Chromato colonne</t>
  </si>
  <si>
    <t>IH0355-5</t>
  </si>
  <si>
    <t>Cellules NIRS liquide</t>
  </si>
  <si>
    <t>L2015</t>
  </si>
  <si>
    <t>Cellules competentes 10^8 cfu/µg single use HB101 1ml(20x50µl)</t>
  </si>
  <si>
    <t>140501</t>
  </si>
  <si>
    <t>cellule de malassez (numeration) double 0,2mm 5mm2</t>
  </si>
  <si>
    <t>056641</t>
  </si>
  <si>
    <t>CELL TIP</t>
  </si>
  <si>
    <t>(79% de réduc 11/2014</t>
  </si>
  <si>
    <t>10316691</t>
  </si>
  <si>
    <t>CELITE 545  ou terre de diatomées 2,5kg</t>
  </si>
  <si>
    <t>359009-25g</t>
  </si>
  <si>
    <t>Celenium sulfate (25g)</t>
  </si>
  <si>
    <t>C7039-500mg</t>
  </si>
  <si>
    <t>Cefotaxime sodium salt</t>
  </si>
  <si>
    <t>C7039-100mg</t>
  </si>
  <si>
    <t>Cefotaxim sodium salt</t>
  </si>
  <si>
    <t>225789-50G</t>
  </si>
  <si>
    <t>CDCl3 (Chloroforme deutéré) (50g)</t>
  </si>
  <si>
    <t>1.05554.0001</t>
  </si>
  <si>
    <t>CCM gel de silice 60 F254 (200x200mm)</t>
  </si>
  <si>
    <t>N01396</t>
  </si>
  <si>
    <t>Cavalier pour eppendorf (100u)</t>
  </si>
  <si>
    <t>0976S</t>
  </si>
  <si>
    <t>Catechin with HPLC 10mg</t>
  </si>
  <si>
    <t>22110-1G</t>
  </si>
  <si>
    <t>Catechin hydrate (1g)</t>
  </si>
  <si>
    <t>32908663</t>
  </si>
  <si>
    <t>catalyseur Kjeldahl pour minéralisation type W (1000 tabs)</t>
  </si>
  <si>
    <t>W2159P</t>
  </si>
  <si>
    <t>99.0708.10</t>
  </si>
  <si>
    <t>Catalyseur d'oxydation 40G</t>
  </si>
  <si>
    <t>20690</t>
  </si>
  <si>
    <t>Catalogue analytique: API Strep</t>
  </si>
  <si>
    <t>20590</t>
  </si>
  <si>
    <t>Catalogue analytique: API Staph</t>
  </si>
  <si>
    <t>20190</t>
  </si>
  <si>
    <t>Catalogue analytique: API 20E</t>
  </si>
  <si>
    <t>55561</t>
  </si>
  <si>
    <t>Catalase ID color (100 tests)</t>
  </si>
  <si>
    <t>C9322-5G</t>
  </si>
  <si>
    <t>Catalase from bovine liver (5g)</t>
  </si>
  <si>
    <t>5713A</t>
  </si>
  <si>
    <t>casque leightning L3</t>
  </si>
  <si>
    <t>13409928</t>
  </si>
  <si>
    <t>CASQUE ANTIBRUIT PELTOR X3 ROUGE</t>
  </si>
  <si>
    <t>C7078-500G</t>
  </si>
  <si>
    <t>Casein (500g)</t>
  </si>
  <si>
    <t>8B-S100-HCH</t>
  </si>
  <si>
    <t>Cartouches Strata-X 500mg/6ml</t>
  </si>
  <si>
    <t>AJO-4489</t>
  </si>
  <si>
    <t>cartouches sécurityguard GFC S4000 4x3mm</t>
  </si>
  <si>
    <t>30€ pièce</t>
  </si>
  <si>
    <t>E-3823</t>
  </si>
  <si>
    <t>cartouches fibres creuses pour solvant aqueux (x25)</t>
  </si>
  <si>
    <t>9*14010500</t>
  </si>
  <si>
    <t>CARTOUCHES ECHANGEUSE D'ION POUR "LAB-ION"</t>
  </si>
  <si>
    <t>734-2510</t>
  </si>
  <si>
    <t>Cartouches d'extraction en cellulose(25 u) 30mmx100mm</t>
  </si>
  <si>
    <t>734-2514</t>
  </si>
  <si>
    <t>Cartouches d'extraction en cellulose (25 u) 33mm x 80mm</t>
  </si>
  <si>
    <t>61749</t>
  </si>
  <si>
    <t>Cartouches détartrant pour machine à glace (les 2 cartouches)</t>
  </si>
  <si>
    <t>AJO-4287</t>
  </si>
  <si>
    <t>cartouches C18 (x10)</t>
  </si>
  <si>
    <t>5062-8562</t>
  </si>
  <si>
    <t>cartouche vanne AIV, chaine HPLC Agilent</t>
  </si>
  <si>
    <t>cartouche vane aiv</t>
  </si>
  <si>
    <t>FR02064</t>
  </si>
  <si>
    <t>Cartouche PX 5 microns 9"</t>
  </si>
  <si>
    <t>11973859</t>
  </si>
  <si>
    <t>CARTOUCHE pour filtre ANTI-IMPURETE POLYESTER (1u)</t>
  </si>
  <si>
    <t>11983859</t>
  </si>
  <si>
    <t>CARTOUCHE pour filtre ANTI-CALCAIRE (1u)</t>
  </si>
  <si>
    <t>AJO-4487</t>
  </si>
  <si>
    <t>cartouche GFC2000</t>
  </si>
  <si>
    <t>Cartouche clapet d'entrée pompe</t>
  </si>
  <si>
    <t>AJO-4286</t>
  </si>
  <si>
    <t>cartouche C18 (x10) pour OOF-4251-BO</t>
  </si>
  <si>
    <t>B3819A</t>
  </si>
  <si>
    <t>Carte FTA 96 puits (5u)</t>
  </si>
  <si>
    <t>N100 ( 10 litres)</t>
  </si>
  <si>
    <t>Carnet Régénération des résines (10 chèques)</t>
  </si>
  <si>
    <t>48,10 Frs</t>
  </si>
  <si>
    <t>105 145 P</t>
  </si>
  <si>
    <t>Carmino Vert de Mirande (125 mL)</t>
  </si>
  <si>
    <t>Mw = 90 000</t>
  </si>
  <si>
    <t>41,927-3</t>
  </si>
  <si>
    <t>carboxymethyl cellulose, sodium salt (100g) 90 kD</t>
  </si>
  <si>
    <t>Mw = 700 000</t>
  </si>
  <si>
    <t>41,933-8</t>
  </si>
  <si>
    <t>carboxymethyl cellulose, sodium salt (100g) 700 kD</t>
  </si>
  <si>
    <t>Mw = 250 000</t>
  </si>
  <si>
    <t>41,930-3</t>
  </si>
  <si>
    <t>carboxymethyl cellulose, sodium salt (100g) 250 kD</t>
  </si>
  <si>
    <t>32.306.3sur catalogue code selon viscosité,p 373</t>
  </si>
  <si>
    <t>Carboxy methyl cellulose 1Kg</t>
  </si>
  <si>
    <t>1.04928.0500.</t>
  </si>
  <si>
    <t>Carbonate de potassium, 500g</t>
  </si>
  <si>
    <t>si commande avant 16H par FAX livraison le lendemain</t>
  </si>
  <si>
    <t>Carboglace Sticks emb PPLY (4,5 kg)</t>
  </si>
  <si>
    <t>6€ /KG EN DEC 2015</t>
  </si>
  <si>
    <t>JNSVP200</t>
  </si>
  <si>
    <t>Carboglace Sticks emb PPLY (20 kg)</t>
  </si>
  <si>
    <t>310A</t>
  </si>
  <si>
    <t>Caraghénage kappa (1kg)</t>
  </si>
  <si>
    <t>10042</t>
  </si>
  <si>
    <t>Caraghénage iota (150g)</t>
  </si>
  <si>
    <t>LIC 190 SA</t>
  </si>
  <si>
    <t>CAPTEUR QUANTUM BNC</t>
  </si>
  <si>
    <t>1122463</t>
  </si>
  <si>
    <t>Capsules porcelaine  FP 50mm (12 u)</t>
  </si>
  <si>
    <t>capsules polyéthylène 40  (x100)</t>
  </si>
  <si>
    <t>capsules polyéthylène 35  (x100)</t>
  </si>
  <si>
    <t>SA76980702</t>
  </si>
  <si>
    <t>capsules en étain 4x6mm (x250)</t>
  </si>
  <si>
    <t>25208000</t>
  </si>
  <si>
    <t>capsules en étain (x100)</t>
  </si>
  <si>
    <t>SA 76.1624.01</t>
  </si>
  <si>
    <t>08516905</t>
  </si>
  <si>
    <t>Capsules de pesées souples réutilisables (100u)</t>
  </si>
  <si>
    <t>1878,1</t>
  </si>
  <si>
    <t>Capsules de pesée usage unique (41*41*8) (1000u)</t>
  </si>
  <si>
    <t>capsule PP avec joint TRESEAL pour tube 17*</t>
  </si>
  <si>
    <t>pour vial 12CWV  CPG fison</t>
  </si>
  <si>
    <t>8AC6</t>
  </si>
  <si>
    <t>Capsule de vial Alu 8mm + joint (1000u)</t>
  </si>
  <si>
    <t>310115</t>
  </si>
  <si>
    <t>caps de vials 32X12 ( X100)</t>
  </si>
  <si>
    <t>552-0043</t>
  </si>
  <si>
    <t>Capillaires en verre à usage unique 5µL (100u)</t>
  </si>
  <si>
    <t>11861050</t>
  </si>
  <si>
    <t>capillaire en verre DURAN MINICAPS 5 µl (x1000)</t>
  </si>
  <si>
    <t>554-2727</t>
  </si>
  <si>
    <t>CAPILLAIRE 2MX110UM/320UM VSC * 1 PCE</t>
  </si>
  <si>
    <t>N9303441</t>
  </si>
  <si>
    <t>Cap screw top 8mm x100 (bouchons pour flacon N9302945, Clarus 600)</t>
  </si>
  <si>
    <t>09923032</t>
  </si>
  <si>
    <t>Cap plastic screw (bouchon pour flacon de rinçage 09923031 ,Clarus 600)</t>
  </si>
  <si>
    <t>C629,1</t>
  </si>
  <si>
    <t>Canules biseau long, 80mm, 23G*3 "8" (100m)</t>
  </si>
  <si>
    <t>18909-100ML-F</t>
  </si>
  <si>
    <t>Calcofluor White Stain 100mL</t>
  </si>
  <si>
    <t>10731452</t>
  </si>
  <si>
    <t>Calcium nitrate tetrahydrate, 99+%, ACS reagent 500G</t>
  </si>
  <si>
    <t>250200010</t>
  </si>
  <si>
    <t>Calcium L-lactate pentahydrate 98% X 1kg</t>
  </si>
  <si>
    <t>211389-250G</t>
  </si>
  <si>
    <t>Calcium hypochlorite</t>
  </si>
  <si>
    <t>C0625-2g</t>
  </si>
  <si>
    <t>Caffeic acid HPLC (2g)</t>
  </si>
  <si>
    <t>27600-25G</t>
  </si>
  <si>
    <t>Caféine (25g)</t>
  </si>
  <si>
    <t>7357314</t>
  </si>
  <si>
    <t>câble 9 broches (1,5 m ) pour relier la microbalance M2P au PC</t>
  </si>
  <si>
    <t>295050</t>
  </si>
  <si>
    <t>059.022215.20</t>
  </si>
  <si>
    <t>Butyromètres à lait (0/100 g/l en 2)</t>
  </si>
  <si>
    <t>Butyromètre 0-40% à fromage</t>
  </si>
  <si>
    <t>0802243</t>
  </si>
  <si>
    <t>BUTY FROMAGE V.GULICK JAUG.1/2 50% NU</t>
  </si>
  <si>
    <t>0802204</t>
  </si>
  <si>
    <t>BUTY CREME ROEDER GR 60% NU</t>
  </si>
  <si>
    <t>0170516</t>
  </si>
  <si>
    <t>Butanol 1 purex pour analyse (x1L)</t>
  </si>
  <si>
    <t>BRB070</t>
  </si>
  <si>
    <t>Burette verre 10 mL graduation 0,02mL</t>
  </si>
  <si>
    <t>492093</t>
  </si>
  <si>
    <t>burette 25ml (grad 0,1ml) robinet teflon</t>
  </si>
  <si>
    <t>70584-3</t>
  </si>
  <si>
    <t>Bugbuster prot.ext. reg. (100 ml)</t>
  </si>
  <si>
    <t>1018013</t>
  </si>
  <si>
    <t>Buffer RPE 55 ml (réactif du Kit RNA extraction Qiagen)</t>
  </si>
  <si>
    <t>référence spéciale hors kit</t>
  </si>
  <si>
    <t>1018070</t>
  </si>
  <si>
    <t>Buffer RLC (45mL)</t>
  </si>
  <si>
    <t>51094</t>
  </si>
  <si>
    <t>Buffer peptone water (500g)</t>
  </si>
  <si>
    <t>W3152E</t>
  </si>
  <si>
    <t>BUFFER DAM, SURELOCK (1u)</t>
  </si>
  <si>
    <t>1014725</t>
  </si>
  <si>
    <t>Buffer AP3/E (pour DNEasy plant)</t>
  </si>
  <si>
    <t>1014717</t>
  </si>
  <si>
    <t>Buffer AP2 (pour DNEasy plant)</t>
  </si>
  <si>
    <t>1014630</t>
  </si>
  <si>
    <t>Buffer AP1 (pour DNEasy plant)</t>
  </si>
  <si>
    <t>11707335</t>
  </si>
  <si>
    <t>BUCHNER PORCELAINE FILTRE 70MM</t>
  </si>
  <si>
    <t>B6125-5g</t>
  </si>
  <si>
    <t>BTEE, N benzoyl L tyrosine ethyl ester</t>
  </si>
  <si>
    <t>13110-5g-f</t>
  </si>
  <si>
    <t>BTEE N-Benzoyl-L-tyrosine ethyl ester  &gt;98%</t>
  </si>
  <si>
    <t>25€ frais de port</t>
  </si>
  <si>
    <t>23209</t>
  </si>
  <si>
    <t>BSA standard 10x1 ampoule de 1ml à 2mg/ml</t>
  </si>
  <si>
    <t>11811345</t>
  </si>
  <si>
    <t>412-1120</t>
  </si>
  <si>
    <t>broyeur sec universel  IKA M20</t>
  </si>
  <si>
    <t>11029</t>
  </si>
  <si>
    <t>Broyeur POTTER verre (30mL)</t>
  </si>
  <si>
    <t>CT21.1</t>
  </si>
  <si>
    <t>broyeur d'analyse A10  (chambre de broyage 50ml)</t>
  </si>
  <si>
    <t>2006.1</t>
  </si>
  <si>
    <t>brosses de nettoyage Rotilabo (diamétre brosse 6,12 et 18mm : 4 de chaque)</t>
  </si>
  <si>
    <t>1202,1</t>
  </si>
  <si>
    <t>brosses de nettoyage Rotilabo (diamétre brosse 18mm) x10</t>
  </si>
  <si>
    <t>114413-5G</t>
  </si>
  <si>
    <t>Bromothymol Blue (5g)</t>
  </si>
  <si>
    <t>32712-5G</t>
  </si>
  <si>
    <t>Bromophenol blue indicator (5g)</t>
  </si>
  <si>
    <t>15820 0010</t>
  </si>
  <si>
    <t>Bromoforme (1L)</t>
  </si>
  <si>
    <t>B5880-5G</t>
  </si>
  <si>
    <t>bromocresol purple 5g</t>
  </si>
  <si>
    <t>10295570</t>
  </si>
  <si>
    <t>229610050</t>
  </si>
  <si>
    <t>Bromocrésol pourpre 5g</t>
  </si>
  <si>
    <t>Bromobimane 97% (25mg)</t>
  </si>
  <si>
    <t>V8491</t>
  </si>
  <si>
    <t>Broad range protein molecular marker</t>
  </si>
  <si>
    <t>B6916-500ML</t>
  </si>
  <si>
    <t>Bradford Reagent (500mL)</t>
  </si>
  <si>
    <t>A1900</t>
  </si>
  <si>
    <t>Bovine Serum Albumine 500mg</t>
  </si>
  <si>
    <t>A4503</t>
  </si>
  <si>
    <t>Bovine serum albumine (10g)</t>
  </si>
  <si>
    <t>017.458.1</t>
  </si>
  <si>
    <t>Bouteille à bière VICHY 33cl, brun, capsule 26 mm (60u)</t>
  </si>
  <si>
    <t>N1663M</t>
  </si>
  <si>
    <t>Bouillon Pomme de terre; Glucose (500g)</t>
  </si>
  <si>
    <t>X927.1</t>
  </si>
  <si>
    <t>bouillon Mueller Hinton (500g)_x000D_
bouillon Mueller Hinton (500g)</t>
  </si>
  <si>
    <t>N1667A</t>
  </si>
  <si>
    <t>Bouillon M17 (500g)</t>
  </si>
  <si>
    <t>N1658A</t>
  </si>
  <si>
    <t>Bouillon Elliker (500g)</t>
  </si>
  <si>
    <t>42081</t>
  </si>
  <si>
    <t>Bouillon cœur-cervelle (20 tubes)</t>
  </si>
  <si>
    <t>53664</t>
  </si>
  <si>
    <t>Bouillon cœur/cervelle (25u)</t>
  </si>
  <si>
    <t>X916.1</t>
  </si>
  <si>
    <t>bouillon Cœur cervelle glucose, Roth</t>
  </si>
  <si>
    <t>G1313-87303</t>
  </si>
  <si>
    <t>boucle externe de 900µl</t>
  </si>
  <si>
    <t>1821</t>
  </si>
  <si>
    <t>boucle d'injection 2ml en PEEK (0,030"ID x1/16"OD)</t>
  </si>
  <si>
    <t>1820</t>
  </si>
  <si>
    <t>boucle d'injection 1ml  en PEEK  (0,030'' x1/16'')</t>
  </si>
  <si>
    <t>7023</t>
  </si>
  <si>
    <t>boucle de 20µl pour rhéodyne 7010</t>
  </si>
  <si>
    <t>7024</t>
  </si>
  <si>
    <t>boucle de 100µl pour rhéodyne 7010</t>
  </si>
  <si>
    <t>8SC</t>
  </si>
  <si>
    <t>Bouchons vials 32*12 (ref: 3212VIS) (X 1000)</t>
  </si>
  <si>
    <t>C384,1</t>
  </si>
  <si>
    <t>Bouchons Rotilabo caoutchouc naturel</t>
  </si>
  <si>
    <t>CAP30</t>
  </si>
  <si>
    <t>bouchons pour pilulier VB  (x2000)</t>
  </si>
  <si>
    <t>BA110-20</t>
  </si>
  <si>
    <t>Bouchons diam 11 (1000u)</t>
  </si>
  <si>
    <t>217-0141</t>
  </si>
  <si>
    <t>Bouchons coniques caoutchouc préperforé n°10 (20u)</t>
  </si>
  <si>
    <t>1*70867</t>
  </si>
  <si>
    <t>Bouchons à vis pour tubes à essais 16*16 (pyrex 15) (10u)</t>
  </si>
  <si>
    <t>245.022820.00</t>
  </si>
  <si>
    <t>Bouchons (pour butyromètre) extensible Ø 23/12 x 28 mm</t>
  </si>
  <si>
    <t>0345323</t>
  </si>
  <si>
    <t>bouchon tube à essai (pour  tubes ref. 0215004) x 100</t>
  </si>
  <si>
    <t>offre de prix DEV85995</t>
  </si>
  <si>
    <t>QDR 9139867</t>
  </si>
  <si>
    <t>bouchon safetywaste cap S60/61, 3 connecteur 2,3/3,2 mn OD</t>
  </si>
  <si>
    <t>Bouchon PP28 (100u)</t>
  </si>
  <si>
    <t>B2731H</t>
  </si>
  <si>
    <t>BOUCHON PP NOIR BAGUE 18MM (x100)</t>
  </si>
  <si>
    <t>6.401031</t>
  </si>
  <si>
    <t>BOUCHON POUR BUTY 11X16X43MM (unité)</t>
  </si>
  <si>
    <t>B2843Y</t>
  </si>
  <si>
    <t>bouchon PE naturel pour flacon B2773D</t>
  </si>
  <si>
    <t>W1815T</t>
  </si>
  <si>
    <t>BOUCHON PE naturel (filetage 18mm)</t>
  </si>
  <si>
    <t>2843Y</t>
  </si>
  <si>
    <t>Bouchon PE blanc à bague 28mm (100u)</t>
  </si>
  <si>
    <t>1*36482</t>
  </si>
  <si>
    <t>Bouchon GL45 rouge (1U) (résistant 180°C)</t>
  </si>
  <si>
    <t>1*36481</t>
  </si>
  <si>
    <t>Bouchon GL32 rouge (résistant 180°C) (x1U)</t>
  </si>
  <si>
    <t>N7741X</t>
  </si>
  <si>
    <t>Bouchon diam 10 non troués (100u)</t>
  </si>
  <si>
    <t>10348511</t>
  </si>
  <si>
    <t>BOUCHON CAOUTCHOUC  (x5) 1 TROU diamétre&lt;42mm&gt;54mm_x000D_
Conique diamètre &lt; 32 mm, &gt; 42</t>
  </si>
  <si>
    <t>B1815P</t>
  </si>
  <si>
    <t>BOUCHON ALU AS VIS40 (x100)</t>
  </si>
  <si>
    <t>1*70870</t>
  </si>
  <si>
    <t>Bouchon à vis complet raccord SVL22_x000D_
1*70870 Bouchon à vis complet raccord SVL22 20.00 1.45 29.00 1_x000D_
1*70870 Bouchon à vis complet raccord SVL22 20.00 1.45 29.00 1</t>
  </si>
  <si>
    <t>245.009100.00</t>
  </si>
  <si>
    <t>Bouchon (pour butyromètre) n° 0 conique Ø 9/12 x 20 mm</t>
  </si>
  <si>
    <t>A551</t>
  </si>
  <si>
    <t>botton of the bottle 2µ filter</t>
  </si>
  <si>
    <t>50557456</t>
  </si>
  <si>
    <t>Bonbonnes 20L sérigraphiées "eau distillée"</t>
  </si>
  <si>
    <t>10273991</t>
  </si>
  <si>
    <t>Bonbonne ronde 10 L + robinet (4u) (Kartell ref 1660)</t>
  </si>
  <si>
    <t>11914938</t>
  </si>
  <si>
    <t>BOL VERRE 1L pour Waring Blendor + couvercle _sans couteau</t>
  </si>
  <si>
    <t>-15% , devis janvier 2015</t>
  </si>
  <si>
    <t>03.045.0050</t>
  </si>
  <si>
    <t>bol en inox 1L  pour GM</t>
  </si>
  <si>
    <t>01.462.0214</t>
  </si>
  <si>
    <t>Bol à visser 35 ml acier inox MM301/400 (broyeur bio mol)</t>
  </si>
  <si>
    <t>K536,1</t>
  </si>
  <si>
    <t>Boites porte-lames (100 lames)</t>
  </si>
  <si>
    <t>11798563</t>
  </si>
  <si>
    <t>boites de pétrie carrées aseptiques (x252)</t>
  </si>
  <si>
    <t>BP90B-03</t>
  </si>
  <si>
    <t>Boîtes de pétrie 90 mm (x825)</t>
  </si>
  <si>
    <t>Boites de Pétri 90mm (X825)</t>
  </si>
  <si>
    <t>P895,1</t>
  </si>
  <si>
    <t>Boîtes carton cryo Rotilabo (50 tubes)</t>
  </si>
  <si>
    <t>W2710M</t>
  </si>
  <si>
    <t>BOITE RANGEMENT (100 lames) PP BLEU</t>
  </si>
  <si>
    <t>FUI Oleo</t>
  </si>
  <si>
    <t>11774016</t>
  </si>
  <si>
    <t>boite PS 100 tubes 1,5ml (x10)</t>
  </si>
  <si>
    <t>D001750B</t>
  </si>
  <si>
    <t>Boite pétrie en verre x6 (180x30mm)</t>
  </si>
  <si>
    <t>BH 93B-04</t>
  </si>
  <si>
    <t>Boite pétri BH 93B-04</t>
  </si>
  <si>
    <t>B1180</t>
  </si>
  <si>
    <t>Boite Métallique (histologie)</t>
  </si>
  <si>
    <t>pour les vials HPLC, rangement congélateur</t>
  </si>
  <si>
    <t>638-3302</t>
  </si>
  <si>
    <t>boite en polystyrène expensé pour 50 tubes</t>
  </si>
  <si>
    <t>11701486</t>
  </si>
  <si>
    <t>Boîte de rangement ABS bleu pour 100 lames avec fond en mousse</t>
  </si>
  <si>
    <t>391-7642</t>
  </si>
  <si>
    <t>boite de congélation carton</t>
  </si>
  <si>
    <t>TB-250</t>
  </si>
  <si>
    <t>Boite aluminium 300/70/15</t>
  </si>
  <si>
    <t>15345-5</t>
  </si>
  <si>
    <t>Boc-L-glutamic acid</t>
  </si>
  <si>
    <t>15381-25</t>
  </si>
  <si>
    <t>Boc-L-asparagine, Nα-(tert-Butoxycarbonyl)-L-asparagine</t>
  </si>
  <si>
    <t>15412-100g</t>
  </si>
  <si>
    <t>BOC-GLn-OH</t>
  </si>
  <si>
    <t>408484-1g</t>
  </si>
  <si>
    <t>BOC-ARG-OH</t>
  </si>
  <si>
    <t>M6250-250ml</t>
  </si>
  <si>
    <t>B-mercaptoethanol 250 ml</t>
  </si>
  <si>
    <t>G1904</t>
  </si>
  <si>
    <t>Blue/orange loading dye 6X</t>
  </si>
  <si>
    <t>10816-015</t>
  </si>
  <si>
    <t>Blue Juice Gel loading buffer</t>
  </si>
  <si>
    <t>taille à préciser</t>
  </si>
  <si>
    <t>87B2TC3</t>
  </si>
  <si>
    <t>Blouses professionnelles</t>
  </si>
  <si>
    <t>113-0728</t>
  </si>
  <si>
    <t>Blouses imperméables B/Press (x30)</t>
  </si>
  <si>
    <t>PFL-04</t>
  </si>
  <si>
    <t>Blouse jetable XL (50u)</t>
  </si>
  <si>
    <t>10276502</t>
  </si>
  <si>
    <t>blouse de laboratoire taille S</t>
  </si>
  <si>
    <t>10728624</t>
  </si>
  <si>
    <t>blouse de laboratire taille M</t>
  </si>
  <si>
    <t>W3841</t>
  </si>
  <si>
    <t>Blot Qualified BSA</t>
  </si>
  <si>
    <t>G1881</t>
  </si>
  <si>
    <t>Bleu/orange Loading Dye, 6X-(3X 1mL)</t>
  </si>
  <si>
    <t>189350250</t>
  </si>
  <si>
    <t>Bleu trypan (25g)</t>
  </si>
  <si>
    <t>D5751-1G</t>
  </si>
  <si>
    <t>Bleu dextran (1g)</t>
  </si>
  <si>
    <t>161.0406</t>
  </si>
  <si>
    <t>Bleu de coomassie brillant G250 , 10g</t>
  </si>
  <si>
    <t>181220005</t>
  </si>
  <si>
    <t>Bleu de Bromophénol (5g)</t>
  </si>
  <si>
    <t>161-0404</t>
  </si>
  <si>
    <t>Bleu de  bromophenol 0,5%</t>
  </si>
  <si>
    <t>B0149</t>
  </si>
  <si>
    <t>bleu brillant  R250 ,25g, bleu de coomasie</t>
  </si>
  <si>
    <t>5155,1</t>
  </si>
  <si>
    <t>Bleu alcalin 6B 10g</t>
  </si>
  <si>
    <t>78024</t>
  </si>
  <si>
    <t>BLBVB (25u)</t>
  </si>
  <si>
    <t>lL1191</t>
  </si>
  <si>
    <t>BL21(DE3)pLysS Competent Cells</t>
  </si>
  <si>
    <t>45349-250MG</t>
  </si>
  <si>
    <t>Bitertanol (250mg)</t>
  </si>
  <si>
    <t>BUE0023</t>
  </si>
  <si>
    <t>Bistouris jetable stérile n°23 (10u)</t>
  </si>
  <si>
    <t>BUE0011</t>
  </si>
  <si>
    <t>Bistouris jetable stérile n°11 (10u)</t>
  </si>
  <si>
    <t>1610142</t>
  </si>
  <si>
    <t>Bisacrylamide</t>
  </si>
  <si>
    <t>B9754-100g</t>
  </si>
  <si>
    <t>bis tris</t>
  </si>
  <si>
    <t>B4639-100mg</t>
  </si>
  <si>
    <t>Biotin cell culture vitamine B7 100mg</t>
  </si>
  <si>
    <t>1,71-k11070</t>
  </si>
  <si>
    <t>Bio-Plex rat Cytokine-9-plex</t>
  </si>
  <si>
    <t>ZF-001</t>
  </si>
  <si>
    <t>Biocidal ZF (anti fongique / spore / bactériens) 1L</t>
  </si>
  <si>
    <t>7001</t>
  </si>
  <si>
    <t>Bio Essentials 1L</t>
  </si>
  <si>
    <t>0130M</t>
  </si>
  <si>
    <t>Billes de verre de 4mm de diamétre (x1kg)</t>
  </si>
  <si>
    <t>05.368.0109</t>
  </si>
  <si>
    <t>Bille 15 mm acier inox ( broyeur cellule bio mol)</t>
  </si>
  <si>
    <t>P9144</t>
  </si>
  <si>
    <t>bicarbonate de potassium, 1kg</t>
  </si>
  <si>
    <t>B 9757- 1G</t>
  </si>
  <si>
    <t>bétuline 1g</t>
  </si>
  <si>
    <t>L3908-250MG</t>
  </si>
  <si>
    <t>BETA-Lactoglobulin from bovine milk</t>
  </si>
  <si>
    <t>L7880-25MG</t>
  </si>
  <si>
    <t>BETA-Lactoglobulin  A from bovine milk</t>
  </si>
  <si>
    <t>410990250</t>
  </si>
  <si>
    <t>beta-Glycerophosphoric acid disodium salt, pentahydr X 25gr</t>
  </si>
  <si>
    <t>C9750</t>
  </si>
  <si>
    <t>béta-carotene type , synthetic (5g)</t>
  </si>
  <si>
    <t>19290-10</t>
  </si>
  <si>
    <t>beta sitosterol(100mg)</t>
  </si>
  <si>
    <t>G7771</t>
  </si>
  <si>
    <t>béta glucuronidase Escherichia coli  25000</t>
  </si>
  <si>
    <t>13540-100ML-F</t>
  </si>
  <si>
    <t>Benzyl mercaptan 100ml</t>
  </si>
  <si>
    <t>Jane génibio</t>
  </si>
  <si>
    <t>B1790-5</t>
  </si>
  <si>
    <t>benzyl bromide 98%, 25ml</t>
  </si>
  <si>
    <t>70746-3</t>
  </si>
  <si>
    <t>BENZONASE, PURITY &gt; 90% 1 * 10 KU</t>
  </si>
  <si>
    <t>E1014-5KU</t>
  </si>
  <si>
    <t>BENZONASE (R) NUCLEASE</t>
  </si>
  <si>
    <t>32212-100ML</t>
  </si>
  <si>
    <t>Benzene</t>
  </si>
  <si>
    <t>B3630-100</t>
  </si>
  <si>
    <t>Behenyl behenate (100mg)</t>
  </si>
  <si>
    <t>B3271-1G</t>
  </si>
  <si>
    <t>BEHENIC ACID METHYL ESTER (C 22:0) (1g)</t>
  </si>
  <si>
    <t>10190041</t>
  </si>
  <si>
    <t>becher pp échelle graduée 1000ml</t>
  </si>
  <si>
    <t>BPB 5000P</t>
  </si>
  <si>
    <t>Becher PP AZLON 5000 ml</t>
  </si>
  <si>
    <t>BPB 3000P</t>
  </si>
  <si>
    <t>Becher PP AZLON 3000 ml</t>
  </si>
  <si>
    <t>11990985</t>
  </si>
  <si>
    <t>BECHER PP 3000ML GRADUE BLEU_x000D_
bécher à anse</t>
  </si>
  <si>
    <t>10399114</t>
  </si>
  <si>
    <t>becher pmp 2000ml</t>
  </si>
  <si>
    <t>11902233</t>
  </si>
  <si>
    <t>BECHER HAUT verre borosilicaté 2000ML (x10)</t>
  </si>
  <si>
    <t>11922223</t>
  </si>
  <si>
    <t>becher haut 50ml x10</t>
  </si>
  <si>
    <t>11952223</t>
  </si>
  <si>
    <t>becher haut 250ml x10</t>
  </si>
  <si>
    <t>65001825</t>
  </si>
  <si>
    <t>Becher FB PP 500 mL</t>
  </si>
  <si>
    <t>65001824</t>
  </si>
  <si>
    <t>Becher FB PP 250 mL</t>
  </si>
  <si>
    <t>65001826</t>
  </si>
  <si>
    <t>Becher FB PP 1L</t>
  </si>
  <si>
    <t>00135060</t>
  </si>
  <si>
    <t>Becher FB 600 mL</t>
  </si>
  <si>
    <t>00135025</t>
  </si>
  <si>
    <t>Becher FB 250 mL</t>
  </si>
  <si>
    <t>00135100</t>
  </si>
  <si>
    <t>Becher FB 1 L</t>
  </si>
  <si>
    <t>11982213</t>
  </si>
  <si>
    <t>becher bas verre 600ml</t>
  </si>
  <si>
    <t>11962213</t>
  </si>
  <si>
    <t>becher bas verre 250ml x10</t>
  </si>
  <si>
    <t>11942213</t>
  </si>
  <si>
    <t>becher bas verre 100ml x10</t>
  </si>
  <si>
    <t>11902223</t>
  </si>
  <si>
    <t>BECHER BAS en verre borosilicaté 3,3 1000 ML (X10)_x000D_
Verre borosilicaté 3.3</t>
  </si>
  <si>
    <t>W01062</t>
  </si>
  <si>
    <t>Bécher bas 600 ml (x10)</t>
  </si>
  <si>
    <t>BECHER BAS 1000 ML (x10)</t>
  </si>
  <si>
    <t>W01058</t>
  </si>
  <si>
    <t>bécher bas 100 ml (x10)</t>
  </si>
  <si>
    <t>Becher 600 ml</t>
  </si>
  <si>
    <t>8903A</t>
  </si>
  <si>
    <t>Bécher 5L plastique avec anse, gradué, (6u)</t>
  </si>
  <si>
    <t>l'unité</t>
  </si>
  <si>
    <t>1*1000/02M</t>
  </si>
  <si>
    <t>Becher 50ml (x10)</t>
  </si>
  <si>
    <t>135040</t>
  </si>
  <si>
    <t>Becher 400 mL</t>
  </si>
  <si>
    <t>135025</t>
  </si>
  <si>
    <t>Becher 250 mL</t>
  </si>
  <si>
    <t>bêcher 1L et 600ml</t>
  </si>
  <si>
    <t>1*1000/06D</t>
  </si>
  <si>
    <t>Becher 150ml (x10)</t>
  </si>
  <si>
    <t>11340</t>
  </si>
  <si>
    <t>Becher 100 mL</t>
  </si>
  <si>
    <t>Becher 1 Litre (x1)</t>
  </si>
  <si>
    <t>W14355</t>
  </si>
  <si>
    <t>BEC BUNSEN ELECTRIQUE 800°C</t>
  </si>
  <si>
    <t>451-0004</t>
  </si>
  <si>
    <t>Bec bunsen (gaz naturel)</t>
  </si>
  <si>
    <t>9101581</t>
  </si>
  <si>
    <t>BEA marque BIOKAR 500g</t>
  </si>
  <si>
    <t>61184</t>
  </si>
  <si>
    <t>BEA (500g)</t>
  </si>
  <si>
    <t>Cazalis</t>
  </si>
  <si>
    <t>R01245</t>
  </si>
  <si>
    <t>BCSA  REMEL INC n°01245</t>
  </si>
  <si>
    <t>B1911</t>
  </si>
  <si>
    <t>BCIP./NBT. (100 ml)</t>
  </si>
  <si>
    <t>T9777-25mg</t>
  </si>
  <si>
    <t>BBI trypsin-chymotripsin inhibitor from glycine max,</t>
  </si>
  <si>
    <t>tarif livraison normale: 35€ en express80€</t>
  </si>
  <si>
    <t>700001834</t>
  </si>
  <si>
    <t>battery, 3.OV pour waters 2475</t>
  </si>
  <si>
    <t>selon devis 033</t>
  </si>
  <si>
    <t>4000079</t>
  </si>
  <si>
    <t>N9306801</t>
  </si>
  <si>
    <t>base plate 1 gas filter 1/8in brass</t>
  </si>
  <si>
    <t>I1402-3700</t>
  </si>
  <si>
    <t>Barrettes 8 puits avec bouchons plats</t>
  </si>
  <si>
    <t>XA 23.1</t>
  </si>
  <si>
    <t>Barreaux magnétiques Rotilabo®, en forme de croix</t>
  </si>
  <si>
    <t>8412267</t>
  </si>
  <si>
    <t>Barreaux aimantés25x10mm octog  (2 u)</t>
  </si>
  <si>
    <t>442-4504</t>
  </si>
  <si>
    <t>Barreaux aimantés cylindrique avec bague de centrage 20mm de L (x10)</t>
  </si>
  <si>
    <t>442-4511</t>
  </si>
  <si>
    <t>Barreaux aimantés cylindrique avec bague de centrage  50mm de L (x5)</t>
  </si>
  <si>
    <t>442-4507</t>
  </si>
  <si>
    <t>Barreaux aimantés cylindrique avec bague de centrage  30mm de L (x10)</t>
  </si>
  <si>
    <t>8412154</t>
  </si>
  <si>
    <t>Barreaux aimantés 8x15mm octog  (2 u)</t>
  </si>
  <si>
    <t>8412393</t>
  </si>
  <si>
    <t>Barreaux aimantés 10x38mm octog 1ANN (2 u)</t>
  </si>
  <si>
    <t>0989,2</t>
  </si>
  <si>
    <t>Barreaux aimantés (L8mm; D3mm) (x10)</t>
  </si>
  <si>
    <t>0989.1</t>
  </si>
  <si>
    <t>Barreaux aimantés (L8; D.3) (unité)</t>
  </si>
  <si>
    <t>1486,1</t>
  </si>
  <si>
    <t>Barreaux aimantés (L60; D.9) (unité)</t>
  </si>
  <si>
    <t>1484,1</t>
  </si>
  <si>
    <t>Barreaux aimantés (L55; D.12) (unité)</t>
  </si>
  <si>
    <t>1482,1</t>
  </si>
  <si>
    <t>Barreaux aimantés (L50; D.9) (unité)</t>
  </si>
  <si>
    <t>1306,1</t>
  </si>
  <si>
    <t>Barreaux aimantés (L40; D.8) (unité)</t>
  </si>
  <si>
    <t>2153,2</t>
  </si>
  <si>
    <t>Barreaux aimantés (L30mm; D6mm) (x10)</t>
  </si>
  <si>
    <t>2153,1</t>
  </si>
  <si>
    <t>Barreaux aimantés (L30; D.6) (unité)</t>
  </si>
  <si>
    <t>2152,1</t>
  </si>
  <si>
    <t>Barreaux aimantés (L25; D.6) (unité)</t>
  </si>
  <si>
    <t>1237,1</t>
  </si>
  <si>
    <t>Barreaux aimantés (L20; D.8) (unité)</t>
  </si>
  <si>
    <t>1204,2</t>
  </si>
  <si>
    <t>Barreaux aimantés (L15mm; D4,5mm) (x10)</t>
  </si>
  <si>
    <t>1306,2</t>
  </si>
  <si>
    <t>Barreaux aimantés (L,40mm; D8mm) (x10)</t>
  </si>
  <si>
    <t>50563.105</t>
  </si>
  <si>
    <t>Baril en polyéthylène (10l) ; "eau distillée"</t>
  </si>
  <si>
    <t>B4875-5g</t>
  </si>
  <si>
    <t>BAPNA : N-A-BENZOYL-DL-ARGININE-P-NITROANILIDE</t>
  </si>
  <si>
    <t>1.10020.0001</t>
  </si>
  <si>
    <t>Bandelettes tests Nitrate (10-500mg/L) (100tests)</t>
  </si>
  <si>
    <t>1.10046.0001</t>
  </si>
  <si>
    <t>Bandelettes tests Dureté totale (5-25°D) (100tests)</t>
  </si>
  <si>
    <t>1.17924.0001</t>
  </si>
  <si>
    <t>Bandelettes tests Chlore (25-5000mg/L) (100tests)</t>
  </si>
  <si>
    <t>1.17925.0001</t>
  </si>
  <si>
    <t>Bandelettes tests Chlore (0,5-20mg/L) (75tests)</t>
  </si>
  <si>
    <t>42401703002</t>
  </si>
  <si>
    <t>Bandelettes dosage urée (25u)</t>
  </si>
  <si>
    <t>ER0051</t>
  </si>
  <si>
    <t>BamHI supplied with : 10x bufferBamHI et 10x buffer Tango</t>
  </si>
  <si>
    <t>R602A</t>
  </si>
  <si>
    <t>BamH1</t>
  </si>
  <si>
    <t>Z1448</t>
  </si>
  <si>
    <t>Ballon rôdée 250 mL fond rond</t>
  </si>
  <si>
    <t>ballon FP 250ml 29/32  diamètre int /hauteur</t>
  </si>
  <si>
    <t>ballon d'évaporation 50ml 29/32</t>
  </si>
  <si>
    <t>ballon destructeur ozone</t>
  </si>
  <si>
    <t>22865</t>
  </si>
  <si>
    <t>Ballon 2L fond plat (Col Large)</t>
  </si>
  <si>
    <t>22860</t>
  </si>
  <si>
    <t>Ballon 1L (Col Large)</t>
  </si>
  <si>
    <t>remise 10% 01/2011</t>
  </si>
  <si>
    <t>E2750T</t>
  </si>
  <si>
    <t>balance Summit 230 G0,1MG, cal int</t>
  </si>
  <si>
    <t>HSPU202</t>
  </si>
  <si>
    <t>balance scout pro 200g; 0,01g</t>
  </si>
  <si>
    <t>CB 12K 1N</t>
  </si>
  <si>
    <t>Balance KERN 12kg précision 1g</t>
  </si>
  <si>
    <t>63991</t>
  </si>
  <si>
    <t>Baird Parker Gélose (20u)</t>
  </si>
  <si>
    <t>44003</t>
  </si>
  <si>
    <t>Baird parker + RPF (4 flacons 100mL)</t>
  </si>
  <si>
    <t>43521</t>
  </si>
  <si>
    <t>Baird Parker (20 boites)</t>
  </si>
  <si>
    <t>-28%</t>
  </si>
  <si>
    <t>15127843</t>
  </si>
  <si>
    <t>Bain marie 5L FisherBrand</t>
  </si>
  <si>
    <t>1*36484</t>
  </si>
  <si>
    <t>Bague GL45 rouge (x1)</t>
  </si>
  <si>
    <t>1*36483</t>
  </si>
  <si>
    <t>Bague GL32 rouge (x1)</t>
  </si>
  <si>
    <t>B4500-10G</t>
  </si>
  <si>
    <t>BAEE, N-A-Benzoyl-L arginine ethyl ester (10g) ,</t>
  </si>
  <si>
    <t>P0556-250G</t>
  </si>
  <si>
    <t>Bacto peptone (250g)</t>
  </si>
  <si>
    <t>W1677N</t>
  </si>
  <si>
    <t>Bacto casiton (500g)</t>
  </si>
  <si>
    <t>bacs pour chambre froide</t>
  </si>
  <si>
    <t>1326M90</t>
  </si>
  <si>
    <t>Bacs de rétention plastique 970*360*80 (lot de 5)</t>
  </si>
  <si>
    <t>1240M26</t>
  </si>
  <si>
    <t>Bacs de rétention métal 600*400*120 (unité)</t>
  </si>
  <si>
    <t>216-2881</t>
  </si>
  <si>
    <t>Bac plastique (HDPE) blanc 30*20*6,5 (2l)</t>
  </si>
  <si>
    <t>W50378</t>
  </si>
  <si>
    <t>Bac à dissection</t>
  </si>
  <si>
    <t>B Essentials 10L</t>
  </si>
  <si>
    <t>fax 0240312142 av 11H pour livraison le lendemain n° client cryo expressV000832</t>
  </si>
  <si>
    <t>I4001XX1</t>
  </si>
  <si>
    <t>azote liquide (26L)</t>
  </si>
  <si>
    <t>commande par fax</t>
  </si>
  <si>
    <t>Azote I (M20) .  3,7m3</t>
  </si>
  <si>
    <t>autre</t>
  </si>
  <si>
    <t>I4001L50R2A001</t>
  </si>
  <si>
    <t>Azote I (L50) .  9,4m3</t>
  </si>
  <si>
    <t>Azote C alphagaz (L50),9m3</t>
  </si>
  <si>
    <t>A2765-5g</t>
  </si>
  <si>
    <t>Azocasein</t>
  </si>
  <si>
    <t>246379-25G</t>
  </si>
  <si>
    <t>Azelaic acid 98%_x000D_
_x000D_
98%</t>
  </si>
  <si>
    <t>11470-25G</t>
  </si>
  <si>
    <t>Azelaic acid (25g)</t>
  </si>
  <si>
    <t>Avoir (sujet à préciser dans "Commentaire")</t>
  </si>
  <si>
    <t>019311</t>
  </si>
  <si>
    <t>ASSY TUBE 1/32A/S</t>
  </si>
  <si>
    <t>056265</t>
  </si>
  <si>
    <t>ASSY KIT TIP 10-32 ASE200</t>
  </si>
  <si>
    <t>ASE collection vials,60ml (72u)</t>
  </si>
  <si>
    <t>048638</t>
  </si>
  <si>
    <t>ASE 2PCB vial</t>
  </si>
  <si>
    <t>A7631-25G</t>
  </si>
  <si>
    <t>Ascorbate (25g)</t>
  </si>
  <si>
    <t>O6501-50</t>
  </si>
  <si>
    <t>Arachidyl oleate (50mg)</t>
  </si>
  <si>
    <t>B3882-100</t>
  </si>
  <si>
    <t>Arachidyl behenate (100mg)</t>
  </si>
  <si>
    <t>A3631-1G</t>
  </si>
  <si>
    <t>Arachidic acid</t>
  </si>
  <si>
    <t>460745-5MG</t>
  </si>
  <si>
    <t>Apigenin (5mg)</t>
  </si>
  <si>
    <t>20600</t>
  </si>
  <si>
    <t>API Strep (25u)</t>
  </si>
  <si>
    <t>20500</t>
  </si>
  <si>
    <t>API Staph (25u)</t>
  </si>
  <si>
    <t>20100</t>
  </si>
  <si>
    <t>API 20E (25u)</t>
  </si>
  <si>
    <t>A9171</t>
  </si>
  <si>
    <t>ANTI-CHICKEN IgG. (1 ml)</t>
  </si>
  <si>
    <t>A5955-20ML</t>
  </si>
  <si>
    <t>Antibiotic-Antimycotic (20mL)</t>
  </si>
  <si>
    <t>45237-250MG</t>
  </si>
  <si>
    <t>Anthraquinone (250mg)</t>
  </si>
  <si>
    <t>612-9353</t>
  </si>
  <si>
    <t>Anse d'incubation rigide 10µl (x500)</t>
  </si>
  <si>
    <t>214-1941</t>
  </si>
  <si>
    <t>Anneau de lestage (petit)</t>
  </si>
  <si>
    <t>41001170</t>
  </si>
  <si>
    <t>Anneau D.70</t>
  </si>
  <si>
    <t>41001171</t>
  </si>
  <si>
    <t>Anneau D.100</t>
  </si>
  <si>
    <t>415049-25G</t>
  </si>
  <si>
    <t>ANILINE BLUE, DIAMMONIUM SALT, CERTIFIED 25g</t>
  </si>
  <si>
    <t>N1641-50ML</t>
  </si>
  <si>
    <t>A-NAPHTHALENEACETIC ACID SOLUTION*(1MG/ML)</t>
  </si>
  <si>
    <t>1,13829,0001</t>
  </si>
  <si>
    <t>Anaérocult A (10u)</t>
  </si>
  <si>
    <t>M5101</t>
  </si>
  <si>
    <t>AMV Reverse Transcriptase</t>
  </si>
  <si>
    <t>Ampoules pour Nikon YS100</t>
  </si>
  <si>
    <t>1.09909.0001</t>
  </si>
  <si>
    <t>ampoule de thiosulfate de sodium pour 1000 ml à 0,01N tritisol</t>
  </si>
  <si>
    <t>MXA20371</t>
  </si>
  <si>
    <t>Ampoule de microscope (220V; 20W)</t>
  </si>
  <si>
    <t>NIMXA20451</t>
  </si>
  <si>
    <t>Ampoule 220V / 30W pour microscope trino Nikon</t>
  </si>
  <si>
    <t>BB012075</t>
  </si>
  <si>
    <t>Ampoule 12V 20W pour Spectro Jenway 6320D</t>
  </si>
  <si>
    <t>Ampoule 12V / 10W pour loupe ("navette")</t>
  </si>
  <si>
    <t>A9393-5g</t>
  </si>
  <si>
    <t>Ampicilline 5g</t>
  </si>
  <si>
    <t>66128</t>
  </si>
  <si>
    <t>Ampicilline 30µg disques</t>
  </si>
  <si>
    <t>Ampicilline 10µg (4*50u)</t>
  </si>
  <si>
    <t>A-9518-5G</t>
  </si>
  <si>
    <t>Ampicilline (5g)</t>
  </si>
  <si>
    <t>A0797-20ML</t>
  </si>
  <si>
    <t>Ampicillin sodium salt (20mL)</t>
  </si>
  <si>
    <t>A2942-20ML</t>
  </si>
  <si>
    <t>Amphotéricine B 250µg/mL (20mL)</t>
  </si>
  <si>
    <t>A2942-100mL</t>
  </si>
  <si>
    <t>Amphotéricine B 250µg/mL (100mL)</t>
  </si>
  <si>
    <t>66138</t>
  </si>
  <si>
    <t>Amoxicilline (4*50 disks)</t>
  </si>
  <si>
    <t>21.600.3 doit correspondre à A1292</t>
  </si>
  <si>
    <t>Amonium  Dihydrogenophosphate, 1kg</t>
  </si>
  <si>
    <t>01400517</t>
  </si>
  <si>
    <t>Ammoniun sulfate  PA (1 kg)</t>
  </si>
  <si>
    <t>A1645-100G</t>
  </si>
  <si>
    <t>Ammonium phosphate monobasic (100g)</t>
  </si>
  <si>
    <t>10744914</t>
  </si>
  <si>
    <t>AMMONIUM PHOSPHATE MONOBASIC</t>
  </si>
  <si>
    <t>1610700</t>
  </si>
  <si>
    <t>Ammonium persulfate (10 g)</t>
  </si>
  <si>
    <t>42331-1000</t>
  </si>
  <si>
    <t>Ammonium molybdate 4H2O (1kg)</t>
  </si>
  <si>
    <t>21 276,185</t>
  </si>
  <si>
    <t>Ammonium heptamolybdate (100g) Normapur</t>
  </si>
  <si>
    <t>423290050</t>
  </si>
  <si>
    <t>Ammonium fluorure (5g)</t>
  </si>
  <si>
    <t>24 257,293</t>
  </si>
  <si>
    <t>Ammonium fer 2 sulfate (sel de Mohr) 1kg (Normapur)</t>
  </si>
  <si>
    <t>218360010</t>
  </si>
  <si>
    <t>Ammonium acétate 1kg</t>
  </si>
  <si>
    <t>1.05432.1000</t>
  </si>
  <si>
    <t>AMMONIAQUE 25% 1L</t>
  </si>
  <si>
    <t>1422A</t>
  </si>
  <si>
    <t>Amidon de maïs modifié (Souflix) (1kg)</t>
  </si>
  <si>
    <t>153B</t>
  </si>
  <si>
    <t>Amidon de maïs (5kg)</t>
  </si>
  <si>
    <t>MEO-8157</t>
  </si>
  <si>
    <t>Aluminium sports bottle</t>
  </si>
  <si>
    <t>121100,1211</t>
  </si>
  <si>
    <t>Alumine Oxyde Basique 1kg, Panreac</t>
  </si>
  <si>
    <t>N1000-10g</t>
  </si>
  <si>
    <t>alpha-napthol</t>
  </si>
  <si>
    <t>Inno'pomm pour ozoner au verger</t>
  </si>
  <si>
    <t>P0362S11R2A001</t>
  </si>
  <si>
    <t>alphagaz 2 Oxygène S11; 2,3m3</t>
  </si>
  <si>
    <t>Analyseur élémentaire</t>
  </si>
  <si>
    <t>P0362L50R2A001</t>
  </si>
  <si>
    <t>alphagaz 2 Oxygène (L50/200), 10,6m3</t>
  </si>
  <si>
    <t>P0251L50R2A001</t>
  </si>
  <si>
    <t>alphagaz 1 Helium (L50/200) , 9m3</t>
  </si>
  <si>
    <t>129-1G</t>
  </si>
  <si>
    <t>Alpha-chymotrypsine Type II (1g)</t>
  </si>
  <si>
    <t>A2771-100KU</t>
  </si>
  <si>
    <t>Alpha-Amylase TypeVIII-A (100 U)</t>
  </si>
  <si>
    <t>A0521-100UN</t>
  </si>
  <si>
    <t>Alpha-Amylase Type IX-A (100 U)</t>
  </si>
  <si>
    <t>A 3535-1MG</t>
  </si>
  <si>
    <t>Alpha-Amylase Inhibitor from Triticum aestivum, Type III (1 mg)</t>
  </si>
  <si>
    <t>A 1520-1MG</t>
  </si>
  <si>
    <t>Alpha-Amylase Inhibitor from Triticum aestivum, Type I (1 mg)</t>
  </si>
  <si>
    <t>A3410</t>
  </si>
  <si>
    <t>Alpha-amylase inhibitor (INH-PAYS) (1mg)</t>
  </si>
  <si>
    <t>A 6211-250KU</t>
  </si>
  <si>
    <t>Alpha-Amylase from Aspergillus oryzae, 150-250 units/mg protein (biuret)</t>
  </si>
  <si>
    <t>10068-100MG</t>
  </si>
  <si>
    <t>Alpha-Amylase Bacillus amyloliquefaciens, BioChemika lyophilized powder Color white (100 mg)</t>
  </si>
  <si>
    <t>A4268</t>
  </si>
  <si>
    <t>Alpha-amylase (PAYS) (25mg)</t>
  </si>
  <si>
    <t>T3251</t>
  </si>
  <si>
    <t>alpha tocophérol 25g</t>
  </si>
  <si>
    <t>T3126-5G</t>
  </si>
  <si>
    <t>alpha tocophérol (5g)</t>
  </si>
  <si>
    <t>L6010-100mg</t>
  </si>
  <si>
    <t>Alpha lactalbuline Type III 100mg</t>
  </si>
  <si>
    <t>SRP04894a</t>
  </si>
  <si>
    <t>Alosetron HCl (10mg)</t>
  </si>
  <si>
    <t>142A</t>
  </si>
  <si>
    <t>Alfinate de sodium Haute Viscosité (1kg)</t>
  </si>
  <si>
    <t>140A</t>
  </si>
  <si>
    <t>Alfinate de sodium Basse Viscosité (1kg)</t>
  </si>
  <si>
    <t>10409360</t>
  </si>
  <si>
    <t>ALCOOL ISOAMYLIQUE PUR GERBER (500mL)</t>
  </si>
  <si>
    <t>260 320</t>
  </si>
  <si>
    <t>Alcogel en distributeur 300mL (12u)</t>
  </si>
  <si>
    <t>260970</t>
  </si>
  <si>
    <t>Alcogel A (X12)</t>
  </si>
  <si>
    <t>A1900-500MG</t>
  </si>
  <si>
    <t>Albumine, bovine ,monomer (500mg)</t>
  </si>
  <si>
    <t>Albumine, bovine ,monomer (250mg)</t>
  </si>
  <si>
    <t>WYATT 2011-11</t>
  </si>
  <si>
    <t>E9980Y</t>
  </si>
  <si>
    <t>Albumine standard ampoule (10x1ml)</t>
  </si>
  <si>
    <t>455451-1</t>
  </si>
  <si>
    <t>ALBUMIN, BOVINE SERUM, METHYLATED (1g)</t>
  </si>
  <si>
    <t>A5503-5g</t>
  </si>
  <si>
    <t>Albumin from chicken egg white</t>
  </si>
  <si>
    <t>I4520L50R2A001</t>
  </si>
  <si>
    <t>Air synthétique bouteille L50, 9m3</t>
  </si>
  <si>
    <t>613-3955</t>
  </si>
  <si>
    <t>Aiguille Vacutainer G22-1 (100u)</t>
  </si>
  <si>
    <t>W4899P</t>
  </si>
  <si>
    <t>AIGUILLE STERILE 20G-2"3/4 70mm pour TP (100u)</t>
  </si>
  <si>
    <t>901002</t>
  </si>
  <si>
    <t>Aiguille rheodyne a luer</t>
  </si>
  <si>
    <t>W23357</t>
  </si>
  <si>
    <t>aiguille pour micro seringue, biseau courbée 100mm</t>
  </si>
  <si>
    <t>HSWNH2712-100EA</t>
  </si>
  <si>
    <t>aiguille hypodermique HSW FINE-JECT hypodermic needles, disposable gauge 27</t>
  </si>
  <si>
    <t>HSWNH231-100EA</t>
  </si>
  <si>
    <t>aiguille hypodermique HSW FINE-JECT hypodermic needles, disposable gauge 23</t>
  </si>
  <si>
    <t>Aiguille hypodermique</t>
  </si>
  <si>
    <t>A4719-010</t>
  </si>
  <si>
    <t>aiguille de prélèvement pour AS3000</t>
  </si>
  <si>
    <t>N23325</t>
  </si>
  <si>
    <t>Aiguille BF pour seringue (5u)</t>
  </si>
  <si>
    <t>140958</t>
  </si>
  <si>
    <t>Aiguille à prélèvements sanguin multiples à usage unique gauge 22 G (0,7*0,25mm) (100u)</t>
  </si>
  <si>
    <t>aiguille 900µl pour module HP1100 chaine Agilent</t>
  </si>
  <si>
    <t>SA8-0</t>
  </si>
  <si>
    <t>agitateur vortex stuart vitesse variable</t>
  </si>
  <si>
    <t>BBSB162EUR</t>
  </si>
  <si>
    <t>Agitateur Magnétique chauffant métal SB161</t>
  </si>
  <si>
    <t>HAHI190MOO</t>
  </si>
  <si>
    <t>Agitateur magnétique</t>
  </si>
  <si>
    <t>A319,1</t>
  </si>
  <si>
    <t>Agitateur Chauffant CERAN SLR (AFFFF)</t>
  </si>
  <si>
    <t>CB162EUR</t>
  </si>
  <si>
    <t>Agitateur chauffant céramique</t>
  </si>
  <si>
    <t>V3841</t>
  </si>
  <si>
    <t>Agarose, LMP, Preparative</t>
  </si>
  <si>
    <t>V3121</t>
  </si>
  <si>
    <t>Agarose, LE (100g)</t>
  </si>
  <si>
    <t>GEPAGA0661</t>
  </si>
  <si>
    <t>Agarose résophore (50g)</t>
  </si>
  <si>
    <t>10366603</t>
  </si>
  <si>
    <t>Agarose pour gel electropohorese low-EEO/multi-purpose (500g) marque fisher</t>
  </si>
  <si>
    <t>9101011</t>
  </si>
  <si>
    <t>Agar Type A (500g)</t>
  </si>
  <si>
    <t>A1296-100G</t>
  </si>
  <si>
    <t>Agar plant cell (100g)</t>
  </si>
  <si>
    <t>05040-250g</t>
  </si>
  <si>
    <t>Agar agar microbiologie</t>
  </si>
  <si>
    <t>A5306-250g</t>
  </si>
  <si>
    <t>Agar 250g</t>
  </si>
  <si>
    <t>400400010</t>
  </si>
  <si>
    <t>Agar (1kg)</t>
  </si>
  <si>
    <t>AFG2-1mg</t>
  </si>
  <si>
    <t>Aflatoxine G2 en poudre (1 mg)</t>
  </si>
  <si>
    <t>AFG1-1mg</t>
  </si>
  <si>
    <t>Aflatoxine G1 en poudre (1 mg)</t>
  </si>
  <si>
    <t>AFB2-1mg</t>
  </si>
  <si>
    <t>Aflatoxine B2 en poudre (1 mg)</t>
  </si>
  <si>
    <t>AFB1-1mg</t>
  </si>
  <si>
    <t>Aflatoxine B1 en poudre (1 mg)</t>
  </si>
  <si>
    <t>AH0-7191</t>
  </si>
  <si>
    <t>Adaptator caps polypropylène with luer</t>
  </si>
  <si>
    <t>adapt-iac-10</t>
  </si>
  <si>
    <t>adaptateurs colonne d'immuno affinité</t>
  </si>
  <si>
    <t>1066-4444</t>
  </si>
  <si>
    <t>adaptateur pour seringues 50ml (pipette de distribution Nichimate (X3)</t>
  </si>
  <si>
    <t>4AM2316</t>
  </si>
  <si>
    <t>adaptateur male 1/4'' OD x 1,/8'' NPTM inox</t>
  </si>
  <si>
    <t>5062-8517</t>
  </si>
  <si>
    <t>adaptateur  (x4) pour filtre  de solvant 5041-2168</t>
  </si>
  <si>
    <t>161-0141</t>
  </si>
  <si>
    <t>Acrylamide/bis 40% sol 2*500ml</t>
  </si>
  <si>
    <t>1610156</t>
  </si>
  <si>
    <t>Acrylamide/bis 30% sol 2, 500ml</t>
  </si>
  <si>
    <t>W5373P</t>
  </si>
  <si>
    <t>Acrylamide 19:1 pour analyses protéines</t>
  </si>
  <si>
    <t>1610140</t>
  </si>
  <si>
    <t>Acrylamide (500mL)</t>
  </si>
  <si>
    <t>PALL</t>
  </si>
  <si>
    <t>4563</t>
  </si>
  <si>
    <t>ACRODISCS  GHP 13mm, 0,45 mm (1000 u)</t>
  </si>
  <si>
    <t>4567</t>
  </si>
  <si>
    <t>ACRODISCS  GHP 13mm, 0,2µm (1000 u)</t>
  </si>
  <si>
    <t>30% mars 2014 offre accadémique</t>
  </si>
  <si>
    <t>WAT200830</t>
  </si>
  <si>
    <t>acrodisc GHP 0,45µm 13mn Minispikes (x1000) Waters</t>
  </si>
  <si>
    <t>186005595</t>
  </si>
  <si>
    <t>acrodisc GHP 0,2µm 13mn Minispikes (x1000) Waters</t>
  </si>
  <si>
    <t>13AAA+ 13AAF+13AAG+13AAJ</t>
  </si>
  <si>
    <t>Acidimètre en kit</t>
  </si>
  <si>
    <t>1,00807,250</t>
  </si>
  <si>
    <t>Acide trichloroacétique (250g)</t>
  </si>
  <si>
    <t>137855000</t>
  </si>
  <si>
    <t>Acide tartrique 99% (500g)</t>
  </si>
  <si>
    <t>524541</t>
  </si>
  <si>
    <t>Acide sulfurique (2,5 L)</t>
  </si>
  <si>
    <t>105599</t>
  </si>
  <si>
    <t>Acide Sulfamique (Sachets de poudre,100pcs) pour la détermination du Chlore, Chrome et Sulfite</t>
  </si>
  <si>
    <t>12053-1000</t>
  </si>
  <si>
    <t>Acide sorbique (100g)</t>
  </si>
  <si>
    <t>20 585,290</t>
  </si>
  <si>
    <t>Acide perchlorique 65% (1L)</t>
  </si>
  <si>
    <t>223310010</t>
  </si>
  <si>
    <t>acide perchlorique (1L)</t>
  </si>
  <si>
    <t>20-562.234</t>
  </si>
  <si>
    <t>Acide oxalique 2H2O , 250g</t>
  </si>
  <si>
    <t>20.624.295</t>
  </si>
  <si>
    <t>Acide orthophosphorique 85% ,1L RP Normapur</t>
  </si>
  <si>
    <t>O1008-5G</t>
  </si>
  <si>
    <t>Acide oléique 5g</t>
  </si>
  <si>
    <t>1.00443.100</t>
  </si>
  <si>
    <t>Acide nitrique 65% très pur 1L</t>
  </si>
  <si>
    <t>10711831</t>
  </si>
  <si>
    <t>Acide nalidixique 25g</t>
  </si>
  <si>
    <t>M3128-10G</t>
  </si>
  <si>
    <t>Acide myristique 99% (10g)</t>
  </si>
  <si>
    <t>10200041</t>
  </si>
  <si>
    <t>Acide Molybdique, ACS reagent 100G</t>
  </si>
  <si>
    <t>S5376</t>
  </si>
  <si>
    <t>Acide méthyl ester stéarate (1g)</t>
  </si>
  <si>
    <t>P9667</t>
  </si>
  <si>
    <t>Acide méthyl ester palmitoléate (0,5g)</t>
  </si>
  <si>
    <t>P5177</t>
  </si>
  <si>
    <t>Acide méthyl ester palmitate (1g)</t>
  </si>
  <si>
    <t>O4754</t>
  </si>
  <si>
    <t>Acide méthyl ester oléate (1g)</t>
  </si>
  <si>
    <t>A3378</t>
  </si>
  <si>
    <t>Acide méthyl ester myristique (1g)</t>
  </si>
  <si>
    <t>L2626</t>
  </si>
  <si>
    <t>Acide méthyl ester linolénate (0,5g)</t>
  </si>
  <si>
    <t>L1876</t>
  </si>
  <si>
    <t>Acide méthyl ester linoléate (1g)</t>
  </si>
  <si>
    <t>L7272</t>
  </si>
  <si>
    <t>Acide méthyl ester laurate (1g)</t>
  </si>
  <si>
    <t>A3881</t>
  </si>
  <si>
    <t>Acide méthyl ester arachidate (1g)</t>
  </si>
  <si>
    <t>CN91.3</t>
  </si>
  <si>
    <t>Acide métaphosphorique (500g)</t>
  </si>
  <si>
    <t>M0375-500g</t>
  </si>
  <si>
    <t>acide maleique</t>
  </si>
  <si>
    <t>20,366,293</t>
  </si>
  <si>
    <t>Acide lactique 90%</t>
  </si>
  <si>
    <t>20150231</t>
  </si>
  <si>
    <t>acide L(+) ascorbique PA (250g),</t>
  </si>
  <si>
    <t>20 155 294</t>
  </si>
  <si>
    <t>acide l(+) ascorbique 1kg</t>
  </si>
  <si>
    <t>4993 5</t>
  </si>
  <si>
    <t>Acide gallic HPLC (10mg)</t>
  </si>
  <si>
    <t>303911</t>
  </si>
  <si>
    <t>Acide formique 99% 1L</t>
  </si>
  <si>
    <t>33015-1L</t>
  </si>
  <si>
    <t>Acide formique 1L</t>
  </si>
  <si>
    <t>C1909-500g</t>
  </si>
  <si>
    <t>Acide Citrique monohydrate</t>
  </si>
  <si>
    <t>110450010</t>
  </si>
  <si>
    <t>Acide citrique 1kg</t>
  </si>
  <si>
    <t>P708.1</t>
  </si>
  <si>
    <t>acide chlorhydrique solution volumétrique titrée (1l) 0,5 mol/l-0,5N_x000D_
bouillon Mueller Hinton (500g)</t>
  </si>
  <si>
    <t>voir accros</t>
  </si>
  <si>
    <t>20.252.290</t>
  </si>
  <si>
    <t>Acide chlorhydrique 36%, 1L RP Normapur</t>
  </si>
  <si>
    <t>161.0750</t>
  </si>
  <si>
    <t>Acide borique pureté Electrophorèse  , 500g</t>
  </si>
  <si>
    <t>15 665</t>
  </si>
  <si>
    <t>Acide borique ,1kg</t>
  </si>
  <si>
    <t>B7660</t>
  </si>
  <si>
    <t>Acide borique , 500g</t>
  </si>
  <si>
    <t>20 185,297</t>
  </si>
  <si>
    <t>Acide borique (1kg)</t>
  </si>
  <si>
    <t>B9643-1L</t>
  </si>
  <si>
    <t>Acide bichinconinique (1L)</t>
  </si>
  <si>
    <t>1.00136.0100</t>
  </si>
  <si>
    <t>Acide benzoïque, 100g</t>
  </si>
  <si>
    <t>B1375</t>
  </si>
  <si>
    <t>Acide bathophénantroline disulfonic  5g</t>
  </si>
  <si>
    <t>401471000</t>
  </si>
  <si>
    <t>Acide ascorbique normapur (100g)</t>
  </si>
  <si>
    <t>100A</t>
  </si>
  <si>
    <t>Acide ascorbique alimentaire (1 kg)</t>
  </si>
  <si>
    <t>33034-250G</t>
  </si>
  <si>
    <t>Acide ascorbique (250g) 99,7%</t>
  </si>
  <si>
    <t>401421</t>
  </si>
  <si>
    <t>Acide acétique glacial 1L</t>
  </si>
  <si>
    <t>A6283</t>
  </si>
  <si>
    <t>acide acétique glacial ,500ml</t>
  </si>
  <si>
    <t>20104298</t>
  </si>
  <si>
    <t>acide acétique 100% RP (1l)</t>
  </si>
  <si>
    <t>3738.2</t>
  </si>
  <si>
    <t>acide acétique 100% 2,5L</t>
  </si>
  <si>
    <t>3738.1</t>
  </si>
  <si>
    <t>acide acétique 100% 1L</t>
  </si>
  <si>
    <t>338826-100ml</t>
  </si>
  <si>
    <t>acide acétique &gt;99,99%</t>
  </si>
  <si>
    <t>98%</t>
  </si>
  <si>
    <t>128848-100G</t>
  </si>
  <si>
    <t>Acide 3-5dinitro salicylique (100 g)</t>
  </si>
  <si>
    <t>42 260</t>
  </si>
  <si>
    <t>Acide 3-5dinitro salicylique  25g</t>
  </si>
  <si>
    <t>75160-1ML</t>
  </si>
  <si>
    <t>Acid méthyl ester oleic</t>
  </si>
  <si>
    <t>400210250</t>
  </si>
  <si>
    <t>Acid Fuchsin 25g</t>
  </si>
  <si>
    <t>10520911</t>
  </si>
  <si>
    <t>Acétyle chlorure, SLR, extra pur 500ML</t>
  </si>
  <si>
    <t>10500721</t>
  </si>
  <si>
    <t>Acétyle chlorure, Certified AR, pour analyse 100ml</t>
  </si>
  <si>
    <t>412412000</t>
  </si>
  <si>
    <t>Acetonitrile RS HPLC (2,5 l)</t>
  </si>
  <si>
    <t>412411000</t>
  </si>
  <si>
    <t>acetonitrile RS HPLC (1L)</t>
  </si>
  <si>
    <t>20070325</t>
  </si>
  <si>
    <t>acetonitrile RE 99,5% (x2,5L)</t>
  </si>
  <si>
    <t>P0060228</t>
  </si>
  <si>
    <t>Acetonitrile 99,5% PS bidon 5 L metal</t>
  </si>
  <si>
    <t>P0060248</t>
  </si>
  <si>
    <t>Acetonitrile 99,5% PS bidon 25 L metal</t>
  </si>
  <si>
    <t>528203</t>
  </si>
  <si>
    <t>acetone RE pour analyse 5L</t>
  </si>
  <si>
    <t>Voir Baeckeroot (et frais de port)</t>
  </si>
  <si>
    <t>528206</t>
  </si>
  <si>
    <t>Acetone RE (10 l), 99,5%</t>
  </si>
  <si>
    <t>0053716</t>
  </si>
  <si>
    <t>Acetone HPLC. (1 l)</t>
  </si>
  <si>
    <t>16*528203</t>
  </si>
  <si>
    <t>Acétone 99,5% (5L)</t>
  </si>
  <si>
    <t>Acéthylène (M20) 5m3</t>
  </si>
  <si>
    <t>29,088,292</t>
  </si>
  <si>
    <t>Acetate de Zinc 1 kg Rectapur</t>
  </si>
  <si>
    <t>00071-1L</t>
  </si>
  <si>
    <t>Acétaldéhyde 99% 1L</t>
  </si>
  <si>
    <t>D8045-125uni</t>
  </si>
  <si>
    <t>ACCU Taq tm LA DNA Polymerase125units</t>
  </si>
  <si>
    <t>A1701</t>
  </si>
  <si>
    <t>Access Quick RT-PCR System</t>
  </si>
  <si>
    <t>09923504</t>
  </si>
  <si>
    <t>absorbent alumina beads</t>
  </si>
  <si>
    <t>21 690.9</t>
  </si>
  <si>
    <t>8-ANS-NH4  250g</t>
  </si>
  <si>
    <t>30800-5G-F</t>
  </si>
  <si>
    <t>7-Dehydrocholesterol (5g)</t>
  </si>
  <si>
    <t>419737-1G</t>
  </si>
  <si>
    <t>6-methoxyflavone (1g)</t>
  </si>
  <si>
    <t>PMS56FAM3TAMRA</t>
  </si>
  <si>
    <t>6Fam en 5' et Tamra en 3 , 40µl</t>
  </si>
  <si>
    <t>168690050</t>
  </si>
  <si>
    <t>6-chloronicotinic acid (5g)</t>
  </si>
  <si>
    <t>596175-1G</t>
  </si>
  <si>
    <t>6-chloronicotinaldehyde (1g)</t>
  </si>
  <si>
    <t>B3274-50ML</t>
  </si>
  <si>
    <t>6-BENZYLAMINOPURINE SOLUTION (1MG/ML)</t>
  </si>
  <si>
    <t>6-benzylaminopurine (50mL)</t>
  </si>
  <si>
    <t>75439-25MG-F</t>
  </si>
  <si>
    <t>5-BROMO-4-CHLORO-3-INDOLYL-BETA-D-GLU (25 mg)</t>
  </si>
  <si>
    <t>B5285-25MG</t>
  </si>
  <si>
    <t>5-Bromo-4-chloro-3-indolyl β-D-glucuronide sodium salt (25mg)</t>
  </si>
  <si>
    <t>B6650-25MG</t>
  </si>
  <si>
    <t>5-Bromo-4-chloro-3-indolyl β-D-glucuronide cyclohexylammonium salt</t>
  </si>
  <si>
    <t>B5655-5TAB</t>
  </si>
  <si>
    <t>5-bromo-4-chloro-3-indolyl phos</t>
  </si>
  <si>
    <t>16664-25MG</t>
  </si>
  <si>
    <t>5-BROMO-4-CHLORO-3-INDOLYL BETA-D-GALACT (25mg)</t>
  </si>
  <si>
    <t>B4782-25MG</t>
  </si>
  <si>
    <t>5-BROMO-4-CHLORO-3-INDOLYL B-D-*GLUCURON (25mg)_x000D_
 (25mg)</t>
  </si>
  <si>
    <t>A2385-100MG</t>
  </si>
  <si>
    <t>5-Azacytidine (100mg)</t>
  </si>
  <si>
    <t>D218200-5G</t>
  </si>
  <si>
    <t>5-5' dithiobis (2-nitrobenzoique acide) 99% (5g)</t>
  </si>
  <si>
    <t>D8130-10G</t>
  </si>
  <si>
    <t>5-5' dithiobis (2-nitrobenzoique acide) 99% (10g)</t>
  </si>
  <si>
    <t>29030631</t>
  </si>
  <si>
    <t>50SH112 joint SI/CHN1106</t>
  </si>
  <si>
    <t>00960 01 00003</t>
  </si>
  <si>
    <t>500</t>
  </si>
  <si>
    <t>50 Ni-NTA Spin columns, reagents, buffers, collections tubes, control</t>
  </si>
  <si>
    <t>536008-5G</t>
  </si>
  <si>
    <t>5-(aminomethyl)-2-chloropyridine (5g)</t>
  </si>
  <si>
    <t>21884-100MG</t>
  </si>
  <si>
    <t>5(6)-Carboxy-2′,7′-dichlorofluorescein diacetate (100mg)</t>
  </si>
  <si>
    <t>D2625-5g</t>
  </si>
  <si>
    <t>5 dimethylaminonaphtaline 1 sulfonylchloride : Dansyl chloride</t>
  </si>
  <si>
    <t>154351000</t>
  </si>
  <si>
    <t>4-TERT-BUTYLCATECHOL, 99% (100g)</t>
  </si>
  <si>
    <t>12886 0100</t>
  </si>
  <si>
    <t>4-nitrophenyl phosphate disodium (10g)</t>
  </si>
  <si>
    <t>D2659-10MG</t>
  </si>
  <si>
    <t>4,7,10,13,16,19-Docosahexaenoic acid methyl ester</t>
  </si>
  <si>
    <t>109762</t>
  </si>
  <si>
    <t>4-(dimethylamino) benzaldehyde  (100g)</t>
  </si>
  <si>
    <t>V3-20,4</t>
  </si>
  <si>
    <t>4 vinyl pyridine 95% (100ml)</t>
  </si>
  <si>
    <t>135585-50G</t>
  </si>
  <si>
    <t>4 CHLOROBENZOIC ACID, 99% (50g)</t>
  </si>
  <si>
    <t>D134406-1G</t>
  </si>
  <si>
    <t>3',5'-diméthoxy-4'-hydroxyacétophenone</t>
  </si>
  <si>
    <t>156441000</t>
  </si>
  <si>
    <t>3,5 DNS (100g)</t>
  </si>
  <si>
    <t>D8001-1g</t>
  </si>
  <si>
    <t>3,3′-Diaminobenzidine (1g)</t>
  </si>
  <si>
    <t>T7763-5G</t>
  </si>
  <si>
    <t>3-(N,N-Dimethylmyristylammonio)propanesulfonate (5g)</t>
  </si>
  <si>
    <t>Viscosité = 80-120 cps</t>
  </si>
  <si>
    <t>29,441-1</t>
  </si>
  <si>
    <t>2-hydroxypropyl methyl cellulose (100g)</t>
  </si>
  <si>
    <t>Viscosité = 15 000 cps</t>
  </si>
  <si>
    <t>42,318-1</t>
  </si>
  <si>
    <t>Viscosité = 100 000 cps</t>
  </si>
  <si>
    <t>42,317-3</t>
  </si>
  <si>
    <t>Viscosité = 1 500-3 000 cps</t>
  </si>
  <si>
    <t>19,190-6</t>
  </si>
  <si>
    <t>2-hydroxypropyl cellulose (100g)</t>
  </si>
  <si>
    <t>Viscosité = 75-150 cps</t>
  </si>
  <si>
    <t>19,189-2</t>
  </si>
  <si>
    <t>Viscosité = 150-700 cps</t>
  </si>
  <si>
    <t>43,500-7</t>
  </si>
  <si>
    <t>235482</t>
  </si>
  <si>
    <t>2cm4 316</t>
  </si>
  <si>
    <t>D6883-50MG</t>
  </si>
  <si>
    <t>2′,7′-Dichlorofluorescin diacetate (50mg)</t>
  </si>
  <si>
    <t>D199303-25g</t>
  </si>
  <si>
    <t>2,4-​Dinitrophenylhydrazine</t>
  </si>
  <si>
    <t>93140-10G</t>
  </si>
  <si>
    <t>2,3,5-triphenyltetrazolium (10g)</t>
  </si>
  <si>
    <t>17779-10x10ML-F</t>
  </si>
  <si>
    <t>2,3,5-triméthyltétrazolium chloride 10 flacons de 10 ml à 0,1g/10ml</t>
  </si>
  <si>
    <t>T8877-5g</t>
  </si>
  <si>
    <t>2,3,5-triméthyltetrazolium chloride (5g)</t>
  </si>
  <si>
    <t>D9132-1G</t>
  </si>
  <si>
    <t>2,2-diphenyl-1-picrylhydrazyl (1g)</t>
  </si>
  <si>
    <t>36759-1G</t>
  </si>
  <si>
    <t>2,2′-Bipyridyl (1g)</t>
  </si>
  <si>
    <t>22527</t>
  </si>
  <si>
    <t>1R2316</t>
  </si>
  <si>
    <t>15035-100</t>
  </si>
  <si>
    <t>1-octacosanol (100mg)</t>
  </si>
  <si>
    <t>O3379-100MG</t>
  </si>
  <si>
    <t>D1529-25ml</t>
  </si>
  <si>
    <t>1-fluoro-2,4-dinitrobenzène (FDNB)</t>
  </si>
  <si>
    <t>15,786-4</t>
  </si>
  <si>
    <t>1-acétylimidiazole (25g)</t>
  </si>
  <si>
    <t>23424</t>
  </si>
  <si>
    <t>186,506,02</t>
  </si>
  <si>
    <t>P2192-1VL</t>
  </si>
  <si>
    <t>10X PCR Buffer with MgCl2 (1,5mL)</t>
  </si>
  <si>
    <t>23528</t>
  </si>
  <si>
    <t>1/8x050C316L tube acier inoxydable</t>
  </si>
  <si>
    <t>R1021</t>
  </si>
  <si>
    <t>0.5 M EDTA, pH 8.0, molecular biology grade</t>
  </si>
  <si>
    <t>1916</t>
  </si>
  <si>
    <t>1864</t>
  </si>
  <si>
    <t>}Membrane 5kD Nadir, cellulose pour petite cellule (x15)</t>
  </si>
  <si>
    <t>1863</t>
  </si>
  <si>
    <t>}Membrane 5kD Nadir, cellulose pour petite cellule (x10)</t>
  </si>
  <si>
    <t>1908</t>
  </si>
  <si>
    <t>}Membrane 30kD Nadir, PES grande cellule (x10)</t>
  </si>
  <si>
    <t>1855</t>
  </si>
  <si>
    <t>}Membrane 30kD Nadir, cellulose pour petite cellule (x10)</t>
  </si>
  <si>
    <t>9193</t>
  </si>
  <si>
    <t>}Membrane 30kD Nadir, cellulose pour grande cellule (x1)</t>
  </si>
  <si>
    <t>1853</t>
  </si>
  <si>
    <t>}membrane 30 kD Nadir Cellulose Membrane  LC -1</t>
  </si>
  <si>
    <t>1906</t>
  </si>
  <si>
    <t>}Membrane 10kD Nadir, PES petite cellule, (x25)</t>
  </si>
  <si>
    <t>1905</t>
  </si>
  <si>
    <t>}Membrane 10kD Nadir, PES grande cellule, (x10)</t>
  </si>
  <si>
    <t>1847</t>
  </si>
  <si>
    <t>}Membrane 10kD Nadir, cellulose petite cellule (x10)</t>
  </si>
  <si>
    <t>1843</t>
  </si>
  <si>
    <t>}Membrane 10kD Nadir, cellulose grande cellule (x10)</t>
  </si>
  <si>
    <t>1848</t>
  </si>
  <si>
    <t>}Membrane 10kD Nadir, cellulose (x25)</t>
  </si>
  <si>
    <t>1859</t>
  </si>
  <si>
    <t>]Membrane  5kD Nadir, cellulose pour grande cellule (x10)]</t>
  </si>
  <si>
    <t>Numéro de produit</t>
  </si>
  <si>
    <t>Utilisateur: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</si>
</sst>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FF"/>
      <name val="Calibri"/>
      <family val="2"/>
    </font>
    <font>
      <sz val="11"/>
      <color rgb="FF000000"/>
      <name val="Calibri"/>
      <family val="2"/>
    </font>
    <font>
      <sz val="11"/>
      <color indexed="1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C99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rgb="FF7F7F7F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44" fontId="3" fillId="0" borderId="0" applyFont="0" applyFill="0" applyBorder="0" applyAlignment="0" applyProtection="0"/>
    <xf numFmtId="0" fontId="4" fillId="0" borderId="4" applyNumberFormat="0" applyFill="0" applyAlignment="0" applyProtection="0"/>
    <xf numFmtId="0" fontId="5" fillId="3" borderId="5" applyNumberFormat="0" applyAlignment="0" applyProtection="0"/>
    <xf numFmtId="0" fontId="6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6" fillId="7" borderId="0" applyNumberFormat="0" applyBorder="0" applyAlignment="0" applyProtection="0"/>
    <xf numFmtId="9" fontId="3" fillId="0" borderId="0" applyFont="0" applyFill="0" applyBorder="0" applyAlignment="0" applyProtection="0"/>
  </cellStyleXfs>
  <cellXfs count="8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0" xfId="0" applyBorder="1" applyAlignment="1"/>
    <xf numFmtId="0" fontId="0" fillId="0" borderId="3" xfId="0" applyBorder="1" applyAlignment="1"/>
    <xf numFmtId="0" fontId="0" fillId="0" borderId="0" xfId="0" applyBorder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2" fillId="0" borderId="2" xfId="0" applyFont="1" applyBorder="1" applyAlignment="1">
      <alignment horizontal="right"/>
    </xf>
    <xf numFmtId="0" fontId="1" fillId="0" borderId="0" xfId="0" applyFont="1" applyBorder="1" applyAlignment="1"/>
    <xf numFmtId="0" fontId="0" fillId="0" borderId="0" xfId="0" applyFont="1" applyBorder="1" applyAlignment="1"/>
    <xf numFmtId="14" fontId="1" fillId="0" borderId="0" xfId="0" applyNumberFormat="1" applyFont="1" applyAlignment="1"/>
    <xf numFmtId="0" fontId="0" fillId="0" borderId="0" xfId="0" applyAlignment="1"/>
    <xf numFmtId="44" fontId="0" fillId="0" borderId="0" xfId="1" applyFont="1"/>
    <xf numFmtId="0" fontId="0" fillId="2" borderId="0" xfId="0" applyFill="1" applyAlignment="1">
      <alignment horizontal="center" vertical="center"/>
    </xf>
    <xf numFmtId="0" fontId="0" fillId="2" borderId="0" xfId="0" applyFill="1"/>
    <xf numFmtId="44" fontId="0" fillId="2" borderId="0" xfId="1" applyFont="1" applyFill="1"/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/>
    <xf numFmtId="0" fontId="6" fillId="7" borderId="0" xfId="7"/>
    <xf numFmtId="0" fontId="6" fillId="4" borderId="0" xfId="4"/>
    <xf numFmtId="0" fontId="7" fillId="5" borderId="0" xfId="5" applyFont="1"/>
    <xf numFmtId="0" fontId="7" fillId="0" borderId="3" xfId="0" applyFont="1" applyBorder="1" applyAlignment="1"/>
    <xf numFmtId="0" fontId="8" fillId="0" borderId="0" xfId="0" applyFont="1" applyBorder="1" applyAlignment="1">
      <alignment horizontal="right"/>
    </xf>
    <xf numFmtId="0" fontId="7" fillId="0" borderId="0" xfId="0" applyFont="1" applyBorder="1" applyAlignment="1"/>
    <xf numFmtId="0" fontId="9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0" fontId="7" fillId="0" borderId="0" xfId="0" applyFont="1"/>
    <xf numFmtId="0" fontId="7" fillId="6" borderId="0" xfId="6" applyFont="1" applyAlignment="1">
      <alignment horizontal="right"/>
    </xf>
    <xf numFmtId="0" fontId="7" fillId="6" borderId="0" xfId="6" applyFont="1"/>
    <xf numFmtId="0" fontId="7" fillId="0" borderId="0" xfId="0" applyFont="1" applyAlignment="1"/>
    <xf numFmtId="0" fontId="8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1" xfId="0" applyFont="1" applyBorder="1" applyAlignment="1">
      <alignment horizontal="center"/>
    </xf>
    <xf numFmtId="164" fontId="6" fillId="7" borderId="0" xfId="1" applyNumberFormat="1" applyFont="1" applyFill="1"/>
    <xf numFmtId="164" fontId="6" fillId="4" borderId="0" xfId="1" applyNumberFormat="1" applyFont="1" applyFill="1"/>
    <xf numFmtId="0" fontId="0" fillId="2" borderId="0" xfId="0" applyFill="1" applyAlignment="1">
      <alignment horizontal="center"/>
    </xf>
    <xf numFmtId="0" fontId="10" fillId="0" borderId="0" xfId="0" applyFont="1" applyBorder="1"/>
    <xf numFmtId="14" fontId="0" fillId="2" borderId="0" xfId="0" applyNumberFormat="1" applyFill="1" applyAlignment="1">
      <alignment horizontal="center" vertical="center"/>
    </xf>
    <xf numFmtId="0" fontId="0" fillId="9" borderId="0" xfId="0" applyFill="1" applyBorder="1" applyAlignment="1">
      <alignment horizontal="center"/>
    </xf>
    <xf numFmtId="0" fontId="1" fillId="9" borderId="0" xfId="0" applyFont="1" applyFill="1" applyBorder="1" applyAlignment="1"/>
    <xf numFmtId="9" fontId="0" fillId="0" borderId="0" xfId="8" applyFont="1"/>
    <xf numFmtId="9" fontId="0" fillId="0" borderId="0" xfId="8" applyFont="1" applyAlignment="1">
      <alignment horizontal="center" vertical="center"/>
    </xf>
    <xf numFmtId="0" fontId="4" fillId="0" borderId="4" xfId="2" applyAlignment="1">
      <alignment horizontal="center"/>
    </xf>
    <xf numFmtId="0" fontId="7" fillId="6" borderId="0" xfId="6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/>
    <xf numFmtId="0" fontId="0" fillId="2" borderId="0" xfId="0" applyFill="1" applyAlignment="1"/>
    <xf numFmtId="0" fontId="8" fillId="0" borderId="3" xfId="0" applyFont="1" applyBorder="1" applyAlignment="1"/>
    <xf numFmtId="0" fontId="2" fillId="0" borderId="3" xfId="0" applyFont="1" applyBorder="1" applyAlignment="1"/>
    <xf numFmtId="0" fontId="8" fillId="0" borderId="3" xfId="0" applyFont="1" applyBorder="1" applyAlignment="1">
      <alignment horizontal="right"/>
    </xf>
    <xf numFmtId="9" fontId="0" fillId="2" borderId="0" xfId="8" applyFont="1" applyFill="1"/>
    <xf numFmtId="0" fontId="5" fillId="3" borderId="6" xfId="3" applyBorder="1"/>
    <xf numFmtId="0" fontId="5" fillId="3" borderId="7" xfId="3" applyBorder="1"/>
    <xf numFmtId="0" fontId="5" fillId="3" borderId="8" xfId="3" applyBorder="1"/>
    <xf numFmtId="0" fontId="5" fillId="3" borderId="9" xfId="3" applyBorder="1"/>
    <xf numFmtId="0" fontId="5" fillId="3" borderId="10" xfId="3" applyBorder="1"/>
    <xf numFmtId="0" fontId="5" fillId="3" borderId="11" xfId="3" applyBorder="1"/>
    <xf numFmtId="0" fontId="5" fillId="3" borderId="12" xfId="3" applyBorder="1"/>
    <xf numFmtId="0" fontId="5" fillId="3" borderId="13" xfId="3" applyBorder="1"/>
    <xf numFmtId="0" fontId="5" fillId="3" borderId="14" xfId="3" applyBorder="1"/>
    <xf numFmtId="0" fontId="5" fillId="3" borderId="15" xfId="3" applyFont="1" applyBorder="1"/>
    <xf numFmtId="0" fontId="5" fillId="3" borderId="16" xfId="3" applyFont="1" applyBorder="1"/>
    <xf numFmtId="0" fontId="5" fillId="3" borderId="17" xfId="3" applyFont="1" applyBorder="1"/>
    <xf numFmtId="0" fontId="10" fillId="0" borderId="1" xfId="0" applyFont="1" applyBorder="1"/>
    <xf numFmtId="14" fontId="0" fillId="0" borderId="0" xfId="0" applyNumberFormat="1"/>
    <xf numFmtId="0" fontId="11" fillId="9" borderId="0" xfId="0" applyFont="1" applyFill="1"/>
    <xf numFmtId="0" fontId="11" fillId="9" borderId="0" xfId="0" applyFont="1" applyFill="1" applyAlignment="1"/>
    <xf numFmtId="44" fontId="11" fillId="9" borderId="0" xfId="1" applyFont="1" applyFill="1"/>
    <xf numFmtId="0" fontId="0" fillId="10" borderId="0" xfId="0" applyFill="1"/>
    <xf numFmtId="0" fontId="11" fillId="0" borderId="0" xfId="0" applyFont="1" applyFill="1"/>
    <xf numFmtId="44" fontId="0" fillId="0" borderId="0" xfId="0" applyNumberFormat="1"/>
    <xf numFmtId="0" fontId="0" fillId="0" borderId="0" xfId="0" applyFill="1"/>
    <xf numFmtId="0" fontId="1" fillId="11" borderId="1" xfId="0" applyFont="1" applyFill="1" applyBorder="1" applyAlignment="1">
      <alignment horizontal="center" vertical="center"/>
    </xf>
    <xf numFmtId="0" fontId="0" fillId="8" borderId="0" xfId="0" applyFill="1"/>
    <xf numFmtId="0" fontId="0" fillId="0" borderId="0" xfId="0" applyBorder="1"/>
    <xf numFmtId="0" fontId="0" fillId="0" borderId="0" xfId="0" applyFill="1" applyBorder="1"/>
    <xf numFmtId="0" fontId="11" fillId="0" borderId="0" xfId="0" applyFont="1" applyFill="1" applyBorder="1"/>
    <xf numFmtId="44" fontId="11" fillId="0" borderId="0" xfId="1" applyFont="1" applyFill="1" applyBorder="1"/>
    <xf numFmtId="0" fontId="11" fillId="0" borderId="0" xfId="0" applyFont="1" applyFill="1" applyBorder="1" applyAlignment="1"/>
  </cellXfs>
  <cellStyles count="9">
    <cellStyle name="20 % - Accent6" xfId="5" builtinId="50"/>
    <cellStyle name="40 % - Accent6" xfId="6" builtinId="51"/>
    <cellStyle name="60 % - Accent6" xfId="7" builtinId="52"/>
    <cellStyle name="Accent6" xfId="4" builtinId="49"/>
    <cellStyle name="Entrée" xfId="3" builtinId="20"/>
    <cellStyle name="Monétaire" xfId="1" builtinId="4"/>
    <cellStyle name="Normal" xfId="0" builtinId="0"/>
    <cellStyle name="Pourcentage" xfId="8" builtinId="5"/>
    <cellStyle name="Titre 1" xfId="2" builtinId="16"/>
  </cellStyles>
  <dxfs count="3">
    <dxf>
      <fill>
        <patternFill>
          <bgColor rgb="FFFFFF00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9" defaultPivotStyle="PivotStyleLight16">
    <tableStyle name="MySqlDefault" pivot="0" table="0" count="2">
      <tableStyleElement type="wholeTable" dxfId="2"/>
      <tableStyleElement type="header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352425</xdr:colOff>
          <xdr:row>10</xdr:row>
          <xdr:rowOff>38100</xdr:rowOff>
        </xdr:from>
        <xdr:to>
          <xdr:col>10</xdr:col>
          <xdr:colOff>485775</xdr:colOff>
          <xdr:row>16</xdr:row>
          <xdr:rowOff>57150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Modification des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495300</xdr:colOff>
          <xdr:row>13</xdr:row>
          <xdr:rowOff>95250</xdr:rowOff>
        </xdr:from>
        <xdr:to>
          <xdr:col>11</xdr:col>
          <xdr:colOff>590550</xdr:colOff>
          <xdr:row>16</xdr:row>
          <xdr:rowOff>19050</xdr:rowOff>
        </xdr:to>
        <xdr:sp macro="" textlink="">
          <xdr:nvSpPr>
            <xdr:cNvPr id="35844" name="Button 4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Commander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0</xdr:col>
      <xdr:colOff>1029410</xdr:colOff>
      <xdr:row>2</xdr:row>
      <xdr:rowOff>53145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33023"/>
        <a:stretch/>
      </xdr:blipFill>
      <xdr:spPr>
        <a:xfrm>
          <a:off x="0" y="1"/>
          <a:ext cx="1170214" cy="40693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10702</xdr:colOff>
          <xdr:row>5</xdr:row>
          <xdr:rowOff>171237</xdr:rowOff>
        </xdr:from>
        <xdr:to>
          <xdr:col>10</xdr:col>
          <xdr:colOff>10703</xdr:colOff>
          <xdr:row>8</xdr:row>
          <xdr:rowOff>32107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820649</xdr:colOff>
          <xdr:row>18</xdr:row>
          <xdr:rowOff>172519</xdr:rowOff>
        </xdr:from>
        <xdr:to>
          <xdr:col>9</xdr:col>
          <xdr:colOff>813371</xdr:colOff>
          <xdr:row>20</xdr:row>
          <xdr:rowOff>192639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la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10703</xdr:colOff>
          <xdr:row>12</xdr:row>
          <xdr:rowOff>10703</xdr:rowOff>
        </xdr:from>
        <xdr:to>
          <xdr:col>10</xdr:col>
          <xdr:colOff>1177</xdr:colOff>
          <xdr:row>14</xdr:row>
          <xdr:rowOff>53510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en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10702</xdr:colOff>
          <xdr:row>8</xdr:row>
          <xdr:rowOff>181939</xdr:rowOff>
        </xdr:from>
        <xdr:to>
          <xdr:col>10</xdr:col>
          <xdr:colOff>0</xdr:colOff>
          <xdr:row>11</xdr:row>
          <xdr:rowOff>76200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le lieu d'enregistrement du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809624</xdr:colOff>
          <xdr:row>3</xdr:row>
          <xdr:rowOff>0</xdr:rowOff>
        </xdr:from>
        <xdr:to>
          <xdr:col>10</xdr:col>
          <xdr:colOff>0</xdr:colOff>
          <xdr:row>5</xdr:row>
          <xdr:rowOff>105952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Affecter un numéro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4816</xdr:colOff>
          <xdr:row>15</xdr:row>
          <xdr:rowOff>21405</xdr:rowOff>
        </xdr:from>
        <xdr:to>
          <xdr:col>10</xdr:col>
          <xdr:colOff>0</xdr:colOff>
          <xdr:row>17</xdr:row>
          <xdr:rowOff>178513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une ancienne commande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3071"/>
  <sheetViews>
    <sheetView tabSelected="1" zoomScale="70" zoomScaleNormal="70" workbookViewId="0">
      <selection activeCell="H23" sqref="H23"/>
    </sheetView>
  </sheetViews>
  <sheetFormatPr baseColWidth="10" defaultColWidth="9.140625" defaultRowHeight="15" x14ac:dyDescent="0.25"/>
  <cols>
    <col min="1" max="1" width="19.5703125" style="51" customWidth="1"/>
    <col min="2" max="2" width="50.140625" style="51" customWidth="1"/>
    <col min="3" max="3" width="12.7109375" style="51" customWidth="1"/>
    <col min="4" max="4" width="27.42578125" style="51" bestFit="1" customWidth="1"/>
    <col min="5" max="5" width="12" style="51" bestFit="1" customWidth="1"/>
    <col min="6" max="6" width="76.42578125" style="51" bestFit="1" customWidth="1"/>
    <col min="7" max="9" width="9.140625" style="51"/>
    <col min="10" max="10" width="11.42578125" style="51" customWidth="1"/>
    <col min="11" max="17" width="9.140625" style="51"/>
    <col min="18" max="18" width="12.42578125" style="51" customWidth="1"/>
    <col min="19" max="16384" width="9.140625" style="51"/>
  </cols>
  <sheetData>
    <row r="1" spans="1:18" x14ac:dyDescent="0.25">
      <c r="A1" s="74" t="s">
        <v>6131</v>
      </c>
      <c r="B1" s="74" t="s">
        <v>85</v>
      </c>
      <c r="C1" s="74" t="s">
        <v>19</v>
      </c>
      <c r="D1" s="74" t="s">
        <v>18</v>
      </c>
      <c r="E1" s="74" t="s">
        <v>84</v>
      </c>
      <c r="F1" s="74" t="s">
        <v>83</v>
      </c>
    </row>
    <row r="2" spans="1:18" x14ac:dyDescent="0.25">
      <c r="A2" s="51">
        <v>1407</v>
      </c>
      <c r="B2" s="51" t="s">
        <v>6130</v>
      </c>
      <c r="C2" s="51">
        <v>93</v>
      </c>
      <c r="D2" s="51" t="s">
        <v>6129</v>
      </c>
      <c r="E2" s="51">
        <v>71</v>
      </c>
      <c r="F2" s="51" t="s">
        <v>6</v>
      </c>
    </row>
    <row r="3" spans="1:18" x14ac:dyDescent="0.25">
      <c r="A3" s="51">
        <v>2551</v>
      </c>
      <c r="B3" s="51" t="s">
        <v>6128</v>
      </c>
      <c r="C3" s="51">
        <v>93</v>
      </c>
      <c r="D3" s="51" t="s">
        <v>6127</v>
      </c>
      <c r="E3" s="51">
        <v>124</v>
      </c>
      <c r="F3" s="51" t="s">
        <v>6</v>
      </c>
      <c r="K3" s="84"/>
      <c r="L3" s="84"/>
      <c r="M3" s="82"/>
      <c r="N3" s="83"/>
      <c r="O3" s="82"/>
      <c r="P3" s="82"/>
      <c r="Q3" s="82"/>
      <c r="R3" s="82"/>
    </row>
    <row r="4" spans="1:18" x14ac:dyDescent="0.25">
      <c r="A4" s="51">
        <v>2229</v>
      </c>
      <c r="B4" s="51" t="s">
        <v>6126</v>
      </c>
      <c r="C4" s="51">
        <v>93</v>
      </c>
      <c r="D4" s="51" t="s">
        <v>6125</v>
      </c>
      <c r="E4" s="51">
        <v>71</v>
      </c>
      <c r="F4" s="51" t="s">
        <v>6</v>
      </c>
      <c r="K4" s="81"/>
      <c r="L4" s="81"/>
      <c r="M4" s="81"/>
      <c r="N4" s="81"/>
      <c r="O4" s="81"/>
      <c r="P4" s="81"/>
      <c r="Q4" s="81"/>
      <c r="R4" s="81"/>
    </row>
    <row r="5" spans="1:18" x14ac:dyDescent="0.25">
      <c r="A5" s="51">
        <v>2960</v>
      </c>
      <c r="B5" s="51" t="s">
        <v>8</v>
      </c>
      <c r="C5" s="51">
        <v>93</v>
      </c>
      <c r="D5" s="51" t="s">
        <v>7</v>
      </c>
      <c r="F5" s="51" t="s">
        <v>6</v>
      </c>
    </row>
    <row r="6" spans="1:18" x14ac:dyDescent="0.25">
      <c r="A6" s="51">
        <v>1578</v>
      </c>
      <c r="B6" s="51" t="s">
        <v>6124</v>
      </c>
      <c r="C6" s="51">
        <v>93</v>
      </c>
      <c r="D6" s="51" t="s">
        <v>6123</v>
      </c>
      <c r="E6" s="51">
        <v>63</v>
      </c>
      <c r="F6" s="51" t="s">
        <v>6</v>
      </c>
      <c r="K6" s="80"/>
      <c r="L6" s="80"/>
      <c r="M6" s="80"/>
      <c r="N6" s="80"/>
      <c r="O6" s="80"/>
      <c r="P6" s="80"/>
      <c r="Q6" s="80"/>
      <c r="R6" s="80"/>
    </row>
    <row r="7" spans="1:18" x14ac:dyDescent="0.25">
      <c r="A7" s="51">
        <v>2225</v>
      </c>
      <c r="B7" s="51" t="s">
        <v>6122</v>
      </c>
      <c r="C7" s="51">
        <v>93</v>
      </c>
      <c r="D7" s="51" t="s">
        <v>345</v>
      </c>
      <c r="E7" s="51">
        <v>71</v>
      </c>
      <c r="F7" s="51" t="s">
        <v>6</v>
      </c>
    </row>
    <row r="8" spans="1:18" x14ac:dyDescent="0.25">
      <c r="A8" s="51">
        <v>2226</v>
      </c>
      <c r="B8" s="51" t="s">
        <v>12</v>
      </c>
      <c r="C8" s="51">
        <v>93</v>
      </c>
      <c r="D8" s="51" t="s">
        <v>11</v>
      </c>
      <c r="E8" s="51">
        <v>141</v>
      </c>
      <c r="F8" s="51" t="s">
        <v>6</v>
      </c>
    </row>
    <row r="9" spans="1:18" x14ac:dyDescent="0.25">
      <c r="A9" s="51">
        <v>1576</v>
      </c>
      <c r="B9" s="51" t="s">
        <v>15</v>
      </c>
      <c r="C9" s="51">
        <v>93</v>
      </c>
      <c r="D9" s="51" t="s">
        <v>6121</v>
      </c>
      <c r="E9" s="51">
        <v>63</v>
      </c>
      <c r="F9" s="51" t="s">
        <v>6</v>
      </c>
    </row>
    <row r="10" spans="1:18" x14ac:dyDescent="0.25">
      <c r="A10" s="51">
        <v>2228</v>
      </c>
      <c r="B10" s="51" t="s">
        <v>6120</v>
      </c>
      <c r="C10" s="51">
        <v>93</v>
      </c>
      <c r="D10" s="51" t="s">
        <v>6119</v>
      </c>
      <c r="E10" s="51">
        <v>124</v>
      </c>
      <c r="F10" s="51" t="s">
        <v>6</v>
      </c>
    </row>
    <row r="11" spans="1:18" x14ac:dyDescent="0.25">
      <c r="A11" s="51">
        <v>2827</v>
      </c>
      <c r="B11" s="51" t="s">
        <v>6118</v>
      </c>
      <c r="C11" s="51">
        <v>93</v>
      </c>
      <c r="D11" s="51" t="s">
        <v>6117</v>
      </c>
      <c r="E11" s="51">
        <v>20</v>
      </c>
      <c r="F11" s="51" t="s">
        <v>6</v>
      </c>
    </row>
    <row r="12" spans="1:18" x14ac:dyDescent="0.25">
      <c r="A12" s="51">
        <v>2826</v>
      </c>
      <c r="B12" s="51" t="s">
        <v>6116</v>
      </c>
      <c r="C12" s="51">
        <v>93</v>
      </c>
      <c r="D12" s="51" t="s">
        <v>6115</v>
      </c>
      <c r="F12" s="51" t="s">
        <v>6</v>
      </c>
    </row>
    <row r="13" spans="1:18" x14ac:dyDescent="0.25">
      <c r="A13" s="51">
        <v>2486</v>
      </c>
      <c r="B13" s="51" t="s">
        <v>6114</v>
      </c>
      <c r="C13" s="51">
        <v>93</v>
      </c>
      <c r="D13" s="51" t="s">
        <v>6113</v>
      </c>
      <c r="F13" s="51" t="s">
        <v>6</v>
      </c>
    </row>
    <row r="14" spans="1:18" x14ac:dyDescent="0.25">
      <c r="A14" s="51">
        <v>2227</v>
      </c>
      <c r="B14" s="51" t="s">
        <v>6112</v>
      </c>
      <c r="C14" s="51">
        <v>93</v>
      </c>
      <c r="D14" s="51" t="s">
        <v>6111</v>
      </c>
      <c r="E14" s="51">
        <v>71</v>
      </c>
      <c r="F14" s="51" t="s">
        <v>6</v>
      </c>
    </row>
    <row r="15" spans="1:18" x14ac:dyDescent="0.25">
      <c r="A15" s="51">
        <v>2223</v>
      </c>
      <c r="B15" s="51" t="s">
        <v>6110</v>
      </c>
      <c r="C15" s="51">
        <v>93</v>
      </c>
      <c r="D15" s="51" t="s">
        <v>6109</v>
      </c>
      <c r="E15" s="51">
        <v>63</v>
      </c>
      <c r="F15" s="51" t="s">
        <v>6</v>
      </c>
    </row>
    <row r="16" spans="1:18" x14ac:dyDescent="0.25">
      <c r="A16" s="51">
        <v>2230</v>
      </c>
      <c r="B16" s="51" t="s">
        <v>6108</v>
      </c>
      <c r="C16" s="51">
        <v>93</v>
      </c>
      <c r="D16" s="51" t="s">
        <v>6107</v>
      </c>
      <c r="E16" s="51">
        <v>124</v>
      </c>
      <c r="F16" s="51" t="s">
        <v>6</v>
      </c>
    </row>
    <row r="17" spans="1:6" x14ac:dyDescent="0.25">
      <c r="A17" s="51">
        <v>1675</v>
      </c>
      <c r="B17" s="51" t="s">
        <v>14</v>
      </c>
      <c r="C17" s="51">
        <v>93</v>
      </c>
      <c r="D17" s="51" t="s">
        <v>6106</v>
      </c>
      <c r="E17" s="51">
        <v>63</v>
      </c>
      <c r="F17" s="51" t="s">
        <v>6</v>
      </c>
    </row>
    <row r="18" spans="1:6" x14ac:dyDescent="0.25">
      <c r="A18" s="51">
        <v>2062</v>
      </c>
      <c r="B18" s="51" t="s">
        <v>6105</v>
      </c>
      <c r="C18" s="51">
        <v>110</v>
      </c>
      <c r="D18" s="51" t="s">
        <v>6104</v>
      </c>
      <c r="E18" s="51">
        <v>17.600000000000001</v>
      </c>
    </row>
    <row r="19" spans="1:6" x14ac:dyDescent="0.25">
      <c r="A19" s="51">
        <v>1135</v>
      </c>
      <c r="B19" s="51" t="s">
        <v>6103</v>
      </c>
      <c r="C19" s="51">
        <v>79</v>
      </c>
      <c r="D19" s="51" t="s">
        <v>6102</v>
      </c>
      <c r="E19" s="51">
        <v>6.74</v>
      </c>
    </row>
    <row r="20" spans="1:6" x14ac:dyDescent="0.25">
      <c r="A20" s="51">
        <v>1940</v>
      </c>
      <c r="B20" s="51" t="s">
        <v>6101</v>
      </c>
      <c r="C20" s="51">
        <v>33</v>
      </c>
      <c r="D20" s="51" t="s">
        <v>6100</v>
      </c>
      <c r="E20" s="51">
        <v>30</v>
      </c>
    </row>
    <row r="21" spans="1:6" x14ac:dyDescent="0.25">
      <c r="A21" s="51">
        <v>1131</v>
      </c>
      <c r="B21" s="51" t="s">
        <v>6099</v>
      </c>
      <c r="C21" s="51">
        <v>79</v>
      </c>
      <c r="D21" s="51" t="s">
        <v>6098</v>
      </c>
      <c r="E21" s="51">
        <v>12.5</v>
      </c>
    </row>
    <row r="22" spans="1:6" x14ac:dyDescent="0.25">
      <c r="A22" s="51">
        <v>683</v>
      </c>
      <c r="B22" s="51" t="s">
        <v>6097</v>
      </c>
      <c r="C22" s="51">
        <v>33</v>
      </c>
      <c r="D22" s="51" t="s">
        <v>6096</v>
      </c>
      <c r="E22" s="51">
        <v>25.41</v>
      </c>
    </row>
    <row r="23" spans="1:6" x14ac:dyDescent="0.25">
      <c r="A23" s="51">
        <v>2005</v>
      </c>
      <c r="B23" s="51" t="s">
        <v>6095</v>
      </c>
      <c r="C23" s="51">
        <v>33</v>
      </c>
      <c r="D23" s="51" t="s">
        <v>6094</v>
      </c>
      <c r="E23" s="51">
        <v>57.5</v>
      </c>
    </row>
    <row r="24" spans="1:6" x14ac:dyDescent="0.25">
      <c r="A24" s="51">
        <v>1069</v>
      </c>
      <c r="B24" s="51" t="s">
        <v>6092</v>
      </c>
      <c r="C24" s="51">
        <v>33</v>
      </c>
      <c r="D24" s="51" t="s">
        <v>6093</v>
      </c>
      <c r="E24" s="51">
        <v>54.7</v>
      </c>
    </row>
    <row r="25" spans="1:6" x14ac:dyDescent="0.25">
      <c r="A25" s="51">
        <v>1056</v>
      </c>
      <c r="B25" s="51" t="s">
        <v>6092</v>
      </c>
      <c r="C25" s="51">
        <v>55</v>
      </c>
      <c r="D25" s="51" t="s">
        <v>6091</v>
      </c>
      <c r="E25" s="51">
        <v>100</v>
      </c>
    </row>
    <row r="26" spans="1:6" x14ac:dyDescent="0.25">
      <c r="A26" s="51">
        <v>1132</v>
      </c>
      <c r="B26" s="51" t="s">
        <v>6090</v>
      </c>
      <c r="C26" s="51">
        <v>79</v>
      </c>
      <c r="D26" s="51" t="s">
        <v>6089</v>
      </c>
      <c r="E26" s="51">
        <v>11.76</v>
      </c>
    </row>
    <row r="27" spans="1:6" x14ac:dyDescent="0.25">
      <c r="A27" s="51">
        <v>2203</v>
      </c>
      <c r="B27" s="51" t="s">
        <v>6088</v>
      </c>
      <c r="C27" s="51">
        <v>33</v>
      </c>
      <c r="D27" s="51" t="s">
        <v>6087</v>
      </c>
      <c r="E27" s="51">
        <v>20.100000000000001</v>
      </c>
    </row>
    <row r="28" spans="1:6" x14ac:dyDescent="0.25">
      <c r="A28" s="51">
        <v>1308</v>
      </c>
      <c r="B28" s="51" t="s">
        <v>6086</v>
      </c>
      <c r="C28" s="51">
        <v>33</v>
      </c>
      <c r="D28" s="51" t="s">
        <v>6085</v>
      </c>
      <c r="E28" s="51">
        <v>33.4</v>
      </c>
    </row>
    <row r="29" spans="1:6" x14ac:dyDescent="0.25">
      <c r="A29" s="51">
        <v>3128</v>
      </c>
      <c r="B29" s="51" t="s">
        <v>6084</v>
      </c>
      <c r="C29" s="51">
        <v>33</v>
      </c>
      <c r="D29" s="51" t="s">
        <v>6083</v>
      </c>
    </row>
    <row r="30" spans="1:6" x14ac:dyDescent="0.25">
      <c r="A30" s="51">
        <v>3091</v>
      </c>
      <c r="B30" s="51" t="s">
        <v>6082</v>
      </c>
      <c r="C30" s="51">
        <v>33</v>
      </c>
      <c r="D30" s="51" t="s">
        <v>6081</v>
      </c>
      <c r="E30" s="51">
        <v>105.5</v>
      </c>
    </row>
    <row r="31" spans="1:6" x14ac:dyDescent="0.25">
      <c r="A31" s="51">
        <v>1364</v>
      </c>
      <c r="B31" s="51" t="s">
        <v>6080</v>
      </c>
      <c r="C31" s="51">
        <v>33</v>
      </c>
      <c r="D31" s="51" t="s">
        <v>6079</v>
      </c>
      <c r="E31" s="51">
        <v>23.2</v>
      </c>
    </row>
    <row r="32" spans="1:6" x14ac:dyDescent="0.25">
      <c r="A32" s="51">
        <v>3448</v>
      </c>
      <c r="B32" s="51" t="s">
        <v>6078</v>
      </c>
      <c r="C32" s="51">
        <v>33</v>
      </c>
      <c r="D32" s="51" t="s">
        <v>6077</v>
      </c>
      <c r="E32" s="51">
        <v>24.1</v>
      </c>
    </row>
    <row r="33" spans="1:6" x14ac:dyDescent="0.25">
      <c r="A33" s="51">
        <v>2305</v>
      </c>
      <c r="B33" s="51" t="s">
        <v>6076</v>
      </c>
      <c r="C33" s="51">
        <v>33</v>
      </c>
      <c r="D33" s="51" t="s">
        <v>6075</v>
      </c>
      <c r="E33" s="51">
        <v>38</v>
      </c>
    </row>
    <row r="34" spans="1:6" x14ac:dyDescent="0.25">
      <c r="A34" s="51">
        <v>1134</v>
      </c>
      <c r="B34" s="51" t="s">
        <v>6074</v>
      </c>
      <c r="C34" s="51">
        <v>79</v>
      </c>
      <c r="D34" s="51" t="s">
        <v>6073</v>
      </c>
      <c r="E34" s="51">
        <v>6.9</v>
      </c>
    </row>
    <row r="35" spans="1:6" x14ac:dyDescent="0.25">
      <c r="A35" s="51" t="e">
        <f>IF(ISBLANK(VLOOKUP(C8,#REF!,2,FALSE))," ",IF(ISNA(VLOOKUP(C8,#REF!,2,FALSE))," ",VLOOKUP(C8,#REF!,2,FALSE)))</f>
        <v>#REF!</v>
      </c>
      <c r="B35" s="51" t="s">
        <v>6068</v>
      </c>
      <c r="C35" s="51">
        <v>33</v>
      </c>
      <c r="D35" s="51" t="s">
        <v>6072</v>
      </c>
      <c r="E35" s="51">
        <v>62</v>
      </c>
      <c r="F35" s="51" t="s">
        <v>6071</v>
      </c>
    </row>
    <row r="36" spans="1:6" x14ac:dyDescent="0.25">
      <c r="A36" s="51">
        <v>654</v>
      </c>
      <c r="B36" s="51" t="s">
        <v>6068</v>
      </c>
      <c r="C36" s="51">
        <v>33</v>
      </c>
      <c r="D36" s="51" t="s">
        <v>6070</v>
      </c>
      <c r="E36" s="51">
        <v>83</v>
      </c>
      <c r="F36" s="51" t="s">
        <v>6069</v>
      </c>
    </row>
    <row r="37" spans="1:6" x14ac:dyDescent="0.25">
      <c r="A37" s="51">
        <v>655</v>
      </c>
      <c r="B37" s="51" t="s">
        <v>6068</v>
      </c>
      <c r="C37" s="51">
        <v>33</v>
      </c>
      <c r="D37" s="51" t="s">
        <v>6067</v>
      </c>
      <c r="E37" s="51">
        <v>83</v>
      </c>
      <c r="F37" s="51" t="s">
        <v>6066</v>
      </c>
    </row>
    <row r="38" spans="1:6" x14ac:dyDescent="0.25">
      <c r="A38" s="51">
        <v>656</v>
      </c>
      <c r="B38" s="51" t="s">
        <v>6061</v>
      </c>
      <c r="C38" s="51">
        <v>33</v>
      </c>
      <c r="D38" s="51" t="s">
        <v>6065</v>
      </c>
      <c r="E38" s="51">
        <v>86.1</v>
      </c>
      <c r="F38" s="51" t="s">
        <v>6064</v>
      </c>
    </row>
    <row r="39" spans="1:6" x14ac:dyDescent="0.25">
      <c r="A39" s="51">
        <v>657</v>
      </c>
      <c r="B39" s="51" t="s">
        <v>6061</v>
      </c>
      <c r="C39" s="51">
        <v>33</v>
      </c>
      <c r="D39" s="51" t="s">
        <v>6063</v>
      </c>
      <c r="E39" s="51">
        <v>86.1</v>
      </c>
      <c r="F39" s="51" t="s">
        <v>6062</v>
      </c>
    </row>
    <row r="40" spans="1:6" x14ac:dyDescent="0.25">
      <c r="A40" s="51">
        <v>658</v>
      </c>
      <c r="B40" s="51" t="s">
        <v>6061</v>
      </c>
      <c r="C40" s="51">
        <v>33</v>
      </c>
      <c r="D40" s="51" t="s">
        <v>6060</v>
      </c>
      <c r="E40" s="51">
        <v>52.5</v>
      </c>
      <c r="F40" s="51" t="s">
        <v>6059</v>
      </c>
    </row>
    <row r="41" spans="1:6" x14ac:dyDescent="0.25">
      <c r="A41" s="51">
        <v>1618</v>
      </c>
      <c r="B41" s="51" t="s">
        <v>6058</v>
      </c>
      <c r="C41" s="51">
        <v>33</v>
      </c>
      <c r="D41" s="51" t="s">
        <v>6057</v>
      </c>
      <c r="E41" s="51">
        <v>45.3</v>
      </c>
    </row>
    <row r="42" spans="1:6" x14ac:dyDescent="0.25">
      <c r="A42" s="51">
        <v>3137</v>
      </c>
      <c r="B42" s="51" t="s">
        <v>6056</v>
      </c>
      <c r="C42" s="51">
        <v>33</v>
      </c>
      <c r="D42" s="51" t="s">
        <v>6055</v>
      </c>
      <c r="E42" s="51">
        <v>16</v>
      </c>
    </row>
    <row r="43" spans="1:6" x14ac:dyDescent="0.25">
      <c r="A43" s="51">
        <v>1346</v>
      </c>
      <c r="B43" s="51" t="s">
        <v>6054</v>
      </c>
      <c r="C43" s="51">
        <v>33</v>
      </c>
      <c r="D43" s="51" t="s">
        <v>5953</v>
      </c>
      <c r="E43" s="51">
        <v>47.2</v>
      </c>
    </row>
    <row r="44" spans="1:6" x14ac:dyDescent="0.25">
      <c r="A44" s="51">
        <v>2998</v>
      </c>
      <c r="B44" s="51" t="s">
        <v>6054</v>
      </c>
      <c r="C44" s="51">
        <v>84</v>
      </c>
      <c r="D44" s="51" t="s">
        <v>6053</v>
      </c>
      <c r="E44" s="51">
        <v>60</v>
      </c>
    </row>
    <row r="45" spans="1:6" x14ac:dyDescent="0.25">
      <c r="A45" s="51">
        <v>3057</v>
      </c>
      <c r="B45" s="51" t="s">
        <v>6052</v>
      </c>
      <c r="C45" s="51">
        <v>33</v>
      </c>
      <c r="D45" s="51" t="s">
        <v>6051</v>
      </c>
    </row>
    <row r="46" spans="1:6" x14ac:dyDescent="0.25">
      <c r="A46" s="51">
        <v>2601</v>
      </c>
      <c r="B46" s="51" t="s">
        <v>6050</v>
      </c>
      <c r="C46" s="51">
        <v>33</v>
      </c>
      <c r="D46" s="51" t="s">
        <v>6049</v>
      </c>
      <c r="E46" s="51">
        <v>29.6</v>
      </c>
    </row>
    <row r="47" spans="1:6" x14ac:dyDescent="0.25">
      <c r="A47" s="51">
        <v>620</v>
      </c>
      <c r="B47" s="51" t="s">
        <v>6048</v>
      </c>
      <c r="C47" s="51">
        <v>33</v>
      </c>
      <c r="D47" s="51" t="s">
        <v>6047</v>
      </c>
    </row>
    <row r="48" spans="1:6" x14ac:dyDescent="0.25">
      <c r="A48" s="51">
        <v>540</v>
      </c>
      <c r="B48" s="51" t="s">
        <v>6046</v>
      </c>
      <c r="C48" s="51">
        <v>33</v>
      </c>
      <c r="D48" s="51" t="s">
        <v>6045</v>
      </c>
      <c r="E48" s="51">
        <v>18.2</v>
      </c>
    </row>
    <row r="49" spans="1:5" x14ac:dyDescent="0.25">
      <c r="A49" s="51">
        <v>2794</v>
      </c>
      <c r="B49" s="51" t="s">
        <v>6044</v>
      </c>
      <c r="C49" s="51">
        <v>33</v>
      </c>
      <c r="D49" s="51" t="s">
        <v>6043</v>
      </c>
      <c r="E49" s="51">
        <v>34.1</v>
      </c>
    </row>
    <row r="50" spans="1:5" x14ac:dyDescent="0.25">
      <c r="A50" s="51">
        <v>1170</v>
      </c>
      <c r="B50" s="51" t="s">
        <v>6042</v>
      </c>
      <c r="C50" s="51">
        <v>26</v>
      </c>
      <c r="D50" s="51" t="s">
        <v>6041</v>
      </c>
      <c r="E50" s="51">
        <v>24.5</v>
      </c>
    </row>
    <row r="51" spans="1:5" x14ac:dyDescent="0.25">
      <c r="A51" s="51">
        <v>2749</v>
      </c>
      <c r="B51" s="51" t="s">
        <v>6040</v>
      </c>
      <c r="C51" s="51">
        <v>84</v>
      </c>
      <c r="D51" s="51" t="s">
        <v>6039</v>
      </c>
      <c r="E51" s="51">
        <v>17</v>
      </c>
    </row>
    <row r="52" spans="1:5" x14ac:dyDescent="0.25">
      <c r="A52" s="51">
        <v>2002</v>
      </c>
      <c r="B52" s="51" t="s">
        <v>6038</v>
      </c>
      <c r="C52" s="51">
        <v>33</v>
      </c>
      <c r="D52" s="51" t="s">
        <v>6037</v>
      </c>
      <c r="E52" s="51">
        <v>101</v>
      </c>
    </row>
    <row r="53" spans="1:5" x14ac:dyDescent="0.25">
      <c r="A53" s="51">
        <v>2306</v>
      </c>
      <c r="B53" s="51" t="s">
        <v>6036</v>
      </c>
      <c r="C53" s="51">
        <v>33</v>
      </c>
      <c r="D53" s="51" t="s">
        <v>6035</v>
      </c>
      <c r="E53" s="51">
        <v>87.5</v>
      </c>
    </row>
    <row r="54" spans="1:5" x14ac:dyDescent="0.25">
      <c r="A54" s="51">
        <v>2593</v>
      </c>
      <c r="B54" s="51" t="s">
        <v>6034</v>
      </c>
      <c r="C54" s="51">
        <v>33</v>
      </c>
      <c r="D54" s="51" t="s">
        <v>6033</v>
      </c>
    </row>
    <row r="55" spans="1:5" x14ac:dyDescent="0.25">
      <c r="A55" s="51">
        <v>883</v>
      </c>
      <c r="B55" s="51" t="s">
        <v>6032</v>
      </c>
      <c r="C55" s="51">
        <v>29</v>
      </c>
      <c r="D55" s="51" t="s">
        <v>2343</v>
      </c>
      <c r="E55" s="51">
        <v>302</v>
      </c>
    </row>
    <row r="56" spans="1:5" x14ac:dyDescent="0.25">
      <c r="A56" s="51">
        <v>1906</v>
      </c>
      <c r="B56" s="51" t="s">
        <v>6031</v>
      </c>
      <c r="C56" s="51">
        <v>35</v>
      </c>
      <c r="D56" s="51" t="s">
        <v>6030</v>
      </c>
      <c r="E56" s="51">
        <v>916.7</v>
      </c>
    </row>
    <row r="57" spans="1:5" x14ac:dyDescent="0.25">
      <c r="A57" s="51">
        <v>613</v>
      </c>
      <c r="B57" s="51" t="s">
        <v>6029</v>
      </c>
      <c r="C57" s="51">
        <v>35</v>
      </c>
      <c r="D57" s="51" t="s">
        <v>6028</v>
      </c>
      <c r="E57" s="51">
        <v>15</v>
      </c>
    </row>
    <row r="58" spans="1:5" x14ac:dyDescent="0.25">
      <c r="A58" s="51">
        <v>1304</v>
      </c>
      <c r="B58" s="51" t="s">
        <v>6027</v>
      </c>
      <c r="C58" s="51">
        <v>33</v>
      </c>
      <c r="D58" s="51" t="s">
        <v>6026</v>
      </c>
      <c r="E58" s="51">
        <v>94.3</v>
      </c>
    </row>
    <row r="59" spans="1:5" x14ac:dyDescent="0.25">
      <c r="A59" s="51">
        <v>1051</v>
      </c>
      <c r="B59" s="51" t="s">
        <v>6025</v>
      </c>
      <c r="C59" s="51">
        <v>33</v>
      </c>
      <c r="D59" s="51" t="s">
        <v>6024</v>
      </c>
      <c r="E59" s="51">
        <v>50</v>
      </c>
    </row>
    <row r="60" spans="1:5" x14ac:dyDescent="0.25">
      <c r="A60" s="51">
        <v>2185</v>
      </c>
      <c r="B60" s="51" t="s">
        <v>6023</v>
      </c>
      <c r="C60" s="51">
        <v>33</v>
      </c>
      <c r="D60" s="51" t="s">
        <v>6022</v>
      </c>
      <c r="E60" s="51">
        <v>47</v>
      </c>
    </row>
    <row r="61" spans="1:5" x14ac:dyDescent="0.25">
      <c r="A61" s="51">
        <v>1315</v>
      </c>
      <c r="B61" s="51" t="s">
        <v>6021</v>
      </c>
      <c r="C61" s="51">
        <v>33</v>
      </c>
      <c r="D61" s="51" t="s">
        <v>6020</v>
      </c>
      <c r="E61" s="51">
        <v>73</v>
      </c>
    </row>
    <row r="62" spans="1:5" x14ac:dyDescent="0.25">
      <c r="A62" s="51">
        <v>1505</v>
      </c>
      <c r="B62" s="51" t="s">
        <v>6019</v>
      </c>
      <c r="C62" s="51">
        <v>33</v>
      </c>
      <c r="D62" s="51" t="s">
        <v>6018</v>
      </c>
      <c r="E62" s="51">
        <v>48.1</v>
      </c>
    </row>
    <row r="63" spans="1:5" x14ac:dyDescent="0.25">
      <c r="A63" s="51">
        <v>597</v>
      </c>
      <c r="B63" s="51" t="s">
        <v>6017</v>
      </c>
      <c r="C63" s="51">
        <v>33</v>
      </c>
      <c r="D63" s="51" t="s">
        <v>6016</v>
      </c>
      <c r="E63" s="51">
        <v>20.8</v>
      </c>
    </row>
    <row r="64" spans="1:5" x14ac:dyDescent="0.25">
      <c r="A64" s="51">
        <v>1925</v>
      </c>
      <c r="B64" s="51" t="s">
        <v>6015</v>
      </c>
      <c r="C64" s="51">
        <v>33</v>
      </c>
      <c r="D64" s="51" t="s">
        <v>6014</v>
      </c>
      <c r="E64" s="51">
        <v>99.3</v>
      </c>
    </row>
    <row r="65" spans="1:5" x14ac:dyDescent="0.25">
      <c r="A65" s="51">
        <v>1840</v>
      </c>
      <c r="B65" s="51" t="s">
        <v>6013</v>
      </c>
      <c r="C65" s="51">
        <v>33</v>
      </c>
      <c r="D65" s="51" t="s">
        <v>6012</v>
      </c>
      <c r="E65" s="51">
        <v>146.30000000000001</v>
      </c>
    </row>
    <row r="66" spans="1:5" x14ac:dyDescent="0.25">
      <c r="A66" s="51">
        <v>1300</v>
      </c>
      <c r="B66" s="51" t="s">
        <v>6011</v>
      </c>
      <c r="C66" s="51">
        <v>33</v>
      </c>
      <c r="D66" s="51" t="s">
        <v>6010</v>
      </c>
      <c r="E66" s="51">
        <v>51.2</v>
      </c>
    </row>
    <row r="67" spans="1:5" x14ac:dyDescent="0.25">
      <c r="A67" s="51">
        <v>1272</v>
      </c>
      <c r="B67" s="51" t="s">
        <v>6009</v>
      </c>
      <c r="C67" s="51">
        <v>33</v>
      </c>
      <c r="D67" s="51" t="s">
        <v>6007</v>
      </c>
      <c r="E67" s="51">
        <v>10.9</v>
      </c>
    </row>
    <row r="68" spans="1:5" x14ac:dyDescent="0.25">
      <c r="A68" s="51">
        <v>3260</v>
      </c>
      <c r="B68" s="51" t="s">
        <v>6008</v>
      </c>
      <c r="D68" s="51" t="s">
        <v>6007</v>
      </c>
      <c r="E68" s="51">
        <v>16.600000000000001</v>
      </c>
    </row>
    <row r="69" spans="1:5" x14ac:dyDescent="0.25">
      <c r="A69" s="51">
        <v>2018</v>
      </c>
      <c r="B69" s="51" t="s">
        <v>6006</v>
      </c>
      <c r="C69" s="51">
        <v>33</v>
      </c>
      <c r="D69" s="51" t="s">
        <v>6005</v>
      </c>
      <c r="E69" s="51">
        <v>73.900000000000006</v>
      </c>
    </row>
    <row r="70" spans="1:5" x14ac:dyDescent="0.25">
      <c r="A70" s="51">
        <v>2017</v>
      </c>
      <c r="B70" s="51" t="s">
        <v>6004</v>
      </c>
      <c r="C70" s="51">
        <v>84</v>
      </c>
      <c r="D70" s="51" t="s">
        <v>6003</v>
      </c>
      <c r="E70" s="51">
        <v>56.4</v>
      </c>
    </row>
    <row r="71" spans="1:5" x14ac:dyDescent="0.25">
      <c r="A71" s="51">
        <v>202</v>
      </c>
      <c r="B71" s="51" t="s">
        <v>6002</v>
      </c>
      <c r="C71" s="51">
        <v>28</v>
      </c>
      <c r="D71" s="51" t="s">
        <v>6001</v>
      </c>
      <c r="E71" s="51">
        <v>180.19</v>
      </c>
    </row>
    <row r="72" spans="1:5" x14ac:dyDescent="0.25">
      <c r="A72" s="51">
        <v>1375</v>
      </c>
      <c r="B72" s="51" t="s">
        <v>6000</v>
      </c>
      <c r="C72" s="51">
        <v>33</v>
      </c>
      <c r="D72" s="51" t="s">
        <v>5999</v>
      </c>
    </row>
    <row r="73" spans="1:5" x14ac:dyDescent="0.25">
      <c r="A73" s="51">
        <v>1963</v>
      </c>
      <c r="B73" s="51" t="s">
        <v>5998</v>
      </c>
      <c r="C73" s="51">
        <v>33</v>
      </c>
      <c r="D73" s="51" t="s">
        <v>5997</v>
      </c>
      <c r="E73" s="51">
        <v>44.1</v>
      </c>
    </row>
    <row r="74" spans="1:5" x14ac:dyDescent="0.25">
      <c r="A74" s="51">
        <v>203</v>
      </c>
      <c r="B74" s="51" t="s">
        <v>5996</v>
      </c>
      <c r="C74" s="51">
        <v>33</v>
      </c>
      <c r="D74" s="51" t="s">
        <v>5995</v>
      </c>
    </row>
    <row r="75" spans="1:5" x14ac:dyDescent="0.25">
      <c r="A75" s="51">
        <v>3201</v>
      </c>
      <c r="B75" s="51" t="s">
        <v>5994</v>
      </c>
      <c r="C75" s="51">
        <v>100</v>
      </c>
      <c r="D75" s="51" t="s">
        <v>5993</v>
      </c>
      <c r="E75" s="51">
        <v>150</v>
      </c>
    </row>
    <row r="76" spans="1:5" x14ac:dyDescent="0.25">
      <c r="A76" s="51">
        <v>593</v>
      </c>
      <c r="B76" s="51" t="s">
        <v>5992</v>
      </c>
      <c r="C76" s="51">
        <v>27</v>
      </c>
      <c r="D76" s="51" t="s">
        <v>5991</v>
      </c>
      <c r="E76" s="51">
        <v>113</v>
      </c>
    </row>
    <row r="77" spans="1:5" x14ac:dyDescent="0.25">
      <c r="A77" s="51">
        <v>2163</v>
      </c>
      <c r="B77" s="51" t="s">
        <v>5990</v>
      </c>
      <c r="C77" s="51">
        <v>33</v>
      </c>
      <c r="D77" s="51" t="s">
        <v>5989</v>
      </c>
      <c r="E77" s="51">
        <v>120.5</v>
      </c>
    </row>
    <row r="78" spans="1:5" x14ac:dyDescent="0.25">
      <c r="A78" s="51">
        <v>2739</v>
      </c>
      <c r="B78" s="51" t="s">
        <v>5988</v>
      </c>
      <c r="C78" s="51">
        <v>33</v>
      </c>
      <c r="D78" s="51" t="s">
        <v>5987</v>
      </c>
      <c r="E78" s="51">
        <v>28.9</v>
      </c>
    </row>
    <row r="79" spans="1:5" x14ac:dyDescent="0.25">
      <c r="A79" s="51">
        <v>2415</v>
      </c>
      <c r="B79" s="51" t="s">
        <v>5986</v>
      </c>
      <c r="C79" s="51">
        <v>26</v>
      </c>
      <c r="D79" s="51" t="s">
        <v>5985</v>
      </c>
      <c r="E79" s="51">
        <v>97</v>
      </c>
    </row>
    <row r="80" spans="1:5" x14ac:dyDescent="0.25">
      <c r="A80" s="51">
        <v>772</v>
      </c>
      <c r="B80" s="51" t="s">
        <v>5984</v>
      </c>
      <c r="C80" s="51">
        <v>19</v>
      </c>
    </row>
    <row r="81" spans="1:6" x14ac:dyDescent="0.25">
      <c r="A81" s="51">
        <v>2558</v>
      </c>
      <c r="B81" s="51" t="s">
        <v>5983</v>
      </c>
      <c r="C81" s="51">
        <v>47</v>
      </c>
      <c r="D81" s="51" t="s">
        <v>5982</v>
      </c>
      <c r="E81" s="51">
        <v>8.6</v>
      </c>
    </row>
    <row r="82" spans="1:6" x14ac:dyDescent="0.25">
      <c r="A82" s="51">
        <v>205</v>
      </c>
      <c r="B82" s="51" t="s">
        <v>5981</v>
      </c>
      <c r="C82" s="51">
        <v>31</v>
      </c>
      <c r="D82" s="51" t="s">
        <v>5980</v>
      </c>
      <c r="E82" s="51">
        <v>18.600000000000001</v>
      </c>
    </row>
    <row r="83" spans="1:6" x14ac:dyDescent="0.25">
      <c r="A83" s="51">
        <v>204</v>
      </c>
      <c r="B83" s="51" t="s">
        <v>5979</v>
      </c>
      <c r="C83" s="51">
        <v>31</v>
      </c>
      <c r="D83" s="51" t="s">
        <v>5978</v>
      </c>
      <c r="E83" s="51">
        <v>40</v>
      </c>
      <c r="F83" s="51" t="s">
        <v>5977</v>
      </c>
    </row>
    <row r="84" spans="1:6" x14ac:dyDescent="0.25">
      <c r="A84" s="51">
        <v>2195</v>
      </c>
      <c r="B84" s="51" t="s">
        <v>5976</v>
      </c>
      <c r="C84" s="51">
        <v>31</v>
      </c>
      <c r="D84" s="51" t="s">
        <v>5975</v>
      </c>
      <c r="E84" s="51">
        <v>26.65</v>
      </c>
    </row>
    <row r="85" spans="1:6" x14ac:dyDescent="0.25">
      <c r="A85" s="51">
        <v>1977</v>
      </c>
      <c r="B85" s="51" t="s">
        <v>5974</v>
      </c>
      <c r="C85" s="51">
        <v>31</v>
      </c>
      <c r="D85" s="51" t="s">
        <v>5973</v>
      </c>
      <c r="E85" s="51">
        <v>187.5</v>
      </c>
    </row>
    <row r="86" spans="1:6" x14ac:dyDescent="0.25">
      <c r="A86" s="51">
        <v>1976</v>
      </c>
      <c r="B86" s="51" t="s">
        <v>5972</v>
      </c>
      <c r="C86" s="51">
        <v>31</v>
      </c>
      <c r="D86" s="51" t="s">
        <v>5971</v>
      </c>
      <c r="E86" s="51">
        <v>54</v>
      </c>
    </row>
    <row r="87" spans="1:6" x14ac:dyDescent="0.25">
      <c r="A87" s="51">
        <v>1897</v>
      </c>
      <c r="B87" s="51" t="s">
        <v>5970</v>
      </c>
      <c r="C87" s="51">
        <v>84</v>
      </c>
      <c r="D87" s="51" t="s">
        <v>5969</v>
      </c>
      <c r="E87" s="51">
        <v>65.400000000000006</v>
      </c>
    </row>
    <row r="88" spans="1:6" x14ac:dyDescent="0.25">
      <c r="A88" s="51">
        <v>1139</v>
      </c>
      <c r="B88" s="51" t="s">
        <v>5968</v>
      </c>
      <c r="C88" s="51">
        <v>31</v>
      </c>
      <c r="D88" s="51" t="s">
        <v>5967</v>
      </c>
      <c r="E88" s="51">
        <v>14.7</v>
      </c>
    </row>
    <row r="89" spans="1:6" x14ac:dyDescent="0.25">
      <c r="A89" s="51">
        <v>206</v>
      </c>
      <c r="B89" s="51" t="s">
        <v>5966</v>
      </c>
      <c r="C89" s="51">
        <v>31</v>
      </c>
      <c r="D89" s="51" t="s">
        <v>5965</v>
      </c>
      <c r="E89" s="51">
        <v>86.7</v>
      </c>
    </row>
    <row r="90" spans="1:6" x14ac:dyDescent="0.25">
      <c r="A90" s="51">
        <v>3446</v>
      </c>
      <c r="B90" s="51" t="s">
        <v>5964</v>
      </c>
      <c r="C90" s="51">
        <v>12</v>
      </c>
      <c r="D90" s="51" t="s">
        <v>5963</v>
      </c>
      <c r="E90" s="51">
        <v>45.4</v>
      </c>
    </row>
    <row r="91" spans="1:6" x14ac:dyDescent="0.25">
      <c r="A91" s="51">
        <v>3427</v>
      </c>
      <c r="B91" s="51" t="s">
        <v>5962</v>
      </c>
      <c r="C91" s="51">
        <v>12</v>
      </c>
      <c r="D91" s="51" t="s">
        <v>5961</v>
      </c>
      <c r="E91" s="51">
        <v>51</v>
      </c>
    </row>
    <row r="92" spans="1:6" x14ac:dyDescent="0.25">
      <c r="A92" s="51">
        <v>2758</v>
      </c>
      <c r="B92" s="51" t="s">
        <v>5960</v>
      </c>
      <c r="C92" s="51">
        <v>26</v>
      </c>
      <c r="D92" s="51" t="s">
        <v>5959</v>
      </c>
      <c r="E92" s="51">
        <v>49</v>
      </c>
    </row>
    <row r="93" spans="1:6" x14ac:dyDescent="0.25">
      <c r="A93" s="51">
        <v>2279</v>
      </c>
      <c r="B93" s="51" t="s">
        <v>5958</v>
      </c>
      <c r="C93" s="51">
        <v>33</v>
      </c>
      <c r="D93" s="51" t="s">
        <v>5957</v>
      </c>
      <c r="E93" s="51">
        <v>39.4</v>
      </c>
    </row>
    <row r="94" spans="1:6" x14ac:dyDescent="0.25">
      <c r="A94" s="51">
        <v>209</v>
      </c>
      <c r="B94" s="51" t="s">
        <v>5956</v>
      </c>
      <c r="C94" s="51">
        <v>33</v>
      </c>
      <c r="D94" s="51" t="s">
        <v>5955</v>
      </c>
      <c r="E94" s="51">
        <v>16.5</v>
      </c>
      <c r="F94" s="51" t="s">
        <v>5952</v>
      </c>
    </row>
    <row r="95" spans="1:6" x14ac:dyDescent="0.25">
      <c r="A95" s="51">
        <v>888</v>
      </c>
      <c r="B95" s="51" t="s">
        <v>5954</v>
      </c>
      <c r="C95" s="51">
        <v>33</v>
      </c>
      <c r="D95" s="51" t="s">
        <v>5953</v>
      </c>
      <c r="E95" s="51">
        <v>31.4</v>
      </c>
      <c r="F95" s="51" t="s">
        <v>5952</v>
      </c>
    </row>
    <row r="96" spans="1:6" x14ac:dyDescent="0.25">
      <c r="A96" s="51">
        <v>2630</v>
      </c>
      <c r="B96" s="51" t="s">
        <v>5951</v>
      </c>
      <c r="C96" s="51">
        <v>33</v>
      </c>
      <c r="D96" s="51" t="s">
        <v>5950</v>
      </c>
      <c r="E96" s="51">
        <v>75.5</v>
      </c>
    </row>
    <row r="97" spans="1:6" x14ac:dyDescent="0.25">
      <c r="A97" s="51">
        <v>3080</v>
      </c>
      <c r="B97" s="51" t="s">
        <v>5949</v>
      </c>
      <c r="C97" s="51">
        <v>30</v>
      </c>
      <c r="D97" s="51" t="s">
        <v>5948</v>
      </c>
      <c r="E97" s="51">
        <v>20.45</v>
      </c>
    </row>
    <row r="98" spans="1:6" x14ac:dyDescent="0.25">
      <c r="A98" s="51">
        <v>3056</v>
      </c>
      <c r="B98" s="51" t="s">
        <v>5947</v>
      </c>
      <c r="C98" s="51">
        <v>30</v>
      </c>
      <c r="D98" s="51" t="s">
        <v>5946</v>
      </c>
    </row>
    <row r="99" spans="1:6" x14ac:dyDescent="0.25">
      <c r="A99" s="51">
        <v>604</v>
      </c>
      <c r="B99" s="51" t="s">
        <v>5945</v>
      </c>
      <c r="C99" s="51">
        <v>26</v>
      </c>
      <c r="D99" s="51" t="s">
        <v>5944</v>
      </c>
      <c r="E99" s="51">
        <v>32.25</v>
      </c>
    </row>
    <row r="100" spans="1:6" x14ac:dyDescent="0.25">
      <c r="A100" s="51">
        <v>210</v>
      </c>
      <c r="B100" s="51" t="s">
        <v>5943</v>
      </c>
      <c r="C100" s="51">
        <v>33</v>
      </c>
      <c r="D100" s="51" t="s">
        <v>5942</v>
      </c>
      <c r="E100" s="51">
        <v>16.5</v>
      </c>
    </row>
    <row r="101" spans="1:6" x14ac:dyDescent="0.25">
      <c r="A101" s="51">
        <v>2718</v>
      </c>
      <c r="B101" s="51" t="s">
        <v>5941</v>
      </c>
      <c r="C101" s="51">
        <v>31</v>
      </c>
      <c r="D101" s="51" t="s">
        <v>5940</v>
      </c>
      <c r="E101" s="51">
        <v>33.299999999999997</v>
      </c>
    </row>
    <row r="102" spans="1:6" x14ac:dyDescent="0.25">
      <c r="A102" s="51">
        <v>1966</v>
      </c>
      <c r="B102" s="51" t="s">
        <v>5939</v>
      </c>
      <c r="C102" s="51">
        <v>33</v>
      </c>
      <c r="D102" s="51" t="s">
        <v>5938</v>
      </c>
      <c r="E102" s="51">
        <v>45</v>
      </c>
    </row>
    <row r="103" spans="1:6" x14ac:dyDescent="0.25">
      <c r="A103" s="51">
        <v>3375</v>
      </c>
      <c r="B103" s="51" t="s">
        <v>5937</v>
      </c>
      <c r="C103" s="51">
        <v>22</v>
      </c>
      <c r="D103" s="51" t="s">
        <v>5936</v>
      </c>
      <c r="E103" s="51">
        <v>19.5</v>
      </c>
    </row>
    <row r="104" spans="1:6" x14ac:dyDescent="0.25">
      <c r="A104" s="51">
        <v>2999</v>
      </c>
      <c r="B104" s="51" t="s">
        <v>5935</v>
      </c>
      <c r="C104" s="51">
        <v>84</v>
      </c>
      <c r="D104" s="51" t="s">
        <v>5934</v>
      </c>
      <c r="E104" s="51">
        <v>30</v>
      </c>
    </row>
    <row r="105" spans="1:6" x14ac:dyDescent="0.25">
      <c r="A105" s="51">
        <v>207</v>
      </c>
      <c r="B105" s="51" t="s">
        <v>5933</v>
      </c>
      <c r="C105" s="51">
        <v>33</v>
      </c>
      <c r="D105" s="51" t="s">
        <v>5932</v>
      </c>
      <c r="E105" s="51">
        <v>244.7</v>
      </c>
    </row>
    <row r="106" spans="1:6" x14ac:dyDescent="0.25">
      <c r="A106" s="51">
        <v>211</v>
      </c>
      <c r="B106" s="51" t="s">
        <v>5931</v>
      </c>
      <c r="C106" s="51">
        <v>26</v>
      </c>
      <c r="D106" s="51" t="s">
        <v>5930</v>
      </c>
      <c r="E106" s="51">
        <v>12.34</v>
      </c>
    </row>
    <row r="107" spans="1:6" x14ac:dyDescent="0.25">
      <c r="A107" s="51">
        <v>1182</v>
      </c>
      <c r="B107" s="51" t="s">
        <v>5929</v>
      </c>
      <c r="C107" s="51">
        <v>33</v>
      </c>
      <c r="D107" s="51" t="s">
        <v>5928</v>
      </c>
    </row>
    <row r="108" spans="1:6" x14ac:dyDescent="0.25">
      <c r="A108" s="51">
        <v>764</v>
      </c>
      <c r="B108" s="51" t="s">
        <v>5927</v>
      </c>
      <c r="C108" s="51">
        <v>26</v>
      </c>
      <c r="D108" s="51" t="s">
        <v>5926</v>
      </c>
      <c r="E108" s="51">
        <v>41.5</v>
      </c>
    </row>
    <row r="109" spans="1:6" x14ac:dyDescent="0.25">
      <c r="A109" s="51">
        <v>212</v>
      </c>
      <c r="B109" s="51" t="s">
        <v>5925</v>
      </c>
      <c r="C109" s="51">
        <v>33</v>
      </c>
      <c r="D109" s="51" t="s">
        <v>5924</v>
      </c>
      <c r="E109" s="51">
        <v>30.4</v>
      </c>
    </row>
    <row r="110" spans="1:6" x14ac:dyDescent="0.25">
      <c r="A110" s="51">
        <v>213</v>
      </c>
      <c r="B110" s="51" t="s">
        <v>5923</v>
      </c>
      <c r="C110" s="51">
        <v>33</v>
      </c>
      <c r="D110" s="51" t="s">
        <v>5922</v>
      </c>
      <c r="E110" s="51">
        <v>46</v>
      </c>
    </row>
    <row r="111" spans="1:6" x14ac:dyDescent="0.25">
      <c r="A111" s="51">
        <v>214</v>
      </c>
      <c r="B111" s="51" t="s">
        <v>5921</v>
      </c>
      <c r="C111" s="51">
        <v>4</v>
      </c>
      <c r="D111" s="51" t="s">
        <v>5920</v>
      </c>
      <c r="E111" s="51">
        <v>38.1</v>
      </c>
    </row>
    <row r="112" spans="1:6" x14ac:dyDescent="0.25">
      <c r="A112" s="51">
        <v>215</v>
      </c>
      <c r="B112" s="51" t="s">
        <v>5919</v>
      </c>
      <c r="C112" s="51">
        <v>26</v>
      </c>
      <c r="D112" s="51" t="s">
        <v>5918</v>
      </c>
      <c r="E112" s="51">
        <v>21</v>
      </c>
      <c r="F112" s="51" t="s">
        <v>5917</v>
      </c>
    </row>
    <row r="113" spans="1:5" x14ac:dyDescent="0.25">
      <c r="A113" s="51">
        <v>3002</v>
      </c>
      <c r="B113" s="51" t="s">
        <v>5916</v>
      </c>
      <c r="C113" s="51">
        <v>30</v>
      </c>
      <c r="D113" s="51" t="s">
        <v>5915</v>
      </c>
      <c r="E113" s="51">
        <v>13.73</v>
      </c>
    </row>
    <row r="114" spans="1:5" x14ac:dyDescent="0.25">
      <c r="A114" s="51">
        <v>2997</v>
      </c>
      <c r="B114" s="51" t="s">
        <v>5914</v>
      </c>
      <c r="C114" s="51">
        <v>84</v>
      </c>
      <c r="D114" s="51" t="s">
        <v>5913</v>
      </c>
      <c r="E114" s="51">
        <v>25</v>
      </c>
    </row>
    <row r="115" spans="1:5" x14ac:dyDescent="0.25">
      <c r="A115" s="51">
        <v>3516</v>
      </c>
      <c r="B115" s="51" t="s">
        <v>5912</v>
      </c>
      <c r="C115" s="51">
        <v>33</v>
      </c>
      <c r="D115" s="51" t="s">
        <v>5911</v>
      </c>
      <c r="E115" s="51">
        <v>49.5</v>
      </c>
    </row>
    <row r="116" spans="1:5" x14ac:dyDescent="0.25">
      <c r="A116" s="51">
        <v>2166</v>
      </c>
      <c r="B116" s="51" t="s">
        <v>5910</v>
      </c>
      <c r="C116" s="51">
        <v>33</v>
      </c>
      <c r="D116" s="51" t="s">
        <v>5909</v>
      </c>
      <c r="E116" s="51">
        <v>35</v>
      </c>
    </row>
    <row r="117" spans="1:5" x14ac:dyDescent="0.25">
      <c r="A117" s="51">
        <v>2717</v>
      </c>
      <c r="B117" s="51" t="s">
        <v>5908</v>
      </c>
      <c r="C117" s="51">
        <v>31</v>
      </c>
      <c r="D117" s="51" t="s">
        <v>5907</v>
      </c>
      <c r="E117" s="51">
        <v>30</v>
      </c>
    </row>
    <row r="118" spans="1:5" x14ac:dyDescent="0.25">
      <c r="A118" s="51">
        <v>2361</v>
      </c>
      <c r="B118" s="51" t="s">
        <v>5906</v>
      </c>
      <c r="C118" s="51">
        <v>11</v>
      </c>
      <c r="D118" s="51" t="s">
        <v>5905</v>
      </c>
      <c r="E118" s="51">
        <v>38</v>
      </c>
    </row>
    <row r="119" spans="1:5" x14ac:dyDescent="0.25">
      <c r="A119" s="51">
        <v>208</v>
      </c>
      <c r="B119" s="51" t="s">
        <v>5904</v>
      </c>
      <c r="C119" s="51">
        <v>26</v>
      </c>
      <c r="D119" s="51" t="s">
        <v>5903</v>
      </c>
      <c r="E119" s="51">
        <v>96.81</v>
      </c>
    </row>
    <row r="120" spans="1:5" x14ac:dyDescent="0.25">
      <c r="A120" s="51">
        <v>606</v>
      </c>
      <c r="B120" s="51" t="s">
        <v>5902</v>
      </c>
      <c r="C120" s="51">
        <v>26</v>
      </c>
      <c r="D120" s="51" t="s">
        <v>5901</v>
      </c>
      <c r="E120" s="51">
        <v>87.5</v>
      </c>
    </row>
    <row r="121" spans="1:5" x14ac:dyDescent="0.25">
      <c r="A121" s="51">
        <v>1173</v>
      </c>
      <c r="B121" s="51" t="s">
        <v>5900</v>
      </c>
      <c r="C121" s="51">
        <v>26</v>
      </c>
      <c r="D121" s="51" t="s">
        <v>5899</v>
      </c>
      <c r="E121" s="51">
        <v>41.6</v>
      </c>
    </row>
    <row r="122" spans="1:5" x14ac:dyDescent="0.25">
      <c r="A122" s="51">
        <v>2289</v>
      </c>
      <c r="B122" s="51" t="s">
        <v>5898</v>
      </c>
      <c r="C122" s="51">
        <v>33</v>
      </c>
      <c r="D122" s="51" t="s">
        <v>5897</v>
      </c>
    </row>
    <row r="123" spans="1:5" x14ac:dyDescent="0.25">
      <c r="A123" s="51">
        <v>1967</v>
      </c>
      <c r="B123" s="51" t="s">
        <v>5896</v>
      </c>
      <c r="C123" s="51">
        <v>30</v>
      </c>
      <c r="D123" s="51" t="s">
        <v>5895</v>
      </c>
      <c r="E123" s="51">
        <v>52.8</v>
      </c>
    </row>
    <row r="124" spans="1:5" x14ac:dyDescent="0.25">
      <c r="A124" s="51">
        <v>730</v>
      </c>
      <c r="B124" s="51" t="s">
        <v>5894</v>
      </c>
      <c r="C124" s="51">
        <v>33</v>
      </c>
      <c r="D124" s="51" t="s">
        <v>5893</v>
      </c>
      <c r="E124" s="51">
        <v>25.5</v>
      </c>
    </row>
    <row r="125" spans="1:5" x14ac:dyDescent="0.25">
      <c r="A125" s="51">
        <v>733</v>
      </c>
      <c r="B125" s="51" t="s">
        <v>5892</v>
      </c>
      <c r="C125" s="51">
        <v>33</v>
      </c>
      <c r="D125" s="51" t="s">
        <v>5891</v>
      </c>
      <c r="E125" s="51">
        <v>12</v>
      </c>
    </row>
    <row r="126" spans="1:5" x14ac:dyDescent="0.25">
      <c r="A126" s="51">
        <v>731</v>
      </c>
      <c r="B126" s="51" t="s">
        <v>5890</v>
      </c>
      <c r="C126" s="51">
        <v>33</v>
      </c>
      <c r="D126" s="51" t="s">
        <v>5889</v>
      </c>
      <c r="E126" s="51">
        <v>13.9</v>
      </c>
    </row>
    <row r="127" spans="1:5" x14ac:dyDescent="0.25">
      <c r="A127" s="51">
        <v>732</v>
      </c>
      <c r="B127" s="51" t="s">
        <v>5888</v>
      </c>
      <c r="C127" s="51">
        <v>33</v>
      </c>
      <c r="D127" s="51" t="s">
        <v>5887</v>
      </c>
      <c r="E127" s="51">
        <v>32.1</v>
      </c>
    </row>
    <row r="128" spans="1:5" x14ac:dyDescent="0.25">
      <c r="A128" s="51">
        <v>729</v>
      </c>
      <c r="B128" s="51" t="s">
        <v>5886</v>
      </c>
      <c r="C128" s="51">
        <v>33</v>
      </c>
      <c r="D128" s="51" t="s">
        <v>5885</v>
      </c>
      <c r="E128" s="51">
        <v>8.3000000000000007</v>
      </c>
    </row>
    <row r="129" spans="1:5" x14ac:dyDescent="0.25">
      <c r="A129" s="51">
        <v>734</v>
      </c>
      <c r="B129" s="51" t="s">
        <v>5884</v>
      </c>
      <c r="C129" s="51">
        <v>33</v>
      </c>
      <c r="D129" s="51" t="s">
        <v>5883</v>
      </c>
      <c r="E129" s="51">
        <v>13.2</v>
      </c>
    </row>
    <row r="130" spans="1:5" x14ac:dyDescent="0.25">
      <c r="A130" s="51">
        <v>735</v>
      </c>
      <c r="B130" s="51" t="s">
        <v>5882</v>
      </c>
      <c r="C130" s="51">
        <v>33</v>
      </c>
      <c r="D130" s="51" t="s">
        <v>5881</v>
      </c>
      <c r="E130" s="51">
        <v>9.6999999999999993</v>
      </c>
    </row>
    <row r="131" spans="1:5" x14ac:dyDescent="0.25">
      <c r="A131" s="51">
        <v>736</v>
      </c>
      <c r="B131" s="51" t="s">
        <v>5880</v>
      </c>
      <c r="C131" s="51">
        <v>33</v>
      </c>
      <c r="D131" s="51" t="s">
        <v>5879</v>
      </c>
      <c r="E131" s="51">
        <v>74.3</v>
      </c>
    </row>
    <row r="132" spans="1:5" x14ac:dyDescent="0.25">
      <c r="A132" s="51">
        <v>737</v>
      </c>
      <c r="B132" s="51" t="s">
        <v>5878</v>
      </c>
      <c r="C132" s="51">
        <v>33</v>
      </c>
      <c r="D132" s="51" t="s">
        <v>5877</v>
      </c>
      <c r="E132" s="51">
        <v>12.3</v>
      </c>
    </row>
    <row r="133" spans="1:5" x14ac:dyDescent="0.25">
      <c r="A133" s="51">
        <v>3438</v>
      </c>
      <c r="B133" s="51" t="s">
        <v>5876</v>
      </c>
      <c r="C133" s="51">
        <v>12</v>
      </c>
      <c r="D133" s="51" t="s">
        <v>5875</v>
      </c>
      <c r="E133" s="51">
        <v>40.799999999999997</v>
      </c>
    </row>
    <row r="134" spans="1:5" x14ac:dyDescent="0.25">
      <c r="A134" s="51">
        <v>2759</v>
      </c>
      <c r="B134" s="51" t="s">
        <v>5874</v>
      </c>
      <c r="C134" s="51">
        <v>33</v>
      </c>
      <c r="D134" s="51" t="s">
        <v>5873</v>
      </c>
      <c r="E134" s="51">
        <v>32</v>
      </c>
    </row>
    <row r="135" spans="1:5" x14ac:dyDescent="0.25">
      <c r="A135" s="51">
        <v>3031</v>
      </c>
      <c r="B135" s="51" t="s">
        <v>5872</v>
      </c>
      <c r="C135" s="51">
        <v>12</v>
      </c>
      <c r="D135" s="51" t="s">
        <v>5871</v>
      </c>
      <c r="E135" s="51">
        <v>73.53</v>
      </c>
    </row>
    <row r="136" spans="1:5" x14ac:dyDescent="0.25">
      <c r="A136" s="51">
        <v>2743</v>
      </c>
      <c r="B136" s="51" t="s">
        <v>5870</v>
      </c>
      <c r="C136" s="51">
        <v>26</v>
      </c>
      <c r="D136" s="51" t="s">
        <v>5869</v>
      </c>
      <c r="E136" s="51">
        <v>56.9</v>
      </c>
    </row>
    <row r="137" spans="1:5" x14ac:dyDescent="0.25">
      <c r="A137" s="51">
        <v>2688</v>
      </c>
      <c r="B137" s="51" t="s">
        <v>5868</v>
      </c>
      <c r="C137" s="51">
        <v>33</v>
      </c>
      <c r="D137" s="51" t="s">
        <v>5867</v>
      </c>
    </row>
    <row r="138" spans="1:5" x14ac:dyDescent="0.25">
      <c r="A138" s="51">
        <v>216</v>
      </c>
      <c r="B138" s="51" t="s">
        <v>5866</v>
      </c>
      <c r="C138" s="51">
        <v>26</v>
      </c>
      <c r="D138" s="51" t="s">
        <v>5865</v>
      </c>
      <c r="E138" s="51">
        <v>32.29</v>
      </c>
    </row>
    <row r="139" spans="1:5" x14ac:dyDescent="0.25">
      <c r="A139" s="51">
        <v>217</v>
      </c>
      <c r="B139" s="51" t="s">
        <v>5864</v>
      </c>
      <c r="C139" s="51">
        <v>26</v>
      </c>
      <c r="D139" s="51" t="s">
        <v>5863</v>
      </c>
      <c r="E139" s="51">
        <v>22.86</v>
      </c>
    </row>
    <row r="140" spans="1:5" x14ac:dyDescent="0.25">
      <c r="A140" s="51">
        <v>1911</v>
      </c>
      <c r="B140" s="51" t="s">
        <v>5862</v>
      </c>
      <c r="C140" s="51">
        <v>84</v>
      </c>
      <c r="D140" s="51" t="s">
        <v>5861</v>
      </c>
      <c r="E140" s="51">
        <v>70</v>
      </c>
    </row>
    <row r="141" spans="1:5" x14ac:dyDescent="0.25">
      <c r="A141" s="51">
        <v>1115</v>
      </c>
      <c r="B141" s="51" t="s">
        <v>5860</v>
      </c>
      <c r="C141" s="51">
        <v>26</v>
      </c>
      <c r="D141" s="51" t="s">
        <v>5859</v>
      </c>
      <c r="E141" s="51">
        <v>80.599999999999994</v>
      </c>
    </row>
    <row r="142" spans="1:5" x14ac:dyDescent="0.25">
      <c r="A142" s="51">
        <v>2641</v>
      </c>
      <c r="B142" s="51" t="s">
        <v>5858</v>
      </c>
      <c r="C142" s="51">
        <v>84</v>
      </c>
      <c r="D142" s="51" t="s">
        <v>5857</v>
      </c>
      <c r="E142" s="51">
        <v>11</v>
      </c>
    </row>
    <row r="143" spans="1:5" x14ac:dyDescent="0.25">
      <c r="A143" s="51">
        <v>3193</v>
      </c>
      <c r="B143" s="51" t="s">
        <v>5856</v>
      </c>
      <c r="C143" s="51">
        <v>66</v>
      </c>
      <c r="D143" s="51" t="s">
        <v>5855</v>
      </c>
      <c r="E143" s="51">
        <v>20.9</v>
      </c>
    </row>
    <row r="144" spans="1:5" x14ac:dyDescent="0.25">
      <c r="A144" s="51">
        <v>819</v>
      </c>
      <c r="B144" s="51" t="s">
        <v>5854</v>
      </c>
      <c r="C144" s="51">
        <v>47</v>
      </c>
      <c r="D144" s="51" t="s">
        <v>5853</v>
      </c>
      <c r="E144" s="51">
        <v>36.5</v>
      </c>
    </row>
    <row r="145" spans="1:6" x14ac:dyDescent="0.25">
      <c r="A145" s="51">
        <v>2366</v>
      </c>
      <c r="B145" s="51" t="s">
        <v>5852</v>
      </c>
      <c r="C145" s="51">
        <v>84</v>
      </c>
      <c r="D145" s="51" t="s">
        <v>5851</v>
      </c>
    </row>
    <row r="146" spans="1:6" x14ac:dyDescent="0.25">
      <c r="A146" s="51">
        <v>767</v>
      </c>
      <c r="B146" s="51" t="s">
        <v>5850</v>
      </c>
      <c r="C146" s="51">
        <v>26</v>
      </c>
      <c r="D146" s="51" t="s">
        <v>5849</v>
      </c>
    </row>
    <row r="147" spans="1:6" x14ac:dyDescent="0.25">
      <c r="A147" s="51">
        <v>3530</v>
      </c>
      <c r="B147" s="51" t="s">
        <v>5848</v>
      </c>
      <c r="C147" s="51">
        <v>125</v>
      </c>
      <c r="D147" s="51" t="s">
        <v>5847</v>
      </c>
    </row>
    <row r="148" spans="1:6" x14ac:dyDescent="0.25">
      <c r="A148" s="51">
        <v>3214</v>
      </c>
      <c r="B148" s="51" t="s">
        <v>5846</v>
      </c>
      <c r="C148" s="51">
        <v>68</v>
      </c>
      <c r="D148" s="51" t="s">
        <v>5845</v>
      </c>
      <c r="E148" s="51">
        <v>1367</v>
      </c>
      <c r="F148" s="51" t="s">
        <v>5842</v>
      </c>
    </row>
    <row r="149" spans="1:6" x14ac:dyDescent="0.25">
      <c r="A149" s="51">
        <v>3215</v>
      </c>
      <c r="B149" s="51" t="s">
        <v>5844</v>
      </c>
      <c r="C149" s="51">
        <v>68</v>
      </c>
      <c r="D149" s="51" t="s">
        <v>5843</v>
      </c>
      <c r="E149" s="51">
        <v>1163</v>
      </c>
      <c r="F149" s="51" t="s">
        <v>5842</v>
      </c>
    </row>
    <row r="150" spans="1:6" x14ac:dyDescent="0.25">
      <c r="A150" s="51">
        <v>2384</v>
      </c>
      <c r="B150" s="51" t="s">
        <v>5841</v>
      </c>
      <c r="C150" s="51">
        <v>26</v>
      </c>
      <c r="D150" s="51" t="s">
        <v>5840</v>
      </c>
      <c r="E150" s="51">
        <v>952</v>
      </c>
      <c r="F150" s="51" t="s">
        <v>5837</v>
      </c>
    </row>
    <row r="151" spans="1:6" x14ac:dyDescent="0.25">
      <c r="A151" s="51">
        <v>2385</v>
      </c>
      <c r="B151" s="51" t="s">
        <v>5839</v>
      </c>
      <c r="C151" s="51">
        <v>26</v>
      </c>
      <c r="D151" s="51" t="s">
        <v>5838</v>
      </c>
      <c r="E151" s="51">
        <v>952</v>
      </c>
      <c r="F151" s="51" t="s">
        <v>5837</v>
      </c>
    </row>
    <row r="152" spans="1:6" x14ac:dyDescent="0.25">
      <c r="A152" s="51">
        <v>1799</v>
      </c>
      <c r="B152" s="51" t="s">
        <v>5836</v>
      </c>
      <c r="C152" s="51">
        <v>4</v>
      </c>
      <c r="D152" s="51" t="s">
        <v>5835</v>
      </c>
    </row>
    <row r="153" spans="1:6" x14ac:dyDescent="0.25">
      <c r="A153" s="51">
        <v>2895</v>
      </c>
      <c r="B153" s="51" t="s">
        <v>5834</v>
      </c>
      <c r="C153" s="51">
        <v>12</v>
      </c>
      <c r="D153" s="51" t="s">
        <v>5833</v>
      </c>
      <c r="E153" s="51">
        <v>39.659999999999997</v>
      </c>
    </row>
    <row r="154" spans="1:6" x14ac:dyDescent="0.25">
      <c r="A154" s="51">
        <v>220</v>
      </c>
      <c r="B154" s="51" t="s">
        <v>5832</v>
      </c>
      <c r="C154" s="51">
        <v>4</v>
      </c>
      <c r="D154" s="51" t="s">
        <v>5831</v>
      </c>
      <c r="E154" s="51">
        <v>69.349999999999994</v>
      </c>
    </row>
    <row r="155" spans="1:6" x14ac:dyDescent="0.25">
      <c r="A155" s="51">
        <v>1791</v>
      </c>
      <c r="B155" s="51" t="s">
        <v>5830</v>
      </c>
      <c r="C155" s="51">
        <v>4</v>
      </c>
      <c r="D155" s="51" t="s">
        <v>5829</v>
      </c>
    </row>
    <row r="156" spans="1:6" x14ac:dyDescent="0.25">
      <c r="A156" s="51">
        <v>2057</v>
      </c>
      <c r="B156" s="51" t="s">
        <v>5828</v>
      </c>
      <c r="C156" s="51">
        <v>99</v>
      </c>
      <c r="D156" s="51" t="s">
        <v>5827</v>
      </c>
    </row>
    <row r="157" spans="1:6" x14ac:dyDescent="0.25">
      <c r="A157" s="51">
        <v>2231</v>
      </c>
      <c r="B157" s="51" t="s">
        <v>5826</v>
      </c>
      <c r="C157" s="51">
        <v>79</v>
      </c>
      <c r="D157" s="51" t="s">
        <v>5825</v>
      </c>
      <c r="E157" s="51">
        <v>6.41</v>
      </c>
    </row>
    <row r="158" spans="1:6" x14ac:dyDescent="0.25">
      <c r="A158" s="51">
        <v>3337</v>
      </c>
      <c r="B158" s="51" t="s">
        <v>5824</v>
      </c>
      <c r="C158" s="51">
        <v>12</v>
      </c>
      <c r="D158" s="51" t="s">
        <v>5823</v>
      </c>
      <c r="E158" s="51">
        <v>22.45</v>
      </c>
    </row>
    <row r="159" spans="1:6" x14ac:dyDescent="0.25">
      <c r="A159" s="51">
        <v>3284</v>
      </c>
      <c r="B159" s="51" t="s">
        <v>5822</v>
      </c>
      <c r="C159" s="51">
        <v>102</v>
      </c>
      <c r="D159" s="51" t="s">
        <v>5821</v>
      </c>
      <c r="E159" s="51">
        <v>87</v>
      </c>
    </row>
    <row r="160" spans="1:6" x14ac:dyDescent="0.25">
      <c r="A160" s="51">
        <v>1289</v>
      </c>
      <c r="B160" s="51" t="s">
        <v>5820</v>
      </c>
      <c r="C160" s="51">
        <v>76</v>
      </c>
      <c r="D160" s="51" t="s">
        <v>5819</v>
      </c>
      <c r="E160" s="51">
        <v>45</v>
      </c>
    </row>
    <row r="161" spans="1:5" x14ac:dyDescent="0.25">
      <c r="A161" s="51">
        <v>1728</v>
      </c>
      <c r="B161" s="51" t="s">
        <v>5818</v>
      </c>
      <c r="C161" s="51">
        <v>102</v>
      </c>
      <c r="D161" s="51" t="s">
        <v>5817</v>
      </c>
    </row>
    <row r="162" spans="1:5" x14ac:dyDescent="0.25">
      <c r="A162" s="51">
        <v>1729</v>
      </c>
      <c r="B162" s="51" t="s">
        <v>5816</v>
      </c>
      <c r="C162" s="51">
        <v>102</v>
      </c>
      <c r="D162" s="51" t="s">
        <v>5815</v>
      </c>
    </row>
    <row r="163" spans="1:5" x14ac:dyDescent="0.25">
      <c r="A163" s="51">
        <v>1730</v>
      </c>
      <c r="B163" s="51" t="s">
        <v>5814</v>
      </c>
      <c r="C163" s="51">
        <v>102</v>
      </c>
      <c r="D163" s="51" t="s">
        <v>5813</v>
      </c>
    </row>
    <row r="164" spans="1:5" x14ac:dyDescent="0.25">
      <c r="A164" s="51">
        <v>1731</v>
      </c>
      <c r="B164" s="51" t="s">
        <v>5812</v>
      </c>
      <c r="C164" s="51">
        <v>102</v>
      </c>
      <c r="D164" s="51" t="s">
        <v>5811</v>
      </c>
    </row>
    <row r="165" spans="1:5" x14ac:dyDescent="0.25">
      <c r="A165" s="51">
        <v>1392</v>
      </c>
      <c r="B165" s="51" t="s">
        <v>5810</v>
      </c>
      <c r="C165" s="51">
        <v>26</v>
      </c>
      <c r="D165" s="51" t="s">
        <v>5809</v>
      </c>
      <c r="E165" s="51">
        <v>101.33</v>
      </c>
    </row>
    <row r="166" spans="1:5" x14ac:dyDescent="0.25">
      <c r="A166" s="51">
        <v>2218</v>
      </c>
      <c r="B166" s="51" t="s">
        <v>5808</v>
      </c>
      <c r="C166" s="51">
        <v>33</v>
      </c>
      <c r="D166" s="51" t="s">
        <v>5807</v>
      </c>
      <c r="E166" s="51">
        <v>150</v>
      </c>
    </row>
    <row r="167" spans="1:5" x14ac:dyDescent="0.25">
      <c r="A167" s="51">
        <v>3561</v>
      </c>
      <c r="B167" s="51" t="s">
        <v>5806</v>
      </c>
      <c r="C167" s="51">
        <v>33</v>
      </c>
      <c r="D167" s="51" t="s">
        <v>5805</v>
      </c>
    </row>
    <row r="168" spans="1:5" x14ac:dyDescent="0.25">
      <c r="A168" s="51">
        <v>1267</v>
      </c>
      <c r="B168" s="51" t="s">
        <v>5804</v>
      </c>
      <c r="C168" s="51">
        <v>33</v>
      </c>
      <c r="D168" s="51" t="s">
        <v>5803</v>
      </c>
      <c r="E168" s="51">
        <v>37.1</v>
      </c>
    </row>
    <row r="169" spans="1:5" x14ac:dyDescent="0.25">
      <c r="A169" s="51">
        <v>2583</v>
      </c>
      <c r="B169" s="51" t="s">
        <v>5802</v>
      </c>
      <c r="C169" s="51">
        <v>120</v>
      </c>
      <c r="D169" s="51" t="s">
        <v>5801</v>
      </c>
      <c r="E169" s="51">
        <v>49</v>
      </c>
    </row>
    <row r="170" spans="1:5" x14ac:dyDescent="0.25">
      <c r="A170" s="51">
        <v>3553</v>
      </c>
      <c r="B170" s="51" t="s">
        <v>5800</v>
      </c>
      <c r="C170" s="51">
        <v>12</v>
      </c>
      <c r="D170" s="51" t="s">
        <v>5799</v>
      </c>
    </row>
    <row r="171" spans="1:5" x14ac:dyDescent="0.25">
      <c r="A171" s="51">
        <v>1351</v>
      </c>
      <c r="B171" s="51" t="s">
        <v>5798</v>
      </c>
      <c r="C171" s="51">
        <v>90</v>
      </c>
      <c r="D171" s="51" t="s">
        <v>5797</v>
      </c>
      <c r="E171" s="51">
        <v>173.8</v>
      </c>
    </row>
    <row r="172" spans="1:5" x14ac:dyDescent="0.25">
      <c r="A172" s="51">
        <v>1503</v>
      </c>
      <c r="B172" s="51" t="s">
        <v>5796</v>
      </c>
      <c r="C172" s="51">
        <v>27</v>
      </c>
      <c r="D172" s="51" t="s">
        <v>5795</v>
      </c>
      <c r="E172" s="51">
        <v>120</v>
      </c>
    </row>
    <row r="173" spans="1:5" x14ac:dyDescent="0.25">
      <c r="A173" s="51">
        <v>591</v>
      </c>
      <c r="B173" s="51" t="s">
        <v>5794</v>
      </c>
      <c r="C173" s="51">
        <v>27</v>
      </c>
      <c r="D173" s="51" t="s">
        <v>5793</v>
      </c>
      <c r="E173" s="51">
        <v>121</v>
      </c>
    </row>
    <row r="174" spans="1:5" x14ac:dyDescent="0.25">
      <c r="A174" s="51">
        <v>937</v>
      </c>
      <c r="B174" s="51" t="s">
        <v>5792</v>
      </c>
      <c r="C174" s="51">
        <v>36</v>
      </c>
      <c r="D174" s="51" t="s">
        <v>5791</v>
      </c>
      <c r="E174" s="51">
        <v>370</v>
      </c>
    </row>
    <row r="175" spans="1:5" x14ac:dyDescent="0.25">
      <c r="A175" s="51">
        <v>1156</v>
      </c>
      <c r="B175" s="51" t="s">
        <v>5790</v>
      </c>
      <c r="C175" s="51">
        <v>12</v>
      </c>
    </row>
    <row r="176" spans="1:5" x14ac:dyDescent="0.25">
      <c r="A176" s="51">
        <v>876</v>
      </c>
      <c r="B176" s="51" t="s">
        <v>5788</v>
      </c>
      <c r="C176" s="51">
        <v>30</v>
      </c>
      <c r="D176" s="51" t="s">
        <v>5789</v>
      </c>
      <c r="E176" s="51">
        <v>74.2</v>
      </c>
    </row>
    <row r="177" spans="1:6" x14ac:dyDescent="0.25">
      <c r="A177" s="51">
        <v>854</v>
      </c>
      <c r="B177" s="51" t="s">
        <v>5788</v>
      </c>
      <c r="C177" s="51">
        <v>47</v>
      </c>
      <c r="D177" s="51" t="s">
        <v>5787</v>
      </c>
    </row>
    <row r="178" spans="1:6" x14ac:dyDescent="0.25">
      <c r="A178" s="51">
        <v>853</v>
      </c>
      <c r="B178" s="51" t="s">
        <v>5786</v>
      </c>
      <c r="C178" s="51">
        <v>47</v>
      </c>
      <c r="D178" s="51" t="s">
        <v>5785</v>
      </c>
    </row>
    <row r="179" spans="1:6" x14ac:dyDescent="0.25">
      <c r="A179" s="51">
        <v>1770</v>
      </c>
      <c r="B179" s="51" t="s">
        <v>5784</v>
      </c>
      <c r="C179" s="51">
        <v>36</v>
      </c>
      <c r="D179" s="51" t="s">
        <v>5783</v>
      </c>
      <c r="E179" s="51">
        <v>259</v>
      </c>
    </row>
    <row r="180" spans="1:6" x14ac:dyDescent="0.25">
      <c r="A180" s="51">
        <v>2520</v>
      </c>
      <c r="B180" s="51" t="s">
        <v>5782</v>
      </c>
      <c r="C180" s="51">
        <v>99</v>
      </c>
      <c r="D180" s="51" t="s">
        <v>4203</v>
      </c>
      <c r="E180" s="51">
        <v>103.5</v>
      </c>
    </row>
    <row r="181" spans="1:6" x14ac:dyDescent="0.25">
      <c r="A181" s="51">
        <v>3164</v>
      </c>
      <c r="B181" s="51" t="s">
        <v>5781</v>
      </c>
      <c r="C181" s="51">
        <v>129</v>
      </c>
      <c r="D181" s="51" t="s">
        <v>5780</v>
      </c>
      <c r="E181" s="51">
        <v>26</v>
      </c>
    </row>
    <row r="182" spans="1:6" x14ac:dyDescent="0.25">
      <c r="A182" s="51">
        <v>1488</v>
      </c>
      <c r="B182" s="51" t="s">
        <v>5779</v>
      </c>
      <c r="C182" s="51">
        <v>12</v>
      </c>
      <c r="D182" s="51" t="s">
        <v>5778</v>
      </c>
      <c r="E182" s="51">
        <v>37.700000000000003</v>
      </c>
    </row>
    <row r="183" spans="1:6" x14ac:dyDescent="0.25">
      <c r="A183" s="51">
        <v>867</v>
      </c>
      <c r="B183" s="51" t="s">
        <v>5777</v>
      </c>
      <c r="C183" s="51">
        <v>35</v>
      </c>
      <c r="D183" s="51" t="s">
        <v>5776</v>
      </c>
      <c r="E183" s="51">
        <v>263</v>
      </c>
    </row>
    <row r="184" spans="1:6" x14ac:dyDescent="0.25">
      <c r="A184" s="51">
        <v>2313</v>
      </c>
      <c r="B184" s="51" t="s">
        <v>5775</v>
      </c>
      <c r="C184" s="51">
        <v>116</v>
      </c>
    </row>
    <row r="185" spans="1:6" x14ac:dyDescent="0.25">
      <c r="A185" s="51">
        <v>3454</v>
      </c>
      <c r="B185" s="51" t="s">
        <v>5774</v>
      </c>
      <c r="C185" s="51">
        <v>33</v>
      </c>
      <c r="D185" s="51" t="s">
        <v>5773</v>
      </c>
      <c r="E185" s="51">
        <v>9.1</v>
      </c>
    </row>
    <row r="186" spans="1:6" x14ac:dyDescent="0.25">
      <c r="A186" s="51">
        <v>3455</v>
      </c>
      <c r="B186" s="51" t="s">
        <v>5772</v>
      </c>
      <c r="C186" s="51">
        <v>33</v>
      </c>
      <c r="D186" s="51" t="s">
        <v>5771</v>
      </c>
      <c r="E186" s="51">
        <v>9.1</v>
      </c>
    </row>
    <row r="187" spans="1:6" x14ac:dyDescent="0.25">
      <c r="A187" s="51">
        <v>2556</v>
      </c>
      <c r="B187" s="51" t="s">
        <v>5770</v>
      </c>
      <c r="C187" s="51">
        <v>12</v>
      </c>
      <c r="D187" s="51" t="s">
        <v>5769</v>
      </c>
      <c r="E187" s="51">
        <v>37.1</v>
      </c>
    </row>
    <row r="188" spans="1:6" x14ac:dyDescent="0.25">
      <c r="A188" s="51">
        <v>1326</v>
      </c>
      <c r="B188" s="51" t="s">
        <v>5768</v>
      </c>
      <c r="C188" s="51">
        <v>9</v>
      </c>
      <c r="D188" s="51" t="s">
        <v>5767</v>
      </c>
      <c r="E188" s="51">
        <v>10</v>
      </c>
    </row>
    <row r="189" spans="1:6" x14ac:dyDescent="0.25">
      <c r="A189" s="51">
        <v>2730</v>
      </c>
      <c r="B189" s="51" t="s">
        <v>5766</v>
      </c>
      <c r="C189" s="51">
        <v>12</v>
      </c>
      <c r="D189" s="51" t="s">
        <v>5765</v>
      </c>
      <c r="E189" s="51">
        <v>8.1999999999999993</v>
      </c>
    </row>
    <row r="190" spans="1:6" x14ac:dyDescent="0.25">
      <c r="A190" s="51">
        <v>1736</v>
      </c>
      <c r="B190" s="51" t="s">
        <v>5764</v>
      </c>
      <c r="C190" s="51">
        <v>26</v>
      </c>
      <c r="D190" s="51" t="s">
        <v>5763</v>
      </c>
      <c r="E190" s="51">
        <v>39</v>
      </c>
    </row>
    <row r="191" spans="1:6" x14ac:dyDescent="0.25">
      <c r="A191" s="51">
        <v>235</v>
      </c>
      <c r="B191" s="51" t="s">
        <v>5762</v>
      </c>
      <c r="C191" s="51">
        <v>19</v>
      </c>
      <c r="D191" s="51" t="s">
        <v>5761</v>
      </c>
      <c r="E191" s="51">
        <v>59.78</v>
      </c>
      <c r="F191" s="51" t="s">
        <v>1213</v>
      </c>
    </row>
    <row r="192" spans="1:6" x14ac:dyDescent="0.25">
      <c r="A192" s="51">
        <v>2491</v>
      </c>
      <c r="B192" s="51" t="s">
        <v>5760</v>
      </c>
      <c r="C192" s="51">
        <v>33</v>
      </c>
      <c r="D192" s="51" t="s">
        <v>5759</v>
      </c>
      <c r="E192" s="51">
        <v>142.5</v>
      </c>
    </row>
    <row r="193" spans="1:6" x14ac:dyDescent="0.25">
      <c r="A193" s="51">
        <v>1681</v>
      </c>
      <c r="B193" s="51" t="s">
        <v>5758</v>
      </c>
      <c r="C193" s="51">
        <v>26</v>
      </c>
      <c r="D193" s="51" t="s">
        <v>5757</v>
      </c>
      <c r="E193" s="51">
        <v>72</v>
      </c>
    </row>
    <row r="194" spans="1:6" x14ac:dyDescent="0.25">
      <c r="A194" s="51">
        <v>2797</v>
      </c>
      <c r="B194" s="51" t="s">
        <v>5756</v>
      </c>
      <c r="C194" s="51">
        <v>12</v>
      </c>
      <c r="D194" s="51" t="s">
        <v>5755</v>
      </c>
      <c r="F194" s="51" t="s">
        <v>5754</v>
      </c>
    </row>
    <row r="195" spans="1:6" x14ac:dyDescent="0.25">
      <c r="A195" s="51">
        <v>222</v>
      </c>
      <c r="B195" s="51" t="s">
        <v>5753</v>
      </c>
      <c r="C195" s="51">
        <v>33</v>
      </c>
      <c r="D195" s="51" t="s">
        <v>5191</v>
      </c>
      <c r="E195" s="51">
        <v>45</v>
      </c>
    </row>
    <row r="196" spans="1:6" x14ac:dyDescent="0.25">
      <c r="A196" s="51">
        <v>1095</v>
      </c>
      <c r="B196" s="51" t="s">
        <v>5752</v>
      </c>
      <c r="C196" s="51">
        <v>33</v>
      </c>
      <c r="D196" s="51" t="s">
        <v>5751</v>
      </c>
      <c r="E196" s="51">
        <v>97.7</v>
      </c>
    </row>
    <row r="197" spans="1:6" x14ac:dyDescent="0.25">
      <c r="A197" s="51">
        <v>1080</v>
      </c>
      <c r="B197" s="51" t="s">
        <v>5750</v>
      </c>
      <c r="C197" s="51">
        <v>25</v>
      </c>
      <c r="D197" s="51" t="s">
        <v>5749</v>
      </c>
      <c r="E197" s="51">
        <v>38.93</v>
      </c>
    </row>
    <row r="198" spans="1:6" x14ac:dyDescent="0.25">
      <c r="A198" s="51">
        <v>2357</v>
      </c>
      <c r="B198" s="51" t="s">
        <v>5748</v>
      </c>
      <c r="C198" s="51">
        <v>25</v>
      </c>
      <c r="D198" s="51" t="s">
        <v>5747</v>
      </c>
      <c r="E198" s="51">
        <v>49.6</v>
      </c>
    </row>
    <row r="199" spans="1:6" x14ac:dyDescent="0.25">
      <c r="A199" s="51">
        <v>3178</v>
      </c>
      <c r="B199" s="51" t="s">
        <v>5746</v>
      </c>
      <c r="C199" s="51">
        <v>12</v>
      </c>
      <c r="D199" s="51" t="s">
        <v>5745</v>
      </c>
      <c r="E199" s="51">
        <v>41</v>
      </c>
    </row>
    <row r="200" spans="1:6" x14ac:dyDescent="0.25">
      <c r="A200" s="51">
        <v>2751</v>
      </c>
      <c r="B200" s="51" t="s">
        <v>5744</v>
      </c>
      <c r="C200" s="51">
        <v>22</v>
      </c>
      <c r="D200" s="51" t="s">
        <v>5743</v>
      </c>
      <c r="E200" s="51">
        <v>15</v>
      </c>
    </row>
    <row r="201" spans="1:6" x14ac:dyDescent="0.25">
      <c r="A201" s="51">
        <v>2752</v>
      </c>
      <c r="B201" s="51" t="s">
        <v>5742</v>
      </c>
      <c r="C201" s="51">
        <v>22</v>
      </c>
      <c r="D201" s="51" t="s">
        <v>5741</v>
      </c>
      <c r="E201" s="51">
        <v>27</v>
      </c>
    </row>
    <row r="202" spans="1:6" x14ac:dyDescent="0.25">
      <c r="A202" s="51">
        <v>1524</v>
      </c>
      <c r="B202" s="51" t="s">
        <v>5740</v>
      </c>
      <c r="C202" s="51">
        <v>96</v>
      </c>
      <c r="D202" s="51" t="s">
        <v>5739</v>
      </c>
      <c r="E202" s="51">
        <v>100</v>
      </c>
    </row>
    <row r="203" spans="1:6" x14ac:dyDescent="0.25">
      <c r="A203" s="51">
        <v>2609</v>
      </c>
      <c r="B203" s="51" t="s">
        <v>5738</v>
      </c>
      <c r="C203" s="51">
        <v>33</v>
      </c>
      <c r="D203" s="51" t="s">
        <v>5737</v>
      </c>
      <c r="E203" s="51">
        <v>85.8</v>
      </c>
    </row>
    <row r="204" spans="1:6" x14ac:dyDescent="0.25">
      <c r="A204" s="51">
        <v>1402</v>
      </c>
      <c r="B204" s="51" t="s">
        <v>5736</v>
      </c>
      <c r="C204" s="51">
        <v>33</v>
      </c>
      <c r="D204" s="51" t="s">
        <v>5735</v>
      </c>
      <c r="E204" s="51">
        <v>15.1</v>
      </c>
    </row>
    <row r="205" spans="1:6" x14ac:dyDescent="0.25">
      <c r="A205" s="51">
        <v>227</v>
      </c>
      <c r="B205" s="51" t="s">
        <v>5734</v>
      </c>
      <c r="C205" s="51">
        <v>33</v>
      </c>
      <c r="D205" s="51" t="s">
        <v>5733</v>
      </c>
      <c r="E205" s="51">
        <v>19.3</v>
      </c>
    </row>
    <row r="206" spans="1:6" x14ac:dyDescent="0.25">
      <c r="A206" s="51">
        <v>719</v>
      </c>
      <c r="B206" s="51" t="s">
        <v>5732</v>
      </c>
      <c r="C206" s="51">
        <v>33</v>
      </c>
      <c r="D206" s="51" t="s">
        <v>5731</v>
      </c>
      <c r="E206" s="51">
        <v>82</v>
      </c>
    </row>
    <row r="207" spans="1:6" x14ac:dyDescent="0.25">
      <c r="A207" s="51">
        <v>902</v>
      </c>
      <c r="B207" s="51" t="s">
        <v>5730</v>
      </c>
      <c r="C207" s="51">
        <v>33</v>
      </c>
      <c r="D207" s="51" t="s">
        <v>5729</v>
      </c>
      <c r="E207" s="51">
        <v>39.4</v>
      </c>
    </row>
    <row r="208" spans="1:6" x14ac:dyDescent="0.25">
      <c r="A208" s="51">
        <v>901</v>
      </c>
      <c r="B208" s="51" t="s">
        <v>5728</v>
      </c>
      <c r="C208" s="51">
        <v>33</v>
      </c>
      <c r="D208" s="51" t="s">
        <v>5727</v>
      </c>
      <c r="E208" s="51">
        <v>22.9</v>
      </c>
    </row>
    <row r="209" spans="1:6" x14ac:dyDescent="0.25">
      <c r="A209" s="51">
        <v>721</v>
      </c>
      <c r="B209" s="51" t="s">
        <v>5726</v>
      </c>
      <c r="C209" s="51">
        <v>33</v>
      </c>
      <c r="D209" s="51" t="s">
        <v>5725</v>
      </c>
      <c r="E209" s="51">
        <v>51</v>
      </c>
    </row>
    <row r="210" spans="1:6" x14ac:dyDescent="0.25">
      <c r="A210" s="51">
        <v>899</v>
      </c>
      <c r="B210" s="51" t="s">
        <v>5724</v>
      </c>
      <c r="C210" s="51">
        <v>33</v>
      </c>
      <c r="D210" s="51" t="s">
        <v>5723</v>
      </c>
      <c r="E210" s="51">
        <v>30.7</v>
      </c>
    </row>
    <row r="211" spans="1:6" x14ac:dyDescent="0.25">
      <c r="A211" s="51">
        <v>900</v>
      </c>
      <c r="B211" s="51" t="s">
        <v>5722</v>
      </c>
      <c r="C211" s="51">
        <v>33</v>
      </c>
      <c r="D211" s="51" t="s">
        <v>5721</v>
      </c>
      <c r="E211" s="51">
        <v>58.8</v>
      </c>
    </row>
    <row r="212" spans="1:6" x14ac:dyDescent="0.25">
      <c r="A212" s="51">
        <v>1209</v>
      </c>
      <c r="B212" s="51" t="s">
        <v>5720</v>
      </c>
      <c r="C212" s="51">
        <v>33</v>
      </c>
      <c r="D212" s="51" t="s">
        <v>5719</v>
      </c>
    </row>
    <row r="213" spans="1:6" x14ac:dyDescent="0.25">
      <c r="A213" s="51">
        <v>1210</v>
      </c>
      <c r="B213" s="51" t="s">
        <v>5718</v>
      </c>
      <c r="C213" s="51">
        <v>33</v>
      </c>
      <c r="D213" s="51" t="s">
        <v>5717</v>
      </c>
    </row>
    <row r="214" spans="1:6" x14ac:dyDescent="0.25">
      <c r="A214" s="51">
        <v>3020</v>
      </c>
      <c r="B214" s="51" t="s">
        <v>5716</v>
      </c>
      <c r="C214" s="51">
        <v>33</v>
      </c>
      <c r="D214" s="51" t="s">
        <v>5715</v>
      </c>
      <c r="E214" s="51">
        <v>71</v>
      </c>
    </row>
    <row r="215" spans="1:6" x14ac:dyDescent="0.25">
      <c r="A215" s="51">
        <v>223</v>
      </c>
      <c r="B215" s="51" t="s">
        <v>5714</v>
      </c>
      <c r="C215" s="51">
        <v>19</v>
      </c>
      <c r="D215" s="51" t="s">
        <v>5713</v>
      </c>
      <c r="E215" s="51">
        <v>189.57</v>
      </c>
      <c r="F215" s="51" t="s">
        <v>5710</v>
      </c>
    </row>
    <row r="216" spans="1:6" x14ac:dyDescent="0.25">
      <c r="A216" s="51">
        <v>224</v>
      </c>
      <c r="B216" s="51" t="s">
        <v>5712</v>
      </c>
      <c r="C216" s="51">
        <v>19</v>
      </c>
      <c r="D216" s="51" t="s">
        <v>5711</v>
      </c>
      <c r="E216" s="51">
        <v>233</v>
      </c>
      <c r="F216" s="51" t="s">
        <v>5710</v>
      </c>
    </row>
    <row r="217" spans="1:6" x14ac:dyDescent="0.25">
      <c r="A217" s="51">
        <v>3061</v>
      </c>
      <c r="B217" s="51" t="s">
        <v>5709</v>
      </c>
      <c r="C217" s="51">
        <v>19</v>
      </c>
      <c r="D217" s="51" t="s">
        <v>5708</v>
      </c>
      <c r="F217" s="51" t="s">
        <v>5707</v>
      </c>
    </row>
    <row r="218" spans="1:6" x14ac:dyDescent="0.25">
      <c r="A218" s="51">
        <v>3510</v>
      </c>
      <c r="B218" s="51" t="s">
        <v>5706</v>
      </c>
      <c r="C218" s="51">
        <v>33</v>
      </c>
      <c r="D218" s="51" t="s">
        <v>5705</v>
      </c>
    </row>
    <row r="219" spans="1:6" x14ac:dyDescent="0.25">
      <c r="A219" s="51">
        <v>1144</v>
      </c>
      <c r="B219" s="51" t="s">
        <v>5704</v>
      </c>
      <c r="C219" s="51">
        <v>36</v>
      </c>
      <c r="D219" s="51" t="s">
        <v>5703</v>
      </c>
      <c r="E219" s="51">
        <v>53</v>
      </c>
    </row>
    <row r="220" spans="1:6" x14ac:dyDescent="0.25">
      <c r="A220" s="51">
        <v>1293</v>
      </c>
      <c r="B220" s="51" t="s">
        <v>5702</v>
      </c>
      <c r="C220" s="51">
        <v>76</v>
      </c>
      <c r="D220" s="51" t="s">
        <v>5701</v>
      </c>
      <c r="E220" s="51">
        <v>0</v>
      </c>
    </row>
    <row r="221" spans="1:6" x14ac:dyDescent="0.25">
      <c r="A221" s="51">
        <v>2755</v>
      </c>
      <c r="B221" s="51" t="s">
        <v>5700</v>
      </c>
      <c r="C221" s="51">
        <v>22</v>
      </c>
      <c r="D221" s="51" t="s">
        <v>5699</v>
      </c>
      <c r="E221" s="51">
        <v>10</v>
      </c>
    </row>
    <row r="222" spans="1:6" x14ac:dyDescent="0.25">
      <c r="A222" s="51">
        <v>2756</v>
      </c>
      <c r="B222" s="51" t="s">
        <v>5698</v>
      </c>
      <c r="C222" s="51">
        <v>22</v>
      </c>
      <c r="D222" s="51" t="s">
        <v>5697</v>
      </c>
      <c r="E222" s="51">
        <v>19.2</v>
      </c>
    </row>
    <row r="223" spans="1:6" x14ac:dyDescent="0.25">
      <c r="A223" s="51">
        <v>1890</v>
      </c>
      <c r="B223" s="51" t="s">
        <v>5696</v>
      </c>
      <c r="C223" s="51">
        <v>26</v>
      </c>
      <c r="D223" s="51" t="s">
        <v>5695</v>
      </c>
      <c r="E223" s="51">
        <v>25.1</v>
      </c>
    </row>
    <row r="224" spans="1:6" x14ac:dyDescent="0.25">
      <c r="A224" s="51">
        <v>1658</v>
      </c>
      <c r="B224" s="51" t="s">
        <v>5694</v>
      </c>
      <c r="C224" s="51">
        <v>26</v>
      </c>
      <c r="D224" s="51" t="s">
        <v>5693</v>
      </c>
      <c r="E224" s="51">
        <v>37</v>
      </c>
    </row>
    <row r="225" spans="1:6" x14ac:dyDescent="0.25">
      <c r="A225" s="51">
        <v>716</v>
      </c>
      <c r="B225" s="51" t="s">
        <v>5692</v>
      </c>
      <c r="C225" s="51">
        <v>26</v>
      </c>
      <c r="D225" s="51" t="s">
        <v>5691</v>
      </c>
      <c r="E225" s="51">
        <v>44.25</v>
      </c>
    </row>
    <row r="226" spans="1:6" x14ac:dyDescent="0.25">
      <c r="A226" s="51">
        <v>1902</v>
      </c>
      <c r="B226" s="51" t="s">
        <v>5690</v>
      </c>
      <c r="C226" s="51">
        <v>84</v>
      </c>
      <c r="D226" s="51" t="s">
        <v>5689</v>
      </c>
      <c r="E226" s="51">
        <v>14</v>
      </c>
    </row>
    <row r="227" spans="1:6" x14ac:dyDescent="0.25">
      <c r="A227" s="51">
        <v>763</v>
      </c>
      <c r="B227" s="51" t="s">
        <v>5688</v>
      </c>
      <c r="C227" s="51">
        <v>26</v>
      </c>
      <c r="D227" s="51" t="s">
        <v>5687</v>
      </c>
    </row>
    <row r="228" spans="1:6" x14ac:dyDescent="0.25">
      <c r="A228" s="51">
        <v>1760</v>
      </c>
      <c r="B228" s="51" t="s">
        <v>5686</v>
      </c>
      <c r="C228" s="51">
        <v>84</v>
      </c>
      <c r="D228" s="51" t="s">
        <v>5685</v>
      </c>
    </row>
    <row r="229" spans="1:6" x14ac:dyDescent="0.25">
      <c r="A229" s="51">
        <v>228</v>
      </c>
      <c r="B229" s="51" t="s">
        <v>5684</v>
      </c>
      <c r="C229" s="51">
        <v>4</v>
      </c>
      <c r="D229" s="51" t="s">
        <v>5683</v>
      </c>
      <c r="E229" s="51">
        <v>16.8</v>
      </c>
    </row>
    <row r="230" spans="1:6" x14ac:dyDescent="0.25">
      <c r="A230" s="51">
        <v>3440</v>
      </c>
      <c r="B230" s="51" t="s">
        <v>5682</v>
      </c>
      <c r="C230" s="51">
        <v>12</v>
      </c>
      <c r="D230" s="51" t="s">
        <v>5681</v>
      </c>
      <c r="E230" s="51">
        <v>24.06</v>
      </c>
    </row>
    <row r="231" spans="1:6" x14ac:dyDescent="0.25">
      <c r="A231" s="51">
        <v>1703</v>
      </c>
      <c r="B231" s="51" t="s">
        <v>5680</v>
      </c>
      <c r="C231" s="51">
        <v>33</v>
      </c>
      <c r="D231" s="51" t="s">
        <v>5679</v>
      </c>
      <c r="E231" s="51">
        <v>18</v>
      </c>
    </row>
    <row r="232" spans="1:6" x14ac:dyDescent="0.25">
      <c r="A232" s="51">
        <v>229</v>
      </c>
      <c r="B232" s="51" t="s">
        <v>5678</v>
      </c>
      <c r="C232" s="51">
        <v>31</v>
      </c>
      <c r="D232" s="51" t="s">
        <v>5677</v>
      </c>
      <c r="E232" s="51">
        <v>17.7</v>
      </c>
    </row>
    <row r="233" spans="1:6" x14ac:dyDescent="0.25">
      <c r="A233" s="51">
        <v>230</v>
      </c>
      <c r="B233" s="51" t="s">
        <v>5676</v>
      </c>
      <c r="C233" s="51">
        <v>33</v>
      </c>
      <c r="F233" s="51" t="s">
        <v>5675</v>
      </c>
    </row>
    <row r="234" spans="1:6" x14ac:dyDescent="0.25">
      <c r="A234" s="51">
        <v>1617</v>
      </c>
      <c r="B234" s="51" t="s">
        <v>5674</v>
      </c>
      <c r="C234" s="51">
        <v>53</v>
      </c>
      <c r="D234" s="51" t="s">
        <v>5673</v>
      </c>
      <c r="E234" s="51">
        <v>22.19</v>
      </c>
    </row>
    <row r="235" spans="1:6" x14ac:dyDescent="0.25">
      <c r="A235" s="51">
        <v>2359</v>
      </c>
      <c r="B235" s="51" t="s">
        <v>5672</v>
      </c>
      <c r="C235" s="51">
        <v>33</v>
      </c>
      <c r="D235" s="51" t="s">
        <v>5671</v>
      </c>
      <c r="E235" s="51">
        <v>70</v>
      </c>
    </row>
    <row r="236" spans="1:6" x14ac:dyDescent="0.25">
      <c r="A236" s="51">
        <v>2023</v>
      </c>
      <c r="B236" s="51" t="s">
        <v>5670</v>
      </c>
      <c r="C236" s="51">
        <v>33</v>
      </c>
      <c r="D236" s="51" t="s">
        <v>5669</v>
      </c>
      <c r="E236" s="51">
        <v>15.7</v>
      </c>
    </row>
    <row r="237" spans="1:6" x14ac:dyDescent="0.25">
      <c r="A237" s="51">
        <v>1458</v>
      </c>
      <c r="B237" s="51" t="s">
        <v>5668</v>
      </c>
      <c r="C237" s="51">
        <v>33</v>
      </c>
      <c r="D237" s="51" t="s">
        <v>5667</v>
      </c>
      <c r="E237" s="51">
        <v>30</v>
      </c>
    </row>
    <row r="238" spans="1:6" x14ac:dyDescent="0.25">
      <c r="A238" s="51">
        <v>1849</v>
      </c>
      <c r="B238" s="51" t="s">
        <v>5666</v>
      </c>
      <c r="C238" s="51">
        <v>33</v>
      </c>
      <c r="D238" s="51" t="s">
        <v>5665</v>
      </c>
      <c r="E238" s="51">
        <v>19</v>
      </c>
    </row>
    <row r="239" spans="1:6" x14ac:dyDescent="0.25">
      <c r="A239" s="51">
        <v>1340</v>
      </c>
      <c r="B239" s="51" t="s">
        <v>5664</v>
      </c>
      <c r="C239" s="51">
        <v>53</v>
      </c>
      <c r="D239" s="51" t="s">
        <v>5662</v>
      </c>
      <c r="E239" s="51">
        <v>22.19</v>
      </c>
    </row>
    <row r="240" spans="1:6" x14ac:dyDescent="0.25">
      <c r="A240" s="51">
        <v>2666</v>
      </c>
      <c r="B240" s="51" t="s">
        <v>5663</v>
      </c>
      <c r="C240" s="51">
        <v>4</v>
      </c>
      <c r="D240" s="51" t="s">
        <v>5662</v>
      </c>
    </row>
    <row r="241" spans="1:5" x14ac:dyDescent="0.25">
      <c r="A241" s="51">
        <v>2685</v>
      </c>
      <c r="B241" s="51" t="s">
        <v>5661</v>
      </c>
      <c r="C241" s="51">
        <v>33</v>
      </c>
      <c r="D241" s="51" t="s">
        <v>5660</v>
      </c>
      <c r="E241" s="51">
        <v>46.8</v>
      </c>
    </row>
    <row r="242" spans="1:5" x14ac:dyDescent="0.25">
      <c r="A242" s="51">
        <v>1237</v>
      </c>
      <c r="B242" s="51" t="s">
        <v>5659</v>
      </c>
      <c r="C242" s="51">
        <v>47</v>
      </c>
      <c r="E242" s="51">
        <v>4</v>
      </c>
    </row>
    <row r="243" spans="1:5" x14ac:dyDescent="0.25">
      <c r="A243" s="51">
        <v>3535</v>
      </c>
      <c r="B243" s="51" t="s">
        <v>5658</v>
      </c>
      <c r="C243" s="51">
        <v>47</v>
      </c>
      <c r="D243" s="51" t="s">
        <v>5657</v>
      </c>
      <c r="E243" s="51">
        <v>70</v>
      </c>
    </row>
    <row r="244" spans="1:5" x14ac:dyDescent="0.25">
      <c r="A244" s="51">
        <v>3562</v>
      </c>
      <c r="B244" s="51" t="s">
        <v>5656</v>
      </c>
      <c r="C244" s="51">
        <v>47</v>
      </c>
      <c r="D244" s="51" t="s">
        <v>5655</v>
      </c>
      <c r="E244" s="51">
        <v>27</v>
      </c>
    </row>
    <row r="245" spans="1:5" x14ac:dyDescent="0.25">
      <c r="A245" s="51">
        <v>917</v>
      </c>
      <c r="B245" s="51" t="s">
        <v>5654</v>
      </c>
      <c r="C245" s="51">
        <v>26</v>
      </c>
      <c r="D245" s="51" t="s">
        <v>5653</v>
      </c>
    </row>
    <row r="246" spans="1:5" x14ac:dyDescent="0.25">
      <c r="A246" s="51">
        <v>2842</v>
      </c>
      <c r="B246" s="51" t="s">
        <v>5652</v>
      </c>
      <c r="C246" s="51">
        <v>26</v>
      </c>
      <c r="D246" s="51" t="s">
        <v>5651</v>
      </c>
    </row>
    <row r="247" spans="1:5" x14ac:dyDescent="0.25">
      <c r="A247" s="51">
        <v>1834</v>
      </c>
      <c r="B247" s="51" t="s">
        <v>5650</v>
      </c>
      <c r="C247" s="51">
        <v>26</v>
      </c>
    </row>
    <row r="248" spans="1:5" x14ac:dyDescent="0.25">
      <c r="A248" s="51">
        <v>626</v>
      </c>
      <c r="B248" s="51" t="s">
        <v>5649</v>
      </c>
      <c r="C248" s="51">
        <v>27</v>
      </c>
      <c r="D248" s="51" t="s">
        <v>5648</v>
      </c>
      <c r="E248" s="51">
        <v>76</v>
      </c>
    </row>
    <row r="249" spans="1:5" x14ac:dyDescent="0.25">
      <c r="A249" s="51">
        <v>1388</v>
      </c>
      <c r="B249" s="51" t="s">
        <v>5647</v>
      </c>
      <c r="C249" s="51">
        <v>84</v>
      </c>
      <c r="D249" s="51" t="s">
        <v>5646</v>
      </c>
      <c r="E249" s="51">
        <v>20.9</v>
      </c>
    </row>
    <row r="250" spans="1:5" x14ac:dyDescent="0.25">
      <c r="A250" s="51">
        <v>3268</v>
      </c>
      <c r="B250" s="51" t="s">
        <v>5645</v>
      </c>
      <c r="C250" s="51">
        <v>33</v>
      </c>
      <c r="D250" s="51" t="s">
        <v>5644</v>
      </c>
      <c r="E250" s="51">
        <v>14</v>
      </c>
    </row>
    <row r="251" spans="1:5" x14ac:dyDescent="0.25">
      <c r="A251" s="51">
        <v>3261</v>
      </c>
      <c r="B251" s="51" t="s">
        <v>5645</v>
      </c>
      <c r="D251" s="51" t="s">
        <v>5644</v>
      </c>
      <c r="E251" s="51">
        <v>14</v>
      </c>
    </row>
    <row r="252" spans="1:5" x14ac:dyDescent="0.25">
      <c r="A252" s="51">
        <v>2657</v>
      </c>
      <c r="B252" s="51" t="s">
        <v>5643</v>
      </c>
      <c r="C252" s="51">
        <v>33</v>
      </c>
      <c r="D252" s="51" t="s">
        <v>5642</v>
      </c>
      <c r="E252" s="51">
        <v>71.599999999999994</v>
      </c>
    </row>
    <row r="253" spans="1:5" x14ac:dyDescent="0.25">
      <c r="A253" s="51">
        <v>863</v>
      </c>
      <c r="B253" s="51" t="s">
        <v>5641</v>
      </c>
      <c r="C253" s="51">
        <v>36</v>
      </c>
      <c r="D253" s="51" t="s">
        <v>5640</v>
      </c>
    </row>
    <row r="254" spans="1:5" x14ac:dyDescent="0.25">
      <c r="A254" s="51">
        <v>862</v>
      </c>
      <c r="B254" s="51" t="s">
        <v>5639</v>
      </c>
      <c r="C254" s="51">
        <v>36</v>
      </c>
      <c r="D254" s="51" t="s">
        <v>5638</v>
      </c>
    </row>
    <row r="255" spans="1:5" x14ac:dyDescent="0.25">
      <c r="A255" s="51">
        <v>1473</v>
      </c>
      <c r="B255" s="51" t="s">
        <v>5637</v>
      </c>
      <c r="C255" s="51">
        <v>26</v>
      </c>
      <c r="D255" s="51" t="s">
        <v>5636</v>
      </c>
      <c r="E255" s="51">
        <v>17.75</v>
      </c>
    </row>
    <row r="256" spans="1:5" x14ac:dyDescent="0.25">
      <c r="A256" s="51">
        <v>3327</v>
      </c>
      <c r="B256" s="51" t="s">
        <v>5635</v>
      </c>
      <c r="C256" s="51">
        <v>26</v>
      </c>
      <c r="D256" s="51" t="s">
        <v>5634</v>
      </c>
      <c r="E256" s="51">
        <v>26</v>
      </c>
    </row>
    <row r="257" spans="1:5" x14ac:dyDescent="0.25">
      <c r="A257" s="51">
        <v>1856</v>
      </c>
      <c r="B257" s="51" t="s">
        <v>5633</v>
      </c>
      <c r="C257" s="51">
        <v>33</v>
      </c>
      <c r="D257" s="51" t="s">
        <v>5632</v>
      </c>
      <c r="E257" s="51">
        <v>20.399999999999999</v>
      </c>
    </row>
    <row r="258" spans="1:5" x14ac:dyDescent="0.25">
      <c r="A258" s="51">
        <v>1526</v>
      </c>
      <c r="B258" s="51" t="s">
        <v>5631</v>
      </c>
      <c r="C258" s="51">
        <v>33</v>
      </c>
      <c r="D258" s="51" t="s">
        <v>5630</v>
      </c>
      <c r="E258" s="51">
        <v>17.3</v>
      </c>
    </row>
    <row r="259" spans="1:5" x14ac:dyDescent="0.25">
      <c r="A259" s="51">
        <v>231</v>
      </c>
      <c r="B259" s="51" t="s">
        <v>5629</v>
      </c>
      <c r="C259" s="51">
        <v>33</v>
      </c>
      <c r="D259" s="51" t="s">
        <v>5628</v>
      </c>
      <c r="E259" s="51">
        <v>176.368902439024</v>
      </c>
    </row>
    <row r="260" spans="1:5" x14ac:dyDescent="0.25">
      <c r="A260" s="51">
        <v>833</v>
      </c>
      <c r="B260" s="51" t="s">
        <v>5627</v>
      </c>
      <c r="C260" s="51">
        <v>5</v>
      </c>
      <c r="D260" s="51" t="s">
        <v>5626</v>
      </c>
      <c r="E260" s="51">
        <v>56.35</v>
      </c>
    </row>
    <row r="261" spans="1:5" x14ac:dyDescent="0.25">
      <c r="A261" s="51">
        <v>835</v>
      </c>
      <c r="B261" s="51" t="s">
        <v>5625</v>
      </c>
      <c r="C261" s="51">
        <v>5</v>
      </c>
      <c r="D261" s="51" t="s">
        <v>5624</v>
      </c>
      <c r="E261" s="51">
        <v>93.55</v>
      </c>
    </row>
    <row r="262" spans="1:5" x14ac:dyDescent="0.25">
      <c r="A262" s="51">
        <v>834</v>
      </c>
      <c r="B262" s="51" t="s">
        <v>5623</v>
      </c>
      <c r="C262" s="51">
        <v>5</v>
      </c>
      <c r="D262" s="51" t="s">
        <v>5622</v>
      </c>
      <c r="E262" s="51">
        <v>93.55</v>
      </c>
    </row>
    <row r="263" spans="1:5" x14ac:dyDescent="0.25">
      <c r="A263" s="51">
        <v>1376</v>
      </c>
      <c r="B263" s="51" t="s">
        <v>5621</v>
      </c>
      <c r="C263" s="51">
        <v>33</v>
      </c>
      <c r="D263" s="51" t="s">
        <v>5620</v>
      </c>
    </row>
    <row r="264" spans="1:5" x14ac:dyDescent="0.25">
      <c r="A264" s="51">
        <v>1403</v>
      </c>
      <c r="B264" s="51" t="s">
        <v>5619</v>
      </c>
      <c r="C264" s="51">
        <v>33</v>
      </c>
      <c r="D264" s="51" t="s">
        <v>5618</v>
      </c>
      <c r="E264" s="51">
        <v>23.8</v>
      </c>
    </row>
    <row r="265" spans="1:5" x14ac:dyDescent="0.25">
      <c r="A265" s="51">
        <v>1697</v>
      </c>
      <c r="B265" s="51" t="s">
        <v>5617</v>
      </c>
      <c r="C265" s="51">
        <v>33</v>
      </c>
      <c r="D265" s="51" t="s">
        <v>5616</v>
      </c>
      <c r="E265" s="51">
        <v>34.9</v>
      </c>
    </row>
    <row r="266" spans="1:5" x14ac:dyDescent="0.25">
      <c r="A266" s="51">
        <v>1698</v>
      </c>
      <c r="B266" s="51" t="s">
        <v>5615</v>
      </c>
      <c r="C266" s="51">
        <v>33</v>
      </c>
      <c r="D266" s="51" t="s">
        <v>5614</v>
      </c>
      <c r="E266" s="51">
        <v>23.8</v>
      </c>
    </row>
    <row r="267" spans="1:5" x14ac:dyDescent="0.25">
      <c r="A267" s="51">
        <v>2204</v>
      </c>
      <c r="B267" s="51" t="s">
        <v>5613</v>
      </c>
      <c r="C267" s="51">
        <v>33</v>
      </c>
      <c r="D267" s="51" t="s">
        <v>5612</v>
      </c>
      <c r="E267" s="51">
        <v>18</v>
      </c>
    </row>
    <row r="268" spans="1:5" x14ac:dyDescent="0.25">
      <c r="A268" s="51">
        <v>2071</v>
      </c>
      <c r="B268" s="51" t="s">
        <v>5611</v>
      </c>
      <c r="C268" s="51">
        <v>86</v>
      </c>
      <c r="D268" s="51" t="s">
        <v>5610</v>
      </c>
      <c r="E268" s="51">
        <v>56</v>
      </c>
    </row>
    <row r="269" spans="1:5" x14ac:dyDescent="0.25">
      <c r="A269" s="51">
        <v>2323</v>
      </c>
      <c r="B269" s="51" t="s">
        <v>5609</v>
      </c>
      <c r="C269" s="51">
        <v>86</v>
      </c>
      <c r="D269" s="51" t="s">
        <v>3397</v>
      </c>
      <c r="E269" s="51">
        <v>140</v>
      </c>
    </row>
    <row r="270" spans="1:5" x14ac:dyDescent="0.25">
      <c r="A270" s="51">
        <v>2172</v>
      </c>
      <c r="B270" s="51" t="s">
        <v>5608</v>
      </c>
      <c r="C270" s="51">
        <v>86</v>
      </c>
      <c r="D270" s="51" t="s">
        <v>5607</v>
      </c>
      <c r="E270" s="51">
        <v>390</v>
      </c>
    </row>
    <row r="271" spans="1:5" x14ac:dyDescent="0.25">
      <c r="A271" s="51">
        <v>2171</v>
      </c>
      <c r="B271" s="51" t="s">
        <v>5606</v>
      </c>
      <c r="C271" s="51">
        <v>86</v>
      </c>
      <c r="D271" s="51" t="s">
        <v>5605</v>
      </c>
      <c r="E271" s="51">
        <v>51</v>
      </c>
    </row>
    <row r="272" spans="1:5" x14ac:dyDescent="0.25">
      <c r="A272" s="51">
        <v>840</v>
      </c>
      <c r="B272" s="51" t="s">
        <v>5604</v>
      </c>
      <c r="C272" s="51">
        <v>26</v>
      </c>
    </row>
    <row r="273" spans="1:6" x14ac:dyDescent="0.25">
      <c r="A273" s="51">
        <v>1836</v>
      </c>
      <c r="B273" s="51" t="s">
        <v>5603</v>
      </c>
      <c r="C273" s="51">
        <v>33</v>
      </c>
      <c r="D273" s="51" t="s">
        <v>5602</v>
      </c>
      <c r="E273" s="51">
        <v>38.700000000000003</v>
      </c>
    </row>
    <row r="274" spans="1:6" x14ac:dyDescent="0.25">
      <c r="A274" s="51">
        <v>3462</v>
      </c>
      <c r="B274" s="51" t="s">
        <v>5601</v>
      </c>
      <c r="C274" s="51">
        <v>33</v>
      </c>
      <c r="D274" s="51" t="s">
        <v>5600</v>
      </c>
      <c r="E274" s="51">
        <v>63.2</v>
      </c>
    </row>
    <row r="275" spans="1:6" x14ac:dyDescent="0.25">
      <c r="A275" s="51">
        <v>3354</v>
      </c>
      <c r="B275" s="51" t="s">
        <v>5599</v>
      </c>
      <c r="C275" s="51">
        <v>33</v>
      </c>
      <c r="D275" s="51" t="s">
        <v>5598</v>
      </c>
      <c r="E275" s="51">
        <v>120</v>
      </c>
      <c r="F275" s="51" t="s">
        <v>72</v>
      </c>
    </row>
    <row r="276" spans="1:6" x14ac:dyDescent="0.25">
      <c r="A276" s="51">
        <v>232</v>
      </c>
      <c r="B276" s="51" t="s">
        <v>5597</v>
      </c>
      <c r="C276" s="51">
        <v>19</v>
      </c>
      <c r="E276" s="51">
        <v>123.80182926829301</v>
      </c>
      <c r="F276" s="51" t="s">
        <v>1164</v>
      </c>
    </row>
    <row r="277" spans="1:6" x14ac:dyDescent="0.25">
      <c r="A277" s="51">
        <v>233</v>
      </c>
      <c r="B277" s="51" t="s">
        <v>5596</v>
      </c>
      <c r="C277" s="51">
        <v>19</v>
      </c>
      <c r="D277" s="51" t="s">
        <v>5595</v>
      </c>
      <c r="E277" s="51">
        <v>40.98</v>
      </c>
      <c r="F277" s="51" t="s">
        <v>5594</v>
      </c>
    </row>
    <row r="278" spans="1:6" x14ac:dyDescent="0.25">
      <c r="A278" s="51">
        <v>234</v>
      </c>
      <c r="B278" s="51" t="s">
        <v>5593</v>
      </c>
      <c r="C278" s="51">
        <v>19</v>
      </c>
      <c r="E278" s="51">
        <v>31.24</v>
      </c>
      <c r="F278" s="51" t="s">
        <v>5592</v>
      </c>
    </row>
    <row r="279" spans="1:6" x14ac:dyDescent="0.25">
      <c r="A279" s="51">
        <v>617</v>
      </c>
      <c r="B279" s="51" t="s">
        <v>5591</v>
      </c>
      <c r="C279" s="51">
        <v>19</v>
      </c>
      <c r="D279" s="51" t="s">
        <v>5590</v>
      </c>
      <c r="E279" s="51">
        <v>90.12</v>
      </c>
      <c r="F279" s="51" t="s">
        <v>5589</v>
      </c>
    </row>
    <row r="280" spans="1:6" x14ac:dyDescent="0.25">
      <c r="A280" s="51">
        <v>2182</v>
      </c>
      <c r="B280" s="51" t="s">
        <v>5588</v>
      </c>
      <c r="C280" s="51">
        <v>112</v>
      </c>
      <c r="E280" s="51">
        <v>25.36</v>
      </c>
    </row>
    <row r="281" spans="1:6" x14ac:dyDescent="0.25">
      <c r="A281" s="51">
        <v>2783</v>
      </c>
      <c r="B281" s="51" t="s">
        <v>5587</v>
      </c>
      <c r="C281" s="51">
        <v>12</v>
      </c>
      <c r="D281" s="51" t="s">
        <v>5586</v>
      </c>
      <c r="E281" s="51">
        <v>25</v>
      </c>
    </row>
    <row r="282" spans="1:6" x14ac:dyDescent="0.25">
      <c r="A282" s="51">
        <v>2224</v>
      </c>
      <c r="B282" s="51" t="s">
        <v>5585</v>
      </c>
      <c r="C282" s="51">
        <v>26</v>
      </c>
      <c r="D282" s="51" t="s">
        <v>5584</v>
      </c>
      <c r="E282" s="51">
        <v>4</v>
      </c>
    </row>
    <row r="283" spans="1:6" x14ac:dyDescent="0.25">
      <c r="A283" s="51">
        <v>998</v>
      </c>
      <c r="B283" s="51" t="s">
        <v>5583</v>
      </c>
      <c r="C283" s="51">
        <v>26</v>
      </c>
      <c r="D283" s="51" t="s">
        <v>5582</v>
      </c>
      <c r="E283" s="51">
        <v>42.6</v>
      </c>
    </row>
    <row r="284" spans="1:6" x14ac:dyDescent="0.25">
      <c r="A284" s="51">
        <v>997</v>
      </c>
      <c r="B284" s="51" t="s">
        <v>5581</v>
      </c>
      <c r="C284" s="51">
        <v>26</v>
      </c>
      <c r="D284" s="51" t="s">
        <v>5580</v>
      </c>
      <c r="E284" s="51">
        <v>49.2</v>
      </c>
    </row>
    <row r="285" spans="1:6" x14ac:dyDescent="0.25">
      <c r="A285" s="51">
        <v>236</v>
      </c>
      <c r="B285" s="51" t="s">
        <v>5579</v>
      </c>
      <c r="C285" s="51">
        <v>8</v>
      </c>
      <c r="E285" s="51">
        <v>1.5137195121951199</v>
      </c>
    </row>
    <row r="286" spans="1:6" x14ac:dyDescent="0.25">
      <c r="A286" s="51">
        <v>2644</v>
      </c>
      <c r="B286" s="51" t="s">
        <v>5578</v>
      </c>
      <c r="C286" s="51">
        <v>12</v>
      </c>
      <c r="D286" s="51" t="s">
        <v>5577</v>
      </c>
      <c r="E286" s="51">
        <v>154</v>
      </c>
    </row>
    <row r="287" spans="1:6" x14ac:dyDescent="0.25">
      <c r="A287" s="51">
        <v>2642</v>
      </c>
      <c r="B287" s="51" t="s">
        <v>5576</v>
      </c>
      <c r="C287" s="51">
        <v>33</v>
      </c>
      <c r="D287" s="51" t="s">
        <v>5575</v>
      </c>
      <c r="E287" s="51">
        <v>56</v>
      </c>
    </row>
    <row r="288" spans="1:6" x14ac:dyDescent="0.25">
      <c r="A288" s="51">
        <v>1208</v>
      </c>
      <c r="B288" s="51" t="s">
        <v>5574</v>
      </c>
      <c r="C288" s="51">
        <v>33</v>
      </c>
      <c r="D288" s="51" t="s">
        <v>5573</v>
      </c>
      <c r="E288" s="51">
        <v>94.6</v>
      </c>
    </row>
    <row r="289" spans="1:6" x14ac:dyDescent="0.25">
      <c r="A289" s="51">
        <v>1876</v>
      </c>
      <c r="B289" s="51" t="s">
        <v>5572</v>
      </c>
      <c r="C289" s="51">
        <v>36</v>
      </c>
      <c r="D289" s="51" t="s">
        <v>5571</v>
      </c>
      <c r="E289" s="51">
        <v>0.91</v>
      </c>
    </row>
    <row r="290" spans="1:6" x14ac:dyDescent="0.25">
      <c r="A290" s="51">
        <v>1877</v>
      </c>
      <c r="B290" s="51" t="s">
        <v>5570</v>
      </c>
      <c r="C290" s="51">
        <v>36</v>
      </c>
      <c r="D290" s="51" t="s">
        <v>5569</v>
      </c>
      <c r="E290" s="51">
        <v>1.1100000000000001</v>
      </c>
    </row>
    <row r="291" spans="1:6" x14ac:dyDescent="0.25">
      <c r="A291" s="51">
        <v>3389</v>
      </c>
      <c r="B291" s="51" t="s">
        <v>5568</v>
      </c>
      <c r="C291" s="51">
        <v>12</v>
      </c>
      <c r="D291" s="51" t="s">
        <v>5567</v>
      </c>
      <c r="E291" s="51">
        <v>429.12</v>
      </c>
      <c r="F291" s="51" t="s">
        <v>5566</v>
      </c>
    </row>
    <row r="292" spans="1:6" x14ac:dyDescent="0.25">
      <c r="A292" s="51">
        <v>1498</v>
      </c>
      <c r="B292" s="51" t="s">
        <v>5565</v>
      </c>
      <c r="C292" s="51">
        <v>5</v>
      </c>
      <c r="D292" s="51" t="s">
        <v>5564</v>
      </c>
      <c r="E292" s="51">
        <v>15.6</v>
      </c>
    </row>
    <row r="293" spans="1:6" x14ac:dyDescent="0.25">
      <c r="A293" s="51">
        <v>1399</v>
      </c>
      <c r="B293" s="51" t="s">
        <v>5563</v>
      </c>
      <c r="C293" s="51">
        <v>5</v>
      </c>
      <c r="D293" s="51" t="s">
        <v>5562</v>
      </c>
      <c r="E293" s="51">
        <v>48</v>
      </c>
    </row>
    <row r="294" spans="1:6" x14ac:dyDescent="0.25">
      <c r="A294" s="51">
        <v>797</v>
      </c>
      <c r="B294" s="51" t="s">
        <v>5561</v>
      </c>
      <c r="C294" s="51">
        <v>53</v>
      </c>
      <c r="D294" s="51" t="s">
        <v>5560</v>
      </c>
      <c r="E294" s="51">
        <v>15.97</v>
      </c>
    </row>
    <row r="295" spans="1:6" x14ac:dyDescent="0.25">
      <c r="A295" s="51">
        <v>1121</v>
      </c>
      <c r="B295" s="51" t="s">
        <v>5559</v>
      </c>
      <c r="C295" s="51">
        <v>26</v>
      </c>
      <c r="D295" s="51" t="s">
        <v>5558</v>
      </c>
      <c r="E295" s="51">
        <v>210</v>
      </c>
    </row>
    <row r="296" spans="1:6" x14ac:dyDescent="0.25">
      <c r="A296" s="51">
        <v>1732</v>
      </c>
      <c r="B296" s="51" t="s">
        <v>5557</v>
      </c>
      <c r="C296" s="51">
        <v>36</v>
      </c>
      <c r="D296" s="51" t="s">
        <v>5556</v>
      </c>
      <c r="E296" s="51">
        <v>261</v>
      </c>
    </row>
    <row r="297" spans="1:6" x14ac:dyDescent="0.25">
      <c r="A297" s="51">
        <v>2619</v>
      </c>
      <c r="B297" s="51" t="s">
        <v>5555</v>
      </c>
      <c r="C297" s="51">
        <v>12</v>
      </c>
      <c r="D297" s="51" t="s">
        <v>5554</v>
      </c>
      <c r="E297" s="51">
        <v>1423.8</v>
      </c>
      <c r="F297" s="51" t="s">
        <v>5553</v>
      </c>
    </row>
    <row r="298" spans="1:6" x14ac:dyDescent="0.25">
      <c r="A298" s="51">
        <v>1415</v>
      </c>
      <c r="B298" s="51" t="s">
        <v>5552</v>
      </c>
      <c r="C298" s="51">
        <v>36</v>
      </c>
      <c r="D298" s="51" t="s">
        <v>5551</v>
      </c>
      <c r="E298" s="51">
        <v>21.01</v>
      </c>
    </row>
    <row r="299" spans="1:6" x14ac:dyDescent="0.25">
      <c r="A299" s="51">
        <v>1414</v>
      </c>
      <c r="B299" s="51" t="s">
        <v>5550</v>
      </c>
      <c r="C299" s="51">
        <v>36</v>
      </c>
      <c r="D299" s="51" t="s">
        <v>5549</v>
      </c>
      <c r="E299" s="51">
        <v>26.54</v>
      </c>
    </row>
    <row r="300" spans="1:6" x14ac:dyDescent="0.25">
      <c r="A300" s="51">
        <v>2198</v>
      </c>
      <c r="B300" s="51" t="s">
        <v>5548</v>
      </c>
      <c r="C300" s="51">
        <v>36</v>
      </c>
      <c r="E300" s="51">
        <v>116</v>
      </c>
    </row>
    <row r="301" spans="1:6" x14ac:dyDescent="0.25">
      <c r="A301" s="51">
        <v>238</v>
      </c>
      <c r="B301" s="51" t="s">
        <v>5547</v>
      </c>
      <c r="C301" s="51">
        <v>36</v>
      </c>
      <c r="E301" s="51">
        <v>12.1</v>
      </c>
    </row>
    <row r="302" spans="1:6" x14ac:dyDescent="0.25">
      <c r="A302" s="51">
        <v>237</v>
      </c>
      <c r="B302" s="51" t="s">
        <v>5546</v>
      </c>
      <c r="C302" s="51">
        <v>36</v>
      </c>
    </row>
    <row r="303" spans="1:6" x14ac:dyDescent="0.25">
      <c r="A303" s="51">
        <v>915</v>
      </c>
      <c r="B303" s="51" t="s">
        <v>5545</v>
      </c>
      <c r="C303" s="51">
        <v>36</v>
      </c>
      <c r="D303" s="51" t="s">
        <v>5544</v>
      </c>
      <c r="E303" s="51">
        <v>18.829999999999998</v>
      </c>
    </row>
    <row r="304" spans="1:6" x14ac:dyDescent="0.25">
      <c r="A304" s="51">
        <v>1748</v>
      </c>
      <c r="B304" s="51" t="s">
        <v>5543</v>
      </c>
      <c r="C304" s="51">
        <v>27</v>
      </c>
      <c r="D304" s="51" t="s">
        <v>5542</v>
      </c>
    </row>
    <row r="305" spans="1:5" x14ac:dyDescent="0.25">
      <c r="A305" s="51">
        <v>2239</v>
      </c>
      <c r="B305" s="51" t="s">
        <v>5541</v>
      </c>
      <c r="C305" s="51">
        <v>110</v>
      </c>
      <c r="D305" s="51" t="s">
        <v>5540</v>
      </c>
      <c r="E305" s="51">
        <v>21.89</v>
      </c>
    </row>
    <row r="306" spans="1:5" x14ac:dyDescent="0.25">
      <c r="A306" s="51">
        <v>2134</v>
      </c>
      <c r="B306" s="51" t="s">
        <v>5539</v>
      </c>
      <c r="C306" s="51">
        <v>107</v>
      </c>
      <c r="D306" s="51" t="s">
        <v>5538</v>
      </c>
      <c r="E306" s="51">
        <v>40</v>
      </c>
    </row>
    <row r="307" spans="1:5" x14ac:dyDescent="0.25">
      <c r="A307" s="51">
        <v>2262</v>
      </c>
      <c r="B307" s="51" t="s">
        <v>5537</v>
      </c>
      <c r="C307" s="51">
        <v>26</v>
      </c>
      <c r="D307" s="51" t="s">
        <v>5536</v>
      </c>
      <c r="E307" s="51">
        <v>36</v>
      </c>
    </row>
    <row r="308" spans="1:5" x14ac:dyDescent="0.25">
      <c r="A308" s="51">
        <v>2263</v>
      </c>
      <c r="B308" s="51" t="s">
        <v>5535</v>
      </c>
      <c r="C308" s="51">
        <v>26</v>
      </c>
      <c r="D308" s="51" t="s">
        <v>5534</v>
      </c>
      <c r="E308" s="51">
        <v>36</v>
      </c>
    </row>
    <row r="309" spans="1:5" x14ac:dyDescent="0.25">
      <c r="A309" s="51">
        <v>2264</v>
      </c>
      <c r="B309" s="51" t="s">
        <v>5533</v>
      </c>
      <c r="C309" s="51">
        <v>26</v>
      </c>
      <c r="D309" s="51" t="s">
        <v>5532</v>
      </c>
      <c r="E309" s="51">
        <v>45</v>
      </c>
    </row>
    <row r="310" spans="1:5" x14ac:dyDescent="0.25">
      <c r="A310" s="51">
        <v>2349</v>
      </c>
      <c r="B310" s="51" t="s">
        <v>5531</v>
      </c>
      <c r="C310" s="51">
        <v>26</v>
      </c>
      <c r="D310" s="51" t="s">
        <v>5530</v>
      </c>
      <c r="E310" s="51">
        <v>55</v>
      </c>
    </row>
    <row r="311" spans="1:5" x14ac:dyDescent="0.25">
      <c r="A311" s="51">
        <v>3291</v>
      </c>
      <c r="B311" s="51" t="s">
        <v>5529</v>
      </c>
      <c r="C311" s="51">
        <v>33</v>
      </c>
      <c r="D311" s="51" t="s">
        <v>5528</v>
      </c>
      <c r="E311" s="51">
        <v>141.5</v>
      </c>
    </row>
    <row r="312" spans="1:5" x14ac:dyDescent="0.25">
      <c r="A312" s="51">
        <v>239</v>
      </c>
      <c r="B312" s="51" t="s">
        <v>5527</v>
      </c>
      <c r="C312" s="51">
        <v>26</v>
      </c>
      <c r="D312" s="51" t="s">
        <v>5526</v>
      </c>
      <c r="E312" s="51">
        <v>37.340000000000003</v>
      </c>
    </row>
    <row r="313" spans="1:5" x14ac:dyDescent="0.25">
      <c r="A313" s="51">
        <v>3500</v>
      </c>
      <c r="B313" s="51" t="s">
        <v>5525</v>
      </c>
      <c r="C313" s="51">
        <v>30</v>
      </c>
      <c r="D313" s="51" t="s">
        <v>5524</v>
      </c>
      <c r="E313" s="51">
        <v>18.2</v>
      </c>
    </row>
    <row r="314" spans="1:5" x14ac:dyDescent="0.25">
      <c r="A314" s="51">
        <v>3498</v>
      </c>
      <c r="B314" s="51" t="s">
        <v>5523</v>
      </c>
      <c r="C314" s="51">
        <v>30</v>
      </c>
      <c r="D314" s="51" t="s">
        <v>5522</v>
      </c>
      <c r="E314" s="51">
        <v>10.25</v>
      </c>
    </row>
    <row r="315" spans="1:5" x14ac:dyDescent="0.25">
      <c r="A315" s="51">
        <v>873</v>
      </c>
      <c r="B315" s="51" t="s">
        <v>5521</v>
      </c>
      <c r="C315" s="51">
        <v>30</v>
      </c>
      <c r="D315" s="51" t="s">
        <v>5520</v>
      </c>
      <c r="E315" s="51">
        <v>1.2</v>
      </c>
    </row>
    <row r="316" spans="1:5" x14ac:dyDescent="0.25">
      <c r="A316" s="51">
        <v>874</v>
      </c>
      <c r="B316" s="51" t="s">
        <v>5519</v>
      </c>
      <c r="C316" s="51">
        <v>30</v>
      </c>
      <c r="D316" s="51" t="s">
        <v>5518</v>
      </c>
      <c r="E316" s="51">
        <v>1.4</v>
      </c>
    </row>
    <row r="317" spans="1:5" x14ac:dyDescent="0.25">
      <c r="A317" s="51">
        <v>872</v>
      </c>
      <c r="B317" s="51" t="s">
        <v>5517</v>
      </c>
      <c r="C317" s="51">
        <v>30</v>
      </c>
      <c r="D317" s="51" t="s">
        <v>5516</v>
      </c>
      <c r="E317" s="51">
        <v>1.6</v>
      </c>
    </row>
    <row r="318" spans="1:5" x14ac:dyDescent="0.25">
      <c r="A318" s="51">
        <v>3499</v>
      </c>
      <c r="B318" s="51" t="s">
        <v>5515</v>
      </c>
      <c r="C318" s="51">
        <v>30</v>
      </c>
      <c r="D318" s="51" t="s">
        <v>5514</v>
      </c>
      <c r="E318" s="51">
        <v>16.5</v>
      </c>
    </row>
    <row r="319" spans="1:5" x14ac:dyDescent="0.25">
      <c r="A319" s="51">
        <v>871</v>
      </c>
      <c r="B319" s="51" t="s">
        <v>5513</v>
      </c>
      <c r="C319" s="51">
        <v>30</v>
      </c>
      <c r="D319" s="51" t="s">
        <v>5512</v>
      </c>
      <c r="E319" s="51">
        <v>1.75</v>
      </c>
    </row>
    <row r="320" spans="1:5" x14ac:dyDescent="0.25">
      <c r="A320" s="51">
        <v>870</v>
      </c>
      <c r="B320" s="51" t="s">
        <v>5511</v>
      </c>
      <c r="C320" s="51">
        <v>30</v>
      </c>
      <c r="D320" s="51" t="s">
        <v>5510</v>
      </c>
      <c r="E320" s="51">
        <v>2.2999999999999998</v>
      </c>
    </row>
    <row r="321" spans="1:6" x14ac:dyDescent="0.25">
      <c r="A321" s="51">
        <v>869</v>
      </c>
      <c r="B321" s="51" t="s">
        <v>5509</v>
      </c>
      <c r="C321" s="51">
        <v>30</v>
      </c>
      <c r="D321" s="51" t="s">
        <v>5508</v>
      </c>
      <c r="E321" s="51">
        <v>5.2</v>
      </c>
    </row>
    <row r="322" spans="1:6" x14ac:dyDescent="0.25">
      <c r="A322" s="51">
        <v>875</v>
      </c>
      <c r="B322" s="51" t="s">
        <v>5507</v>
      </c>
      <c r="C322" s="51">
        <v>30</v>
      </c>
      <c r="D322" s="51" t="s">
        <v>5506</v>
      </c>
      <c r="E322" s="51">
        <v>2.2999999999999998</v>
      </c>
    </row>
    <row r="323" spans="1:6" x14ac:dyDescent="0.25">
      <c r="A323" s="51">
        <v>3317</v>
      </c>
      <c r="B323" s="51" t="s">
        <v>5505</v>
      </c>
      <c r="C323" s="51">
        <v>30</v>
      </c>
      <c r="D323" s="51" t="s">
        <v>5504</v>
      </c>
      <c r="E323" s="51">
        <v>1.85</v>
      </c>
    </row>
    <row r="324" spans="1:6" x14ac:dyDescent="0.25">
      <c r="A324" s="51">
        <v>3497</v>
      </c>
      <c r="B324" s="51" t="s">
        <v>5503</v>
      </c>
      <c r="C324" s="51">
        <v>30</v>
      </c>
      <c r="D324" s="51" t="s">
        <v>5502</v>
      </c>
      <c r="E324" s="51">
        <v>13.25</v>
      </c>
    </row>
    <row r="325" spans="1:6" x14ac:dyDescent="0.25">
      <c r="A325" s="51">
        <v>240</v>
      </c>
      <c r="B325" s="51" t="s">
        <v>5501</v>
      </c>
      <c r="C325" s="51">
        <v>26</v>
      </c>
      <c r="D325" s="51" t="s">
        <v>5500</v>
      </c>
      <c r="E325" s="51">
        <v>19.510000000000002</v>
      </c>
    </row>
    <row r="326" spans="1:6" x14ac:dyDescent="0.25">
      <c r="A326" s="51">
        <v>242</v>
      </c>
      <c r="B326" s="51" t="s">
        <v>5499</v>
      </c>
      <c r="C326" s="51">
        <v>26</v>
      </c>
      <c r="D326" s="51" t="s">
        <v>5498</v>
      </c>
      <c r="E326" s="51">
        <v>11.74</v>
      </c>
    </row>
    <row r="327" spans="1:6" x14ac:dyDescent="0.25">
      <c r="A327" s="51">
        <v>1705</v>
      </c>
      <c r="B327" s="51" t="s">
        <v>5497</v>
      </c>
      <c r="C327" s="51">
        <v>26</v>
      </c>
      <c r="D327" s="51" t="s">
        <v>5496</v>
      </c>
      <c r="E327" s="51">
        <v>14</v>
      </c>
    </row>
    <row r="328" spans="1:6" x14ac:dyDescent="0.25">
      <c r="A328" s="51">
        <v>1706</v>
      </c>
      <c r="B328" s="51" t="s">
        <v>5495</v>
      </c>
      <c r="C328" s="51">
        <v>26</v>
      </c>
      <c r="D328" s="51" t="s">
        <v>5494</v>
      </c>
      <c r="E328" s="51">
        <v>10.9</v>
      </c>
    </row>
    <row r="329" spans="1:6" x14ac:dyDescent="0.25">
      <c r="A329" s="51">
        <v>1704</v>
      </c>
      <c r="B329" s="51" t="s">
        <v>5493</v>
      </c>
      <c r="C329" s="51">
        <v>26</v>
      </c>
      <c r="D329" s="51" t="s">
        <v>5492</v>
      </c>
      <c r="E329" s="51">
        <v>11.5</v>
      </c>
    </row>
    <row r="330" spans="1:6" x14ac:dyDescent="0.25">
      <c r="A330" s="51">
        <v>241</v>
      </c>
      <c r="B330" s="51" t="s">
        <v>5491</v>
      </c>
      <c r="C330" s="51">
        <v>26</v>
      </c>
      <c r="D330" s="51" t="s">
        <v>5490</v>
      </c>
      <c r="E330" s="51">
        <v>18.75</v>
      </c>
    </row>
    <row r="331" spans="1:6" x14ac:dyDescent="0.25">
      <c r="A331" s="51">
        <v>3150</v>
      </c>
      <c r="B331" s="51" t="s">
        <v>5489</v>
      </c>
      <c r="C331" s="51">
        <v>30</v>
      </c>
      <c r="D331" s="51" t="s">
        <v>5488</v>
      </c>
      <c r="E331" s="51">
        <v>30.65</v>
      </c>
    </row>
    <row r="332" spans="1:6" x14ac:dyDescent="0.25">
      <c r="A332" s="51">
        <v>2634</v>
      </c>
      <c r="B332" s="51" t="s">
        <v>5487</v>
      </c>
      <c r="C332" s="51">
        <v>114</v>
      </c>
      <c r="D332" s="51" t="s">
        <v>5486</v>
      </c>
    </row>
    <row r="333" spans="1:6" x14ac:dyDescent="0.25">
      <c r="A333" s="51">
        <v>3200</v>
      </c>
      <c r="B333" s="51" t="s">
        <v>5485</v>
      </c>
      <c r="C333" s="51">
        <v>100</v>
      </c>
      <c r="D333" s="51" t="s">
        <v>5484</v>
      </c>
      <c r="E333" s="51">
        <v>288</v>
      </c>
    </row>
    <row r="334" spans="1:6" x14ac:dyDescent="0.25">
      <c r="A334" s="51">
        <v>2833</v>
      </c>
      <c r="B334" s="51" t="s">
        <v>10</v>
      </c>
      <c r="C334" s="51">
        <v>128</v>
      </c>
      <c r="D334" s="51" t="s">
        <v>5483</v>
      </c>
      <c r="E334" s="51">
        <v>50</v>
      </c>
      <c r="F334" s="51" t="s">
        <v>5482</v>
      </c>
    </row>
    <row r="335" spans="1:6" x14ac:dyDescent="0.25">
      <c r="A335" s="51">
        <v>2592</v>
      </c>
      <c r="B335" s="51" t="s">
        <v>5481</v>
      </c>
      <c r="C335" s="51">
        <v>68</v>
      </c>
      <c r="D335" s="51" t="s">
        <v>5480</v>
      </c>
      <c r="E335" s="51">
        <v>39</v>
      </c>
      <c r="F335" s="51" t="s">
        <v>5479</v>
      </c>
    </row>
    <row r="336" spans="1:6" x14ac:dyDescent="0.25">
      <c r="A336" s="51">
        <v>1932</v>
      </c>
      <c r="B336" s="51" t="s">
        <v>5478</v>
      </c>
      <c r="C336" s="51">
        <v>33</v>
      </c>
      <c r="D336" s="51" t="s">
        <v>5477</v>
      </c>
      <c r="E336" s="51">
        <v>89.8</v>
      </c>
    </row>
    <row r="337" spans="1:6" x14ac:dyDescent="0.25">
      <c r="A337" s="51">
        <v>243</v>
      </c>
      <c r="B337" s="51" t="s">
        <v>5476</v>
      </c>
      <c r="C337" s="51">
        <v>33</v>
      </c>
      <c r="D337" s="51" t="s">
        <v>5475</v>
      </c>
      <c r="E337" s="51">
        <v>43.996951219512198</v>
      </c>
    </row>
    <row r="338" spans="1:6" x14ac:dyDescent="0.25">
      <c r="A338" s="51">
        <v>1477</v>
      </c>
      <c r="B338" s="51" t="s">
        <v>5474</v>
      </c>
      <c r="C338" s="51">
        <v>12</v>
      </c>
      <c r="D338" s="51" t="s">
        <v>5473</v>
      </c>
      <c r="E338" s="51">
        <v>63.02</v>
      </c>
      <c r="F338" s="51" t="s">
        <v>5472</v>
      </c>
    </row>
    <row r="339" spans="1:6" x14ac:dyDescent="0.25">
      <c r="A339" s="51">
        <v>1381</v>
      </c>
      <c r="B339" s="51" t="s">
        <v>5471</v>
      </c>
      <c r="C339" s="51">
        <v>53</v>
      </c>
      <c r="D339" s="51" t="s">
        <v>5470</v>
      </c>
      <c r="E339" s="51">
        <v>78.8</v>
      </c>
    </row>
    <row r="340" spans="1:6" x14ac:dyDescent="0.25">
      <c r="A340" s="51">
        <v>3089</v>
      </c>
      <c r="B340" s="51" t="s">
        <v>5469</v>
      </c>
      <c r="C340" s="51">
        <v>120</v>
      </c>
      <c r="D340" s="51" t="s">
        <v>5468</v>
      </c>
      <c r="E340" s="51">
        <v>84.9</v>
      </c>
    </row>
    <row r="341" spans="1:6" x14ac:dyDescent="0.25">
      <c r="A341" s="51">
        <v>1476</v>
      </c>
      <c r="B341" s="51" t="s">
        <v>5467</v>
      </c>
      <c r="C341" s="51">
        <v>26</v>
      </c>
      <c r="D341" s="51" t="s">
        <v>5466</v>
      </c>
      <c r="E341" s="51">
        <v>38.4</v>
      </c>
    </row>
    <row r="342" spans="1:6" x14ac:dyDescent="0.25">
      <c r="A342" s="51">
        <v>2080</v>
      </c>
      <c r="B342" s="51" t="s">
        <v>5465</v>
      </c>
      <c r="C342" s="51">
        <v>12</v>
      </c>
      <c r="D342" s="51" t="s">
        <v>5464</v>
      </c>
      <c r="E342" s="51">
        <v>271</v>
      </c>
    </row>
    <row r="343" spans="1:6" x14ac:dyDescent="0.25">
      <c r="A343" s="51">
        <v>756</v>
      </c>
      <c r="B343" s="51" t="s">
        <v>5463</v>
      </c>
      <c r="C343" s="51">
        <v>36</v>
      </c>
      <c r="E343" s="51">
        <v>9.23</v>
      </c>
    </row>
    <row r="344" spans="1:6" x14ac:dyDescent="0.25">
      <c r="A344" s="51">
        <v>1026</v>
      </c>
      <c r="B344" s="51" t="s">
        <v>5462</v>
      </c>
      <c r="C344" s="51">
        <v>36</v>
      </c>
      <c r="D344" s="51" t="s">
        <v>5461</v>
      </c>
      <c r="E344" s="51">
        <v>1.68</v>
      </c>
    </row>
    <row r="345" spans="1:6" x14ac:dyDescent="0.25">
      <c r="A345" s="51">
        <v>2479</v>
      </c>
      <c r="B345" s="51" t="s">
        <v>5460</v>
      </c>
      <c r="C345" s="51">
        <v>36</v>
      </c>
      <c r="D345" s="51" t="s">
        <v>5459</v>
      </c>
      <c r="E345" s="51">
        <v>4.32</v>
      </c>
      <c r="F345" s="51" t="s">
        <v>5451</v>
      </c>
    </row>
    <row r="346" spans="1:6" x14ac:dyDescent="0.25">
      <c r="A346" s="51">
        <v>748</v>
      </c>
      <c r="B346" s="51" t="s">
        <v>5458</v>
      </c>
      <c r="C346" s="51">
        <v>36</v>
      </c>
    </row>
    <row r="347" spans="1:6" x14ac:dyDescent="0.25">
      <c r="A347" s="51">
        <v>1025</v>
      </c>
      <c r="B347" s="51" t="s">
        <v>5457</v>
      </c>
      <c r="C347" s="51">
        <v>36</v>
      </c>
      <c r="D347" s="51" t="s">
        <v>5456</v>
      </c>
      <c r="E347" s="51">
        <v>2</v>
      </c>
    </row>
    <row r="348" spans="1:6" x14ac:dyDescent="0.25">
      <c r="A348" s="51">
        <v>1024</v>
      </c>
      <c r="B348" s="51" t="s">
        <v>5455</v>
      </c>
      <c r="C348" s="51">
        <v>36</v>
      </c>
      <c r="D348" s="51" t="s">
        <v>5454</v>
      </c>
      <c r="E348" s="51">
        <v>2.3199999999999998</v>
      </c>
    </row>
    <row r="349" spans="1:6" x14ac:dyDescent="0.25">
      <c r="A349" s="51">
        <v>2480</v>
      </c>
      <c r="B349" s="51" t="s">
        <v>5453</v>
      </c>
      <c r="C349" s="51">
        <v>36</v>
      </c>
      <c r="D349" s="51" t="s">
        <v>5452</v>
      </c>
      <c r="E349" s="51">
        <v>4.17</v>
      </c>
      <c r="F349" s="51" t="s">
        <v>5451</v>
      </c>
    </row>
    <row r="350" spans="1:6" x14ac:dyDescent="0.25">
      <c r="A350" s="51">
        <v>2995</v>
      </c>
      <c r="B350" s="51" t="s">
        <v>5450</v>
      </c>
      <c r="C350" s="51">
        <v>12</v>
      </c>
      <c r="D350" s="51" t="s">
        <v>5449</v>
      </c>
      <c r="E350" s="51">
        <v>65</v>
      </c>
    </row>
    <row r="351" spans="1:6" x14ac:dyDescent="0.25">
      <c r="A351" s="51">
        <v>757</v>
      </c>
      <c r="B351" s="51" t="s">
        <v>5448</v>
      </c>
      <c r="C351" s="51">
        <v>36</v>
      </c>
      <c r="E351" s="51">
        <v>5.81</v>
      </c>
    </row>
    <row r="352" spans="1:6" x14ac:dyDescent="0.25">
      <c r="A352" s="51">
        <v>2875</v>
      </c>
      <c r="B352" s="51" t="s">
        <v>5447</v>
      </c>
      <c r="C352" s="51">
        <v>12</v>
      </c>
      <c r="D352" s="51" t="s">
        <v>5446</v>
      </c>
      <c r="E352" s="51">
        <v>9.9</v>
      </c>
    </row>
    <row r="353" spans="1:5" x14ac:dyDescent="0.25">
      <c r="A353" s="51">
        <v>3437</v>
      </c>
      <c r="B353" s="51" t="s">
        <v>5445</v>
      </c>
      <c r="C353" s="51">
        <v>12</v>
      </c>
      <c r="D353" s="51" t="s">
        <v>5441</v>
      </c>
      <c r="E353" s="51">
        <v>27.94</v>
      </c>
    </row>
    <row r="354" spans="1:5" x14ac:dyDescent="0.25">
      <c r="A354" s="51">
        <v>2876</v>
      </c>
      <c r="B354" s="51" t="s">
        <v>5444</v>
      </c>
      <c r="C354" s="51">
        <v>12</v>
      </c>
      <c r="D354" s="51" t="s">
        <v>5443</v>
      </c>
      <c r="E354" s="51">
        <v>12.1</v>
      </c>
    </row>
    <row r="355" spans="1:5" x14ac:dyDescent="0.25">
      <c r="A355" s="51">
        <v>3401</v>
      </c>
      <c r="B355" s="51" t="s">
        <v>5442</v>
      </c>
      <c r="C355" s="51">
        <v>12</v>
      </c>
      <c r="D355" s="51" t="s">
        <v>5441</v>
      </c>
      <c r="E355" s="51">
        <v>27.94</v>
      </c>
    </row>
    <row r="356" spans="1:5" x14ac:dyDescent="0.25">
      <c r="A356" s="51">
        <v>3121</v>
      </c>
      <c r="B356" s="51" t="s">
        <v>5440</v>
      </c>
      <c r="C356" s="51">
        <v>12</v>
      </c>
      <c r="D356" s="51" t="s">
        <v>5439</v>
      </c>
    </row>
    <row r="357" spans="1:5" x14ac:dyDescent="0.25">
      <c r="A357" s="51">
        <v>3122</v>
      </c>
      <c r="B357" s="51" t="s">
        <v>5438</v>
      </c>
      <c r="C357" s="51">
        <v>12</v>
      </c>
      <c r="D357" s="51" t="s">
        <v>5437</v>
      </c>
    </row>
    <row r="358" spans="1:5" x14ac:dyDescent="0.25">
      <c r="A358" s="51">
        <v>3123</v>
      </c>
      <c r="B358" s="51" t="s">
        <v>5436</v>
      </c>
      <c r="C358" s="51">
        <v>12</v>
      </c>
      <c r="D358" s="51" t="s">
        <v>5435</v>
      </c>
    </row>
    <row r="359" spans="1:5" x14ac:dyDescent="0.25">
      <c r="A359" s="51">
        <v>1420</v>
      </c>
      <c r="B359" s="51" t="s">
        <v>5434</v>
      </c>
      <c r="C359" s="51">
        <v>36</v>
      </c>
      <c r="D359" s="51" t="s">
        <v>5433</v>
      </c>
      <c r="E359" s="51">
        <v>4.9400000000000004</v>
      </c>
    </row>
    <row r="360" spans="1:5" x14ac:dyDescent="0.25">
      <c r="A360" s="51">
        <v>1421</v>
      </c>
      <c r="B360" s="51" t="s">
        <v>5432</v>
      </c>
      <c r="C360" s="51">
        <v>36</v>
      </c>
      <c r="D360" s="51" t="s">
        <v>5431</v>
      </c>
      <c r="E360" s="51">
        <v>2.1</v>
      </c>
    </row>
    <row r="361" spans="1:5" x14ac:dyDescent="0.25">
      <c r="A361" s="51">
        <v>1422</v>
      </c>
      <c r="B361" s="51" t="s">
        <v>5430</v>
      </c>
      <c r="C361" s="51">
        <v>36</v>
      </c>
      <c r="D361" s="51" t="s">
        <v>5429</v>
      </c>
      <c r="E361" s="51">
        <v>3.1</v>
      </c>
    </row>
    <row r="362" spans="1:5" x14ac:dyDescent="0.25">
      <c r="A362" s="51">
        <v>1425</v>
      </c>
      <c r="B362" s="51" t="s">
        <v>5428</v>
      </c>
      <c r="C362" s="51">
        <v>36</v>
      </c>
      <c r="D362" s="51" t="s">
        <v>5427</v>
      </c>
      <c r="E362" s="51">
        <v>4.62</v>
      </c>
    </row>
    <row r="363" spans="1:5" x14ac:dyDescent="0.25">
      <c r="A363" s="51">
        <v>1424</v>
      </c>
      <c r="B363" s="51" t="s">
        <v>5426</v>
      </c>
      <c r="C363" s="51">
        <v>36</v>
      </c>
      <c r="D363" s="51" t="s">
        <v>5425</v>
      </c>
      <c r="E363" s="51">
        <v>1.2</v>
      </c>
    </row>
    <row r="364" spans="1:5" x14ac:dyDescent="0.25">
      <c r="A364" s="51">
        <v>1423</v>
      </c>
      <c r="B364" s="51" t="s">
        <v>5424</v>
      </c>
      <c r="C364" s="51">
        <v>36</v>
      </c>
      <c r="D364" s="51" t="s">
        <v>5423</v>
      </c>
      <c r="E364" s="51">
        <v>2.34</v>
      </c>
    </row>
    <row r="365" spans="1:5" x14ac:dyDescent="0.25">
      <c r="A365" s="51">
        <v>3126</v>
      </c>
      <c r="B365" s="51" t="s">
        <v>5422</v>
      </c>
      <c r="C365" s="51">
        <v>12</v>
      </c>
      <c r="D365" s="51" t="s">
        <v>5421</v>
      </c>
    </row>
    <row r="366" spans="1:5" x14ac:dyDescent="0.25">
      <c r="A366" s="51">
        <v>3127</v>
      </c>
      <c r="B366" s="51" t="s">
        <v>5420</v>
      </c>
      <c r="C366" s="51">
        <v>12</v>
      </c>
      <c r="D366" s="51" t="s">
        <v>5419</v>
      </c>
    </row>
    <row r="367" spans="1:5" x14ac:dyDescent="0.25">
      <c r="A367" s="51">
        <v>3402</v>
      </c>
      <c r="B367" s="51" t="s">
        <v>5418</v>
      </c>
      <c r="C367" s="51">
        <v>12</v>
      </c>
      <c r="D367" s="51" t="s">
        <v>5417</v>
      </c>
      <c r="E367" s="51">
        <v>38.4</v>
      </c>
    </row>
    <row r="368" spans="1:5" x14ac:dyDescent="0.25">
      <c r="A368" s="51">
        <v>3125</v>
      </c>
      <c r="B368" s="51" t="s">
        <v>5416</v>
      </c>
      <c r="C368" s="51">
        <v>12</v>
      </c>
      <c r="D368" s="51" t="s">
        <v>5415</v>
      </c>
    </row>
    <row r="369" spans="1:6" x14ac:dyDescent="0.25">
      <c r="A369" s="51">
        <v>3475</v>
      </c>
      <c r="B369" s="51" t="s">
        <v>5414</v>
      </c>
      <c r="C369" s="51">
        <v>12</v>
      </c>
      <c r="D369" s="51" t="s">
        <v>5413</v>
      </c>
      <c r="E369" s="51">
        <v>28.35</v>
      </c>
    </row>
    <row r="370" spans="1:6" x14ac:dyDescent="0.25">
      <c r="A370" s="51">
        <v>3131</v>
      </c>
      <c r="B370" s="51" t="s">
        <v>5412</v>
      </c>
      <c r="C370" s="51">
        <v>36</v>
      </c>
      <c r="D370" s="51" t="s">
        <v>5411</v>
      </c>
      <c r="E370" s="51">
        <v>13.2</v>
      </c>
    </row>
    <row r="371" spans="1:6" x14ac:dyDescent="0.25">
      <c r="A371" s="51">
        <v>3130</v>
      </c>
      <c r="B371" s="51" t="s">
        <v>5410</v>
      </c>
      <c r="C371" s="51">
        <v>36</v>
      </c>
      <c r="D371" s="51" t="s">
        <v>5409</v>
      </c>
      <c r="E371" s="51">
        <v>19.399999999999999</v>
      </c>
    </row>
    <row r="372" spans="1:6" x14ac:dyDescent="0.25">
      <c r="A372" s="51">
        <v>3124</v>
      </c>
      <c r="B372" s="51" t="s">
        <v>5408</v>
      </c>
      <c r="C372" s="51">
        <v>12</v>
      </c>
      <c r="D372" s="51" t="s">
        <v>5407</v>
      </c>
    </row>
    <row r="373" spans="1:6" x14ac:dyDescent="0.25">
      <c r="A373" s="51">
        <v>2604</v>
      </c>
      <c r="B373" s="51" t="s">
        <v>5406</v>
      </c>
      <c r="C373" s="51">
        <v>33</v>
      </c>
      <c r="D373" s="51" t="s">
        <v>5405</v>
      </c>
      <c r="E373" s="51">
        <v>101.4</v>
      </c>
    </row>
    <row r="374" spans="1:6" x14ac:dyDescent="0.25">
      <c r="A374" s="51">
        <v>1699</v>
      </c>
      <c r="B374" s="51" t="s">
        <v>5404</v>
      </c>
      <c r="C374" s="51">
        <v>33</v>
      </c>
      <c r="D374" s="51" t="s">
        <v>5403</v>
      </c>
      <c r="E374" s="51">
        <v>35.4</v>
      </c>
    </row>
    <row r="375" spans="1:6" x14ac:dyDescent="0.25">
      <c r="A375" s="51">
        <v>1845</v>
      </c>
      <c r="B375" s="51" t="s">
        <v>5402</v>
      </c>
      <c r="C375" s="51">
        <v>33</v>
      </c>
      <c r="D375" s="51" t="s">
        <v>5401</v>
      </c>
      <c r="E375" s="51">
        <v>12.2</v>
      </c>
    </row>
    <row r="376" spans="1:6" x14ac:dyDescent="0.25">
      <c r="A376" s="51">
        <v>1919</v>
      </c>
      <c r="B376" s="51" t="s">
        <v>5400</v>
      </c>
      <c r="C376" s="51">
        <v>33</v>
      </c>
      <c r="D376" s="51" t="s">
        <v>5399</v>
      </c>
      <c r="E376" s="51">
        <v>53.5</v>
      </c>
    </row>
    <row r="377" spans="1:6" x14ac:dyDescent="0.25">
      <c r="A377" s="51">
        <v>1941</v>
      </c>
      <c r="B377" s="51" t="s">
        <v>5398</v>
      </c>
      <c r="C377" s="51">
        <v>26</v>
      </c>
      <c r="D377" s="51" t="s">
        <v>5397</v>
      </c>
      <c r="E377" s="51">
        <v>113</v>
      </c>
    </row>
    <row r="378" spans="1:6" x14ac:dyDescent="0.25">
      <c r="A378" s="51">
        <v>1942</v>
      </c>
      <c r="B378" s="51" t="s">
        <v>5398</v>
      </c>
      <c r="C378" s="51">
        <v>26</v>
      </c>
      <c r="D378" s="51" t="s">
        <v>5397</v>
      </c>
      <c r="E378" s="51">
        <v>113</v>
      </c>
    </row>
    <row r="379" spans="1:6" x14ac:dyDescent="0.25">
      <c r="A379" s="51">
        <v>908</v>
      </c>
      <c r="B379" s="51" t="s">
        <v>5396</v>
      </c>
      <c r="C379" s="51">
        <v>33</v>
      </c>
      <c r="D379" s="51" t="s">
        <v>5395</v>
      </c>
      <c r="E379" s="51">
        <v>11.8</v>
      </c>
      <c r="F379" s="51" t="s">
        <v>5394</v>
      </c>
    </row>
    <row r="380" spans="1:6" x14ac:dyDescent="0.25">
      <c r="A380" s="51">
        <v>2391</v>
      </c>
      <c r="B380" s="51" t="s">
        <v>5393</v>
      </c>
      <c r="C380" s="51">
        <v>33</v>
      </c>
      <c r="D380" s="51" t="s">
        <v>5392</v>
      </c>
      <c r="E380" s="51">
        <v>35</v>
      </c>
    </row>
    <row r="381" spans="1:6" x14ac:dyDescent="0.25">
      <c r="A381" s="51">
        <v>688</v>
      </c>
      <c r="B381" s="51" t="s">
        <v>5391</v>
      </c>
      <c r="C381" s="51">
        <v>33</v>
      </c>
      <c r="D381" s="51" t="s">
        <v>5390</v>
      </c>
      <c r="E381" s="51">
        <v>211</v>
      </c>
    </row>
    <row r="382" spans="1:6" x14ac:dyDescent="0.25">
      <c r="A382" s="51">
        <v>897</v>
      </c>
      <c r="B382" s="51" t="s">
        <v>5389</v>
      </c>
      <c r="C382" s="51">
        <v>55</v>
      </c>
      <c r="D382" s="51" t="s">
        <v>5388</v>
      </c>
      <c r="E382" s="51">
        <v>96</v>
      </c>
      <c r="F382" s="51" t="s">
        <v>552</v>
      </c>
    </row>
    <row r="383" spans="1:6" x14ac:dyDescent="0.25">
      <c r="A383" s="51">
        <v>1075</v>
      </c>
      <c r="B383" s="51" t="s">
        <v>5387</v>
      </c>
      <c r="C383" s="51">
        <v>33</v>
      </c>
      <c r="D383" s="51" t="s">
        <v>5386</v>
      </c>
      <c r="E383" s="51">
        <v>35.5</v>
      </c>
    </row>
    <row r="384" spans="1:6" x14ac:dyDescent="0.25">
      <c r="A384" s="51">
        <v>1624</v>
      </c>
      <c r="B384" s="51" t="s">
        <v>5385</v>
      </c>
      <c r="C384" s="51">
        <v>26</v>
      </c>
      <c r="D384" s="51" t="s">
        <v>5384</v>
      </c>
      <c r="E384" s="51">
        <v>22.81</v>
      </c>
    </row>
    <row r="385" spans="1:6" x14ac:dyDescent="0.25">
      <c r="A385" s="51">
        <v>2928</v>
      </c>
      <c r="B385" s="51" t="s">
        <v>5383</v>
      </c>
      <c r="C385" s="51">
        <v>33</v>
      </c>
      <c r="D385" s="51" t="s">
        <v>5382</v>
      </c>
      <c r="E385" s="51">
        <v>77.599999999999994</v>
      </c>
    </row>
    <row r="386" spans="1:6" x14ac:dyDescent="0.25">
      <c r="A386" s="51">
        <v>2492</v>
      </c>
      <c r="B386" s="51" t="s">
        <v>5381</v>
      </c>
      <c r="C386" s="51">
        <v>33</v>
      </c>
      <c r="D386" s="51" t="s">
        <v>5380</v>
      </c>
      <c r="E386" s="51">
        <v>54.7</v>
      </c>
    </row>
    <row r="387" spans="1:6" x14ac:dyDescent="0.25">
      <c r="A387" s="51">
        <v>244</v>
      </c>
      <c r="B387" s="51" t="s">
        <v>5379</v>
      </c>
      <c r="C387" s="51">
        <v>33</v>
      </c>
      <c r="D387" s="51" t="s">
        <v>5378</v>
      </c>
      <c r="E387" s="51">
        <v>64.7</v>
      </c>
    </row>
    <row r="388" spans="1:6" x14ac:dyDescent="0.25">
      <c r="A388" s="51">
        <v>245</v>
      </c>
      <c r="B388" s="51" t="s">
        <v>5377</v>
      </c>
      <c r="C388" s="51">
        <v>33</v>
      </c>
      <c r="D388" s="51" t="s">
        <v>5376</v>
      </c>
      <c r="E388" s="51">
        <v>22.5</v>
      </c>
    </row>
    <row r="389" spans="1:6" x14ac:dyDescent="0.25">
      <c r="A389" s="51">
        <v>3225</v>
      </c>
      <c r="B389" s="51" t="s">
        <v>5375</v>
      </c>
      <c r="C389" s="51">
        <v>124</v>
      </c>
      <c r="D389" s="51" t="s">
        <v>5374</v>
      </c>
      <c r="E389" s="51">
        <v>3.1</v>
      </c>
    </row>
    <row r="390" spans="1:6" x14ac:dyDescent="0.25">
      <c r="A390" s="51">
        <v>2329</v>
      </c>
      <c r="B390" s="51" t="s">
        <v>5373</v>
      </c>
      <c r="C390" s="51">
        <v>12</v>
      </c>
      <c r="D390" s="51" t="s">
        <v>5372</v>
      </c>
      <c r="E390" s="51">
        <v>9.4</v>
      </c>
    </row>
    <row r="391" spans="1:6" x14ac:dyDescent="0.25">
      <c r="A391" s="51">
        <v>2097</v>
      </c>
      <c r="B391" s="51" t="s">
        <v>5371</v>
      </c>
      <c r="C391" s="51">
        <v>112</v>
      </c>
      <c r="D391" s="51" t="s">
        <v>5370</v>
      </c>
      <c r="E391" s="51">
        <v>3.47</v>
      </c>
    </row>
    <row r="392" spans="1:6" x14ac:dyDescent="0.25">
      <c r="A392" s="51">
        <v>1937</v>
      </c>
      <c r="B392" s="51" t="s">
        <v>5369</v>
      </c>
      <c r="C392" s="51">
        <v>85</v>
      </c>
      <c r="D392" s="51" t="s">
        <v>5368</v>
      </c>
    </row>
    <row r="393" spans="1:6" x14ac:dyDescent="0.25">
      <c r="A393" s="51">
        <v>1125</v>
      </c>
      <c r="B393" s="51" t="s">
        <v>5367</v>
      </c>
      <c r="C393" s="51">
        <v>4</v>
      </c>
      <c r="D393" s="51" t="s">
        <v>5366</v>
      </c>
      <c r="E393" s="51">
        <v>2016</v>
      </c>
      <c r="F393" s="51" t="s">
        <v>4485</v>
      </c>
    </row>
    <row r="394" spans="1:6" x14ac:dyDescent="0.25">
      <c r="A394" s="51">
        <v>3253</v>
      </c>
      <c r="B394" s="51" t="s">
        <v>5365</v>
      </c>
      <c r="C394" s="51">
        <v>33</v>
      </c>
      <c r="D394" s="51" t="s">
        <v>5364</v>
      </c>
      <c r="E394" s="51">
        <v>25.9</v>
      </c>
    </row>
    <row r="395" spans="1:6" x14ac:dyDescent="0.25">
      <c r="A395" s="51">
        <v>2904</v>
      </c>
      <c r="B395" s="51" t="s">
        <v>5363</v>
      </c>
      <c r="C395" s="51">
        <v>33</v>
      </c>
      <c r="D395" s="51" t="s">
        <v>5362</v>
      </c>
      <c r="E395" s="51">
        <v>117.5</v>
      </c>
    </row>
    <row r="396" spans="1:6" x14ac:dyDescent="0.25">
      <c r="A396" s="51">
        <v>1800</v>
      </c>
      <c r="B396" s="51" t="s">
        <v>5361</v>
      </c>
      <c r="C396" s="51">
        <v>4</v>
      </c>
      <c r="D396" s="51" t="s">
        <v>5360</v>
      </c>
    </row>
    <row r="397" spans="1:6" x14ac:dyDescent="0.25">
      <c r="A397" s="51">
        <v>1746</v>
      </c>
      <c r="B397" s="51" t="s">
        <v>5359</v>
      </c>
      <c r="C397" s="51">
        <v>36</v>
      </c>
      <c r="D397" s="51" t="s">
        <v>5358</v>
      </c>
      <c r="E397" s="51">
        <v>3.2</v>
      </c>
    </row>
    <row r="398" spans="1:6" x14ac:dyDescent="0.25">
      <c r="A398" s="51">
        <v>1747</v>
      </c>
      <c r="B398" s="51" t="s">
        <v>5357</v>
      </c>
      <c r="C398" s="51">
        <v>36</v>
      </c>
      <c r="D398" s="51" t="s">
        <v>5356</v>
      </c>
      <c r="E398" s="51">
        <v>3.2</v>
      </c>
    </row>
    <row r="399" spans="1:6" x14ac:dyDescent="0.25">
      <c r="A399" s="51">
        <v>1855</v>
      </c>
      <c r="B399" s="51" t="s">
        <v>5355</v>
      </c>
      <c r="C399" s="51">
        <v>33</v>
      </c>
      <c r="D399" s="51" t="s">
        <v>5354</v>
      </c>
      <c r="E399" s="51">
        <v>22.3</v>
      </c>
    </row>
    <row r="400" spans="1:6" x14ac:dyDescent="0.25">
      <c r="A400" s="51">
        <v>247</v>
      </c>
      <c r="B400" s="51" t="s">
        <v>5353</v>
      </c>
      <c r="C400" s="51">
        <v>27</v>
      </c>
      <c r="D400" s="51" t="s">
        <v>5352</v>
      </c>
      <c r="E400" s="51">
        <v>145</v>
      </c>
    </row>
    <row r="401" spans="1:6" x14ac:dyDescent="0.25">
      <c r="A401" s="51">
        <v>955</v>
      </c>
      <c r="B401" s="51" t="s">
        <v>5351</v>
      </c>
      <c r="C401" s="51">
        <v>53</v>
      </c>
      <c r="D401" s="51" t="s">
        <v>5350</v>
      </c>
      <c r="E401" s="51">
        <v>15.45</v>
      </c>
    </row>
    <row r="402" spans="1:6" x14ac:dyDescent="0.25">
      <c r="A402" s="51">
        <v>3017</v>
      </c>
      <c r="B402" s="51" t="s">
        <v>5349</v>
      </c>
      <c r="C402" s="51">
        <v>30</v>
      </c>
      <c r="D402" s="51" t="s">
        <v>5348</v>
      </c>
    </row>
    <row r="403" spans="1:6" x14ac:dyDescent="0.25">
      <c r="A403" s="51">
        <v>248</v>
      </c>
      <c r="B403" s="51" t="s">
        <v>5347</v>
      </c>
      <c r="C403" s="51">
        <v>33</v>
      </c>
      <c r="D403" s="51" t="s">
        <v>5346</v>
      </c>
      <c r="E403" s="51">
        <v>38.9</v>
      </c>
    </row>
    <row r="404" spans="1:6" x14ac:dyDescent="0.25">
      <c r="A404" s="51">
        <v>1793</v>
      </c>
      <c r="B404" s="51" t="s">
        <v>5345</v>
      </c>
      <c r="C404" s="51">
        <v>4</v>
      </c>
      <c r="D404" s="51" t="s">
        <v>5344</v>
      </c>
    </row>
    <row r="405" spans="1:6" x14ac:dyDescent="0.25">
      <c r="A405" s="51">
        <v>881</v>
      </c>
      <c r="B405" s="51" t="s">
        <v>5343</v>
      </c>
      <c r="C405" s="51">
        <v>26</v>
      </c>
      <c r="D405" s="51" t="s">
        <v>5342</v>
      </c>
      <c r="E405" s="51">
        <v>33</v>
      </c>
    </row>
    <row r="406" spans="1:6" x14ac:dyDescent="0.25">
      <c r="A406" s="51">
        <v>250</v>
      </c>
      <c r="B406" s="51" t="s">
        <v>5341</v>
      </c>
      <c r="C406" s="51">
        <v>4</v>
      </c>
      <c r="D406" s="51" t="s">
        <v>5340</v>
      </c>
      <c r="E406" s="51">
        <v>32.4</v>
      </c>
    </row>
    <row r="407" spans="1:6" x14ac:dyDescent="0.25">
      <c r="A407" s="51">
        <v>2457</v>
      </c>
      <c r="B407" s="51" t="s">
        <v>5339</v>
      </c>
      <c r="C407" s="51">
        <v>33</v>
      </c>
      <c r="D407" s="51" t="s">
        <v>5338</v>
      </c>
      <c r="E407" s="51">
        <v>47</v>
      </c>
    </row>
    <row r="408" spans="1:6" x14ac:dyDescent="0.25">
      <c r="A408" s="51">
        <v>2509</v>
      </c>
      <c r="B408" s="51" t="s">
        <v>5337</v>
      </c>
      <c r="C408" s="51">
        <v>26</v>
      </c>
      <c r="D408" s="51" t="s">
        <v>5336</v>
      </c>
      <c r="E408" s="51">
        <v>38</v>
      </c>
    </row>
    <row r="409" spans="1:6" x14ac:dyDescent="0.25">
      <c r="A409" s="51">
        <v>567</v>
      </c>
      <c r="B409" s="51" t="s">
        <v>5335</v>
      </c>
      <c r="C409" s="51">
        <v>27</v>
      </c>
      <c r="D409" s="51" t="s">
        <v>5334</v>
      </c>
      <c r="E409" s="51">
        <v>36</v>
      </c>
    </row>
    <row r="410" spans="1:6" x14ac:dyDescent="0.25">
      <c r="A410" s="51">
        <v>1154</v>
      </c>
      <c r="B410" s="51" t="s">
        <v>5333</v>
      </c>
      <c r="C410" s="51">
        <v>27</v>
      </c>
      <c r="D410" s="51" t="s">
        <v>5332</v>
      </c>
      <c r="E410" s="51">
        <v>44</v>
      </c>
    </row>
    <row r="411" spans="1:6" x14ac:dyDescent="0.25">
      <c r="A411" s="51">
        <v>3191</v>
      </c>
      <c r="B411" s="51" t="s">
        <v>5331</v>
      </c>
      <c r="C411" s="51">
        <v>12</v>
      </c>
      <c r="D411" s="51" t="s">
        <v>5330</v>
      </c>
      <c r="E411" s="51">
        <v>17</v>
      </c>
    </row>
    <row r="412" spans="1:6" x14ac:dyDescent="0.25">
      <c r="A412" s="51">
        <v>2994</v>
      </c>
      <c r="B412" s="51" t="s">
        <v>5329</v>
      </c>
      <c r="C412" s="51">
        <v>12</v>
      </c>
      <c r="D412" s="51" t="s">
        <v>5328</v>
      </c>
      <c r="E412" s="51">
        <v>17.899999999999999</v>
      </c>
    </row>
    <row r="413" spans="1:6" x14ac:dyDescent="0.25">
      <c r="A413" s="51">
        <v>1824</v>
      </c>
      <c r="B413" s="51" t="s">
        <v>5327</v>
      </c>
      <c r="C413" s="51">
        <v>26</v>
      </c>
      <c r="D413" s="51" t="s">
        <v>5326</v>
      </c>
      <c r="E413" s="51">
        <v>50</v>
      </c>
    </row>
    <row r="414" spans="1:6" x14ac:dyDescent="0.25">
      <c r="A414" s="51">
        <v>2646</v>
      </c>
      <c r="B414" s="51" t="s">
        <v>5325</v>
      </c>
      <c r="C414" s="51">
        <v>26</v>
      </c>
      <c r="D414" s="51" t="s">
        <v>5324</v>
      </c>
      <c r="E414" s="51">
        <v>59.1</v>
      </c>
    </row>
    <row r="415" spans="1:6" x14ac:dyDescent="0.25">
      <c r="A415" s="51">
        <v>1286</v>
      </c>
      <c r="B415" s="51" t="s">
        <v>5323</v>
      </c>
      <c r="C415" s="51">
        <v>88</v>
      </c>
      <c r="D415" s="51" t="s">
        <v>5322</v>
      </c>
      <c r="E415" s="51">
        <v>20.9</v>
      </c>
      <c r="F415" s="51" t="s">
        <v>5321</v>
      </c>
    </row>
    <row r="416" spans="1:6" x14ac:dyDescent="0.25">
      <c r="A416" s="51">
        <v>1128</v>
      </c>
      <c r="B416" s="51" t="s">
        <v>5320</v>
      </c>
      <c r="C416" s="51">
        <v>78</v>
      </c>
      <c r="D416" s="51" t="s">
        <v>5319</v>
      </c>
      <c r="E416" s="51">
        <v>31.4</v>
      </c>
    </row>
    <row r="417" spans="1:6" x14ac:dyDescent="0.25">
      <c r="A417" s="51">
        <v>1744</v>
      </c>
      <c r="B417" s="51" t="s">
        <v>5318</v>
      </c>
      <c r="C417" s="51">
        <v>27</v>
      </c>
      <c r="D417" s="51" t="s">
        <v>5317</v>
      </c>
    </row>
    <row r="418" spans="1:6" x14ac:dyDescent="0.25">
      <c r="A418" s="51">
        <v>3111</v>
      </c>
      <c r="B418" s="51" t="s">
        <v>5316</v>
      </c>
      <c r="C418" s="51">
        <v>33</v>
      </c>
      <c r="D418" s="51" t="s">
        <v>5315</v>
      </c>
    </row>
    <row r="419" spans="1:6" x14ac:dyDescent="0.25">
      <c r="A419" s="51">
        <v>2332</v>
      </c>
      <c r="B419" s="51" t="s">
        <v>5314</v>
      </c>
      <c r="C419" s="51">
        <v>33</v>
      </c>
      <c r="D419" s="51" t="s">
        <v>5313</v>
      </c>
      <c r="E419" s="51">
        <v>26</v>
      </c>
    </row>
    <row r="420" spans="1:6" x14ac:dyDescent="0.25">
      <c r="A420" s="51">
        <v>2417</v>
      </c>
      <c r="B420" s="51" t="s">
        <v>5312</v>
      </c>
      <c r="C420" s="51">
        <v>33</v>
      </c>
      <c r="D420" s="51" t="s">
        <v>5311</v>
      </c>
    </row>
    <row r="421" spans="1:6" x14ac:dyDescent="0.25">
      <c r="A421" s="51">
        <v>2376</v>
      </c>
      <c r="B421" s="51" t="s">
        <v>5310</v>
      </c>
      <c r="C421" s="51">
        <v>33</v>
      </c>
      <c r="D421" s="51" t="s">
        <v>5309</v>
      </c>
      <c r="E421" s="51">
        <v>35</v>
      </c>
    </row>
    <row r="422" spans="1:6" x14ac:dyDescent="0.25">
      <c r="A422" s="51">
        <v>2377</v>
      </c>
      <c r="B422" s="51" t="s">
        <v>5308</v>
      </c>
      <c r="C422" s="51">
        <v>33</v>
      </c>
      <c r="D422" s="51" t="s">
        <v>5307</v>
      </c>
      <c r="E422" s="51">
        <v>20</v>
      </c>
    </row>
    <row r="423" spans="1:6" x14ac:dyDescent="0.25">
      <c r="A423" s="51">
        <v>1223</v>
      </c>
      <c r="B423" s="51" t="s">
        <v>5306</v>
      </c>
      <c r="C423" s="51">
        <v>83</v>
      </c>
      <c r="D423" s="51" t="s">
        <v>5305</v>
      </c>
      <c r="E423" s="51">
        <v>37.79</v>
      </c>
    </row>
    <row r="424" spans="1:6" x14ac:dyDescent="0.25">
      <c r="A424" s="51">
        <v>2143</v>
      </c>
      <c r="B424" s="51" t="s">
        <v>5304</v>
      </c>
      <c r="C424" s="51">
        <v>26</v>
      </c>
      <c r="D424" s="51" t="s">
        <v>5303</v>
      </c>
    </row>
    <row r="425" spans="1:6" x14ac:dyDescent="0.25">
      <c r="A425" s="51">
        <v>3280</v>
      </c>
      <c r="B425" s="51" t="s">
        <v>5302</v>
      </c>
      <c r="C425" s="51">
        <v>12</v>
      </c>
      <c r="D425" s="51" t="s">
        <v>5301</v>
      </c>
    </row>
    <row r="426" spans="1:6" x14ac:dyDescent="0.25">
      <c r="A426" s="51">
        <v>574</v>
      </c>
      <c r="B426" s="51" t="s">
        <v>5300</v>
      </c>
      <c r="C426" s="51">
        <v>26</v>
      </c>
      <c r="D426" s="51" t="s">
        <v>5299</v>
      </c>
      <c r="E426" s="51">
        <v>3.05</v>
      </c>
      <c r="F426" s="51" t="s">
        <v>5298</v>
      </c>
    </row>
    <row r="427" spans="1:6" x14ac:dyDescent="0.25">
      <c r="A427" s="51">
        <v>958</v>
      </c>
      <c r="B427" s="51" t="s">
        <v>5297</v>
      </c>
      <c r="C427" s="51">
        <v>63</v>
      </c>
      <c r="D427" s="51" t="s">
        <v>5296</v>
      </c>
      <c r="E427" s="51">
        <v>23.41</v>
      </c>
    </row>
    <row r="428" spans="1:6" x14ac:dyDescent="0.25">
      <c r="A428" s="51">
        <v>1395</v>
      </c>
      <c r="B428" s="51" t="s">
        <v>5295</v>
      </c>
      <c r="C428" s="51">
        <v>36</v>
      </c>
      <c r="D428" s="51" t="s">
        <v>5294</v>
      </c>
      <c r="E428" s="51">
        <v>0.08</v>
      </c>
    </row>
    <row r="429" spans="1:6" x14ac:dyDescent="0.25">
      <c r="A429" s="51">
        <v>3032</v>
      </c>
      <c r="B429" s="51" t="s">
        <v>5293</v>
      </c>
      <c r="C429" s="51">
        <v>129</v>
      </c>
      <c r="D429" s="51" t="s">
        <v>5292</v>
      </c>
    </row>
    <row r="430" spans="1:6" x14ac:dyDescent="0.25">
      <c r="A430" s="51">
        <v>2414</v>
      </c>
      <c r="B430" s="51" t="s">
        <v>5291</v>
      </c>
      <c r="C430" s="51">
        <v>12</v>
      </c>
      <c r="D430" s="51" t="s">
        <v>5290</v>
      </c>
      <c r="E430" s="51">
        <v>45</v>
      </c>
      <c r="F430" s="51" t="s">
        <v>5289</v>
      </c>
    </row>
    <row r="431" spans="1:6" x14ac:dyDescent="0.25">
      <c r="A431" s="51">
        <v>2413</v>
      </c>
      <c r="B431" s="51" t="s">
        <v>5288</v>
      </c>
      <c r="C431" s="51">
        <v>12</v>
      </c>
      <c r="D431" s="51" t="s">
        <v>5287</v>
      </c>
      <c r="E431" s="51">
        <v>8</v>
      </c>
    </row>
    <row r="432" spans="1:6" x14ac:dyDescent="0.25">
      <c r="A432" s="51">
        <v>1354</v>
      </c>
      <c r="B432" s="51" t="s">
        <v>5286</v>
      </c>
      <c r="C432" s="51">
        <v>30</v>
      </c>
      <c r="D432" s="51" t="s">
        <v>5285</v>
      </c>
      <c r="E432" s="51">
        <v>2.4</v>
      </c>
    </row>
    <row r="433" spans="1:6" x14ac:dyDescent="0.25">
      <c r="A433" s="51">
        <v>724</v>
      </c>
      <c r="B433" s="51" t="s">
        <v>5284</v>
      </c>
      <c r="C433" s="51">
        <v>26</v>
      </c>
      <c r="D433" s="51" t="s">
        <v>5282</v>
      </c>
      <c r="E433" s="51">
        <v>85.25</v>
      </c>
    </row>
    <row r="434" spans="1:6" x14ac:dyDescent="0.25">
      <c r="A434" s="51">
        <v>3099</v>
      </c>
      <c r="B434" s="51" t="s">
        <v>5283</v>
      </c>
      <c r="C434" s="51">
        <v>36</v>
      </c>
      <c r="D434" s="51" t="s">
        <v>5282</v>
      </c>
      <c r="E434" s="51">
        <v>93.4</v>
      </c>
    </row>
    <row r="435" spans="1:6" x14ac:dyDescent="0.25">
      <c r="A435" s="51">
        <v>3232</v>
      </c>
      <c r="B435" s="51" t="s">
        <v>5281</v>
      </c>
      <c r="C435" s="51">
        <v>12</v>
      </c>
      <c r="D435" s="51" t="s">
        <v>5280</v>
      </c>
    </row>
    <row r="436" spans="1:6" x14ac:dyDescent="0.25">
      <c r="A436" s="51">
        <v>1196</v>
      </c>
      <c r="B436" s="51" t="s">
        <v>5279</v>
      </c>
      <c r="C436" s="51">
        <v>30</v>
      </c>
      <c r="D436" s="51" t="s">
        <v>5278</v>
      </c>
      <c r="E436" s="51">
        <v>4.95</v>
      </c>
    </row>
    <row r="437" spans="1:6" x14ac:dyDescent="0.25">
      <c r="A437" s="51">
        <v>3224</v>
      </c>
      <c r="B437" s="51" t="s">
        <v>5277</v>
      </c>
      <c r="C437" s="51">
        <v>124</v>
      </c>
      <c r="D437" s="51" t="s">
        <v>5276</v>
      </c>
      <c r="E437" s="51">
        <v>681</v>
      </c>
    </row>
    <row r="438" spans="1:6" x14ac:dyDescent="0.25">
      <c r="A438" s="51">
        <v>3570</v>
      </c>
      <c r="B438" s="51" t="s">
        <v>5275</v>
      </c>
      <c r="C438" s="51">
        <v>124</v>
      </c>
      <c r="D438" s="51" t="s">
        <v>5274</v>
      </c>
      <c r="E438" s="51">
        <v>427</v>
      </c>
      <c r="F438" s="51" t="s">
        <v>5273</v>
      </c>
    </row>
    <row r="439" spans="1:6" x14ac:dyDescent="0.25">
      <c r="A439" s="51">
        <v>3460</v>
      </c>
      <c r="B439" s="51" t="s">
        <v>5272</v>
      </c>
      <c r="C439" s="51">
        <v>12</v>
      </c>
      <c r="D439" s="51" t="s">
        <v>5271</v>
      </c>
      <c r="E439" s="51">
        <v>150</v>
      </c>
    </row>
    <row r="440" spans="1:6" x14ac:dyDescent="0.25">
      <c r="A440" s="51">
        <v>3571</v>
      </c>
      <c r="B440" s="51" t="s">
        <v>5270</v>
      </c>
      <c r="C440" s="51">
        <v>12</v>
      </c>
      <c r="D440" s="51" t="s">
        <v>5269</v>
      </c>
      <c r="E440" s="51">
        <v>123</v>
      </c>
    </row>
    <row r="441" spans="1:6" x14ac:dyDescent="0.25">
      <c r="A441" s="51">
        <v>747</v>
      </c>
      <c r="B441" s="51" t="s">
        <v>5268</v>
      </c>
      <c r="C441" s="51">
        <v>26</v>
      </c>
      <c r="D441" s="51" t="s">
        <v>5267</v>
      </c>
      <c r="E441" s="51">
        <v>36.5</v>
      </c>
    </row>
    <row r="442" spans="1:6" x14ac:dyDescent="0.25">
      <c r="A442" s="51">
        <v>806</v>
      </c>
      <c r="B442" s="51" t="s">
        <v>5266</v>
      </c>
      <c r="C442" s="51">
        <v>9</v>
      </c>
      <c r="D442" s="51" t="s">
        <v>5265</v>
      </c>
      <c r="E442" s="51">
        <v>58.02</v>
      </c>
    </row>
    <row r="443" spans="1:6" x14ac:dyDescent="0.25">
      <c r="A443" s="51">
        <v>2135</v>
      </c>
      <c r="B443" s="51" t="s">
        <v>5264</v>
      </c>
      <c r="C443" s="51">
        <v>107</v>
      </c>
      <c r="D443" s="51" t="s">
        <v>5263</v>
      </c>
      <c r="E443" s="51">
        <v>0.16</v>
      </c>
    </row>
    <row r="444" spans="1:6" x14ac:dyDescent="0.25">
      <c r="A444" s="51">
        <v>2397</v>
      </c>
      <c r="B444" s="51" t="s">
        <v>5262</v>
      </c>
      <c r="C444" s="51">
        <v>36</v>
      </c>
      <c r="D444" s="51" t="s">
        <v>5261</v>
      </c>
      <c r="E444" s="51">
        <v>1.45</v>
      </c>
      <c r="F444" s="51" t="s">
        <v>325</v>
      </c>
    </row>
    <row r="445" spans="1:6" x14ac:dyDescent="0.25">
      <c r="A445" s="51">
        <v>2101</v>
      </c>
      <c r="B445" s="51" t="s">
        <v>5260</v>
      </c>
      <c r="C445" s="51">
        <v>12</v>
      </c>
      <c r="D445" s="51" t="s">
        <v>5259</v>
      </c>
      <c r="E445" s="51">
        <v>21.76</v>
      </c>
    </row>
    <row r="446" spans="1:6" x14ac:dyDescent="0.25">
      <c r="A446" s="51">
        <v>3294</v>
      </c>
      <c r="B446" s="51" t="s">
        <v>5258</v>
      </c>
      <c r="C446" s="51">
        <v>12</v>
      </c>
      <c r="D446" s="51" t="s">
        <v>5257</v>
      </c>
      <c r="E446" s="51">
        <v>34.450000000000003</v>
      </c>
    </row>
    <row r="447" spans="1:6" x14ac:dyDescent="0.25">
      <c r="A447" s="51">
        <v>1489</v>
      </c>
      <c r="B447" s="51" t="s">
        <v>5256</v>
      </c>
      <c r="C447" s="51">
        <v>12</v>
      </c>
      <c r="D447" s="51" t="s">
        <v>5255</v>
      </c>
      <c r="E447" s="51">
        <v>17.7</v>
      </c>
    </row>
    <row r="448" spans="1:6" x14ac:dyDescent="0.25">
      <c r="A448" s="51">
        <v>1873</v>
      </c>
      <c r="B448" s="51" t="s">
        <v>5254</v>
      </c>
      <c r="C448" s="51">
        <v>36</v>
      </c>
      <c r="D448" s="51" t="s">
        <v>5253</v>
      </c>
      <c r="E448" s="51">
        <v>3.08</v>
      </c>
    </row>
    <row r="449" spans="1:6" x14ac:dyDescent="0.25">
      <c r="A449" s="51">
        <v>1875</v>
      </c>
      <c r="B449" s="51" t="s">
        <v>5252</v>
      </c>
      <c r="C449" s="51">
        <v>36</v>
      </c>
      <c r="D449" s="51" t="s">
        <v>5251</v>
      </c>
      <c r="E449" s="51">
        <v>4.54</v>
      </c>
    </row>
    <row r="450" spans="1:6" x14ac:dyDescent="0.25">
      <c r="A450" s="51">
        <v>2308</v>
      </c>
      <c r="B450" s="51" t="s">
        <v>5250</v>
      </c>
      <c r="C450" s="51">
        <v>12</v>
      </c>
      <c r="D450" s="51" t="s">
        <v>5249</v>
      </c>
      <c r="E450" s="51">
        <v>12</v>
      </c>
    </row>
    <row r="451" spans="1:6" x14ac:dyDescent="0.25">
      <c r="A451" s="51">
        <v>2115</v>
      </c>
      <c r="B451" s="51" t="s">
        <v>5248</v>
      </c>
      <c r="C451" s="51">
        <v>12</v>
      </c>
      <c r="D451" s="51" t="s">
        <v>5247</v>
      </c>
      <c r="E451" s="51">
        <v>6.7</v>
      </c>
    </row>
    <row r="452" spans="1:6" x14ac:dyDescent="0.25">
      <c r="A452" s="51">
        <v>1948</v>
      </c>
      <c r="B452" s="51" t="s">
        <v>5246</v>
      </c>
      <c r="C452" s="51">
        <v>12</v>
      </c>
      <c r="D452" s="51" t="s">
        <v>5245</v>
      </c>
      <c r="E452" s="51">
        <v>13.2</v>
      </c>
    </row>
    <row r="453" spans="1:6" x14ac:dyDescent="0.25">
      <c r="A453" s="51">
        <v>3406</v>
      </c>
      <c r="B453" s="51" t="s">
        <v>5244</v>
      </c>
      <c r="C453" s="51">
        <v>120</v>
      </c>
      <c r="D453" s="51" t="s">
        <v>5243</v>
      </c>
      <c r="E453" s="51">
        <v>1.28</v>
      </c>
    </row>
    <row r="454" spans="1:6" x14ac:dyDescent="0.25">
      <c r="A454" s="51">
        <v>2102</v>
      </c>
      <c r="B454" s="51" t="s">
        <v>5242</v>
      </c>
      <c r="C454" s="51">
        <v>12</v>
      </c>
      <c r="D454" s="51" t="s">
        <v>5241</v>
      </c>
      <c r="E454" s="51">
        <v>5.28</v>
      </c>
    </row>
    <row r="455" spans="1:6" x14ac:dyDescent="0.25">
      <c r="A455" s="51">
        <v>1439</v>
      </c>
      <c r="B455" s="51" t="s">
        <v>5240</v>
      </c>
      <c r="C455" s="51">
        <v>36</v>
      </c>
      <c r="E455" s="51">
        <v>8</v>
      </c>
    </row>
    <row r="456" spans="1:6" x14ac:dyDescent="0.25">
      <c r="A456" s="51">
        <v>2835</v>
      </c>
      <c r="B456" s="51" t="s">
        <v>5239</v>
      </c>
      <c r="C456" s="51">
        <v>103</v>
      </c>
      <c r="D456" s="51" t="s">
        <v>5238</v>
      </c>
      <c r="E456" s="51">
        <v>85</v>
      </c>
      <c r="F456" s="51" t="s">
        <v>5237</v>
      </c>
    </row>
    <row r="457" spans="1:6" x14ac:dyDescent="0.25">
      <c r="A457" s="51">
        <v>3478</v>
      </c>
      <c r="B457" s="51" t="s">
        <v>5236</v>
      </c>
      <c r="C457" s="51">
        <v>120</v>
      </c>
      <c r="D457" s="51" t="s">
        <v>5235</v>
      </c>
      <c r="E457" s="51">
        <v>26.37</v>
      </c>
    </row>
    <row r="458" spans="1:6" x14ac:dyDescent="0.25">
      <c r="A458" s="51">
        <v>2058</v>
      </c>
      <c r="B458" s="51" t="s">
        <v>5234</v>
      </c>
      <c r="C458" s="51">
        <v>107</v>
      </c>
      <c r="D458" s="51" t="s">
        <v>5233</v>
      </c>
      <c r="E458" s="51">
        <v>2.99</v>
      </c>
    </row>
    <row r="459" spans="1:6" x14ac:dyDescent="0.25">
      <c r="A459" s="51">
        <v>2297</v>
      </c>
      <c r="B459" s="51" t="s">
        <v>5232</v>
      </c>
      <c r="C459" s="51">
        <v>36</v>
      </c>
      <c r="D459" s="51" t="s">
        <v>5231</v>
      </c>
      <c r="E459" s="51">
        <v>1</v>
      </c>
    </row>
    <row r="460" spans="1:6" x14ac:dyDescent="0.25">
      <c r="A460" s="51">
        <v>1773</v>
      </c>
      <c r="B460" s="51" t="s">
        <v>5230</v>
      </c>
      <c r="C460" s="51">
        <v>26</v>
      </c>
      <c r="D460" s="51" t="s">
        <v>5229</v>
      </c>
      <c r="E460" s="51">
        <v>40</v>
      </c>
    </row>
    <row r="461" spans="1:6" x14ac:dyDescent="0.25">
      <c r="A461" s="51">
        <v>1405</v>
      </c>
      <c r="B461" s="51" t="s">
        <v>5228</v>
      </c>
      <c r="C461" s="51">
        <v>36</v>
      </c>
      <c r="D461" s="51" t="s">
        <v>5227</v>
      </c>
      <c r="E461" s="51">
        <v>11.71</v>
      </c>
    </row>
    <row r="462" spans="1:6" x14ac:dyDescent="0.25">
      <c r="A462" s="51">
        <v>1567</v>
      </c>
      <c r="B462" s="51" t="s">
        <v>5226</v>
      </c>
      <c r="C462" s="51">
        <v>36</v>
      </c>
      <c r="D462" s="51" t="s">
        <v>5225</v>
      </c>
      <c r="E462" s="51">
        <v>60</v>
      </c>
    </row>
    <row r="463" spans="1:6" x14ac:dyDescent="0.25">
      <c r="A463" s="51">
        <v>3018</v>
      </c>
      <c r="B463" s="51" t="s">
        <v>5224</v>
      </c>
      <c r="C463" s="51">
        <v>30</v>
      </c>
      <c r="D463" s="51" t="s">
        <v>5223</v>
      </c>
    </row>
    <row r="464" spans="1:6" x14ac:dyDescent="0.25">
      <c r="A464" s="51">
        <v>696</v>
      </c>
      <c r="B464" s="51" t="s">
        <v>5222</v>
      </c>
      <c r="C464" s="51">
        <v>9</v>
      </c>
      <c r="D464" s="51" t="s">
        <v>5221</v>
      </c>
      <c r="E464" s="51">
        <v>43.7</v>
      </c>
    </row>
    <row r="465" spans="1:5" x14ac:dyDescent="0.25">
      <c r="A465" s="51">
        <v>1191</v>
      </c>
      <c r="B465" s="51" t="s">
        <v>5220</v>
      </c>
      <c r="C465" s="51">
        <v>9</v>
      </c>
      <c r="D465" s="51" t="s">
        <v>5219</v>
      </c>
    </row>
    <row r="466" spans="1:5" x14ac:dyDescent="0.25">
      <c r="A466" s="51">
        <v>2121</v>
      </c>
      <c r="B466" s="51" t="s">
        <v>5218</v>
      </c>
      <c r="C466" s="51">
        <v>9</v>
      </c>
      <c r="D466" s="51" t="s">
        <v>5217</v>
      </c>
    </row>
    <row r="467" spans="1:5" x14ac:dyDescent="0.25">
      <c r="A467" s="51">
        <v>945</v>
      </c>
      <c r="B467" s="51" t="s">
        <v>5216</v>
      </c>
      <c r="C467" s="51">
        <v>9</v>
      </c>
      <c r="D467" s="51" t="s">
        <v>5215</v>
      </c>
    </row>
    <row r="468" spans="1:5" x14ac:dyDescent="0.25">
      <c r="A468" s="51">
        <v>1039</v>
      </c>
      <c r="B468" s="51" t="s">
        <v>5214</v>
      </c>
      <c r="C468" s="51">
        <v>9</v>
      </c>
      <c r="D468" s="51" t="s">
        <v>5213</v>
      </c>
    </row>
    <row r="469" spans="1:5" x14ac:dyDescent="0.25">
      <c r="A469" s="51">
        <v>3546</v>
      </c>
      <c r="B469" s="51" t="s">
        <v>5212</v>
      </c>
      <c r="C469" s="51">
        <v>99</v>
      </c>
      <c r="D469" s="51" t="s">
        <v>5211</v>
      </c>
      <c r="E469" s="51">
        <v>183</v>
      </c>
    </row>
    <row r="470" spans="1:5" x14ac:dyDescent="0.25">
      <c r="A470" s="51">
        <v>3216</v>
      </c>
      <c r="B470" s="51" t="s">
        <v>5210</v>
      </c>
      <c r="C470" s="51">
        <v>30</v>
      </c>
      <c r="D470" s="51" t="s">
        <v>5209</v>
      </c>
      <c r="E470" s="51">
        <v>74.25</v>
      </c>
    </row>
    <row r="471" spans="1:5" x14ac:dyDescent="0.25">
      <c r="A471" s="51">
        <v>1234</v>
      </c>
      <c r="B471" s="51" t="s">
        <v>5208</v>
      </c>
      <c r="C471" s="51">
        <v>53</v>
      </c>
      <c r="D471" s="51" t="s">
        <v>5207</v>
      </c>
      <c r="E471" s="51">
        <v>19</v>
      </c>
    </row>
    <row r="472" spans="1:5" x14ac:dyDescent="0.25">
      <c r="A472" s="51">
        <v>1540</v>
      </c>
      <c r="B472" s="51" t="s">
        <v>5206</v>
      </c>
      <c r="C472" s="51">
        <v>5</v>
      </c>
      <c r="D472" s="51" t="s">
        <v>5205</v>
      </c>
      <c r="E472" s="51">
        <v>11.5</v>
      </c>
    </row>
    <row r="473" spans="1:5" x14ac:dyDescent="0.25">
      <c r="A473" s="51">
        <v>1478</v>
      </c>
      <c r="B473" s="51" t="s">
        <v>5204</v>
      </c>
      <c r="C473" s="51">
        <v>12</v>
      </c>
      <c r="D473" s="51" t="s">
        <v>5203</v>
      </c>
      <c r="E473" s="51">
        <v>370</v>
      </c>
    </row>
    <row r="474" spans="1:5" x14ac:dyDescent="0.25">
      <c r="A474" s="51">
        <v>1479</v>
      </c>
      <c r="B474" s="51" t="s">
        <v>5202</v>
      </c>
      <c r="C474" s="51">
        <v>12</v>
      </c>
      <c r="D474" s="51" t="s">
        <v>5201</v>
      </c>
      <c r="E474" s="51">
        <v>178</v>
      </c>
    </row>
    <row r="475" spans="1:5" x14ac:dyDescent="0.25">
      <c r="A475" s="51">
        <v>3003</v>
      </c>
      <c r="B475" s="51" t="s">
        <v>5200</v>
      </c>
      <c r="C475" s="51">
        <v>30</v>
      </c>
      <c r="D475" s="51" t="s">
        <v>5199</v>
      </c>
      <c r="E475" s="51">
        <v>89.99</v>
      </c>
    </row>
    <row r="476" spans="1:5" x14ac:dyDescent="0.25">
      <c r="A476" s="51">
        <v>1709</v>
      </c>
      <c r="B476" s="51" t="s">
        <v>5198</v>
      </c>
      <c r="C476" s="51">
        <v>12</v>
      </c>
      <c r="D476" s="51" t="s">
        <v>5197</v>
      </c>
      <c r="E476" s="51">
        <v>48</v>
      </c>
    </row>
    <row r="477" spans="1:5" x14ac:dyDescent="0.25">
      <c r="A477" s="51">
        <v>3388</v>
      </c>
      <c r="B477" s="51" t="s">
        <v>5196</v>
      </c>
      <c r="C477" s="51">
        <v>136</v>
      </c>
      <c r="D477" s="51" t="s">
        <v>5195</v>
      </c>
      <c r="E477" s="51">
        <v>23</v>
      </c>
    </row>
    <row r="478" spans="1:5" x14ac:dyDescent="0.25">
      <c r="A478" s="51">
        <v>720</v>
      </c>
      <c r="B478" s="51" t="s">
        <v>5194</v>
      </c>
      <c r="C478" s="51">
        <v>33</v>
      </c>
      <c r="D478" s="51" t="s">
        <v>5193</v>
      </c>
      <c r="E478" s="51">
        <v>43</v>
      </c>
    </row>
    <row r="479" spans="1:5" x14ac:dyDescent="0.25">
      <c r="A479" s="51">
        <v>251</v>
      </c>
      <c r="B479" s="51" t="s">
        <v>5192</v>
      </c>
      <c r="C479" s="51">
        <v>33</v>
      </c>
      <c r="D479" s="51" t="s">
        <v>5191</v>
      </c>
      <c r="E479" s="51">
        <v>83.2</v>
      </c>
    </row>
    <row r="480" spans="1:5" x14ac:dyDescent="0.25">
      <c r="A480" s="51">
        <v>1560</v>
      </c>
      <c r="B480" s="51" t="s">
        <v>5190</v>
      </c>
      <c r="C480" s="51">
        <v>33</v>
      </c>
      <c r="D480" s="51" t="s">
        <v>5189</v>
      </c>
      <c r="E480" s="51">
        <v>48.4</v>
      </c>
    </row>
    <row r="481" spans="1:6" x14ac:dyDescent="0.25">
      <c r="A481" s="51">
        <v>1459</v>
      </c>
      <c r="B481" s="51" t="s">
        <v>5188</v>
      </c>
      <c r="C481" s="51">
        <v>27</v>
      </c>
      <c r="D481" s="51" t="s">
        <v>5187</v>
      </c>
      <c r="E481" s="51">
        <v>112</v>
      </c>
    </row>
    <row r="482" spans="1:6" x14ac:dyDescent="0.25">
      <c r="A482" s="51">
        <v>1651</v>
      </c>
      <c r="B482" s="51" t="s">
        <v>5186</v>
      </c>
      <c r="C482" s="51">
        <v>33</v>
      </c>
      <c r="D482" s="51" t="s">
        <v>2445</v>
      </c>
    </row>
    <row r="483" spans="1:6" x14ac:dyDescent="0.25">
      <c r="A483" s="51">
        <v>2944</v>
      </c>
      <c r="B483" s="51" t="s">
        <v>5185</v>
      </c>
      <c r="C483" s="51">
        <v>84</v>
      </c>
      <c r="D483" s="51" t="s">
        <v>5184</v>
      </c>
      <c r="E483" s="51">
        <v>19</v>
      </c>
    </row>
    <row r="484" spans="1:6" x14ac:dyDescent="0.25">
      <c r="A484" s="51">
        <v>3166</v>
      </c>
      <c r="B484" s="51" t="s">
        <v>5182</v>
      </c>
      <c r="C484" s="51">
        <v>12</v>
      </c>
      <c r="D484" s="51" t="s">
        <v>5183</v>
      </c>
      <c r="E484" s="51">
        <v>18.27</v>
      </c>
    </row>
    <row r="485" spans="1:6" x14ac:dyDescent="0.25">
      <c r="A485" s="51">
        <v>3209</v>
      </c>
      <c r="B485" s="51" t="s">
        <v>5182</v>
      </c>
      <c r="C485" s="51">
        <v>33</v>
      </c>
      <c r="D485" s="51" t="s">
        <v>5181</v>
      </c>
      <c r="E485" s="51">
        <v>37</v>
      </c>
    </row>
    <row r="486" spans="1:6" x14ac:dyDescent="0.25">
      <c r="A486" s="51">
        <v>1054</v>
      </c>
      <c r="B486" s="51" t="s">
        <v>5180</v>
      </c>
      <c r="C486" s="51">
        <v>26</v>
      </c>
      <c r="D486" s="51" t="s">
        <v>5179</v>
      </c>
      <c r="E486" s="51">
        <v>126</v>
      </c>
      <c r="F486" s="51" t="s">
        <v>610</v>
      </c>
    </row>
    <row r="487" spans="1:6" x14ac:dyDescent="0.25">
      <c r="A487" s="51">
        <v>1366</v>
      </c>
      <c r="B487" s="51" t="s">
        <v>5178</v>
      </c>
      <c r="C487" s="51">
        <v>33</v>
      </c>
      <c r="D487" s="51" t="s">
        <v>5177</v>
      </c>
    </row>
    <row r="488" spans="1:6" x14ac:dyDescent="0.25">
      <c r="A488" s="51">
        <v>1838</v>
      </c>
      <c r="B488" s="51" t="s">
        <v>5176</v>
      </c>
      <c r="C488" s="51">
        <v>33</v>
      </c>
      <c r="D488" s="51" t="s">
        <v>5175</v>
      </c>
      <c r="E488" s="51">
        <v>19.3</v>
      </c>
    </row>
    <row r="489" spans="1:6" x14ac:dyDescent="0.25">
      <c r="A489" s="51">
        <v>3501</v>
      </c>
      <c r="B489" s="51" t="s">
        <v>5174</v>
      </c>
      <c r="C489" s="51">
        <v>30</v>
      </c>
      <c r="D489" s="51" t="s">
        <v>5173</v>
      </c>
      <c r="E489" s="51">
        <v>22.6</v>
      </c>
    </row>
    <row r="490" spans="1:6" x14ac:dyDescent="0.25">
      <c r="A490" s="51">
        <v>2620</v>
      </c>
      <c r="B490" s="51" t="s">
        <v>5172</v>
      </c>
      <c r="C490" s="51">
        <v>30</v>
      </c>
      <c r="D490" s="51" t="s">
        <v>5171</v>
      </c>
      <c r="E490" s="51">
        <v>28.95</v>
      </c>
    </row>
    <row r="491" spans="1:6" x14ac:dyDescent="0.25">
      <c r="A491" s="51">
        <v>1550</v>
      </c>
      <c r="B491" s="51" t="s">
        <v>5170</v>
      </c>
      <c r="C491" s="51">
        <v>30</v>
      </c>
      <c r="D491" s="51" t="s">
        <v>5169</v>
      </c>
      <c r="E491" s="51">
        <v>1019</v>
      </c>
    </row>
    <row r="492" spans="1:6" x14ac:dyDescent="0.25">
      <c r="A492" s="51">
        <v>2049</v>
      </c>
      <c r="B492" s="51" t="s">
        <v>5168</v>
      </c>
      <c r="C492" s="51">
        <v>12</v>
      </c>
      <c r="D492" s="51" t="s">
        <v>5167</v>
      </c>
    </row>
    <row r="493" spans="1:6" x14ac:dyDescent="0.25">
      <c r="A493" s="51">
        <v>2382</v>
      </c>
      <c r="B493" s="51" t="s">
        <v>5166</v>
      </c>
      <c r="C493" s="51">
        <v>26</v>
      </c>
      <c r="D493" s="51" t="s">
        <v>5165</v>
      </c>
      <c r="E493" s="51">
        <v>3082.75</v>
      </c>
    </row>
    <row r="494" spans="1:6" x14ac:dyDescent="0.25">
      <c r="A494" s="51">
        <v>3547</v>
      </c>
      <c r="B494" s="51" t="s">
        <v>5163</v>
      </c>
      <c r="C494" s="51">
        <v>12</v>
      </c>
      <c r="D494" s="51" t="s">
        <v>5164</v>
      </c>
      <c r="E494" s="51">
        <v>69.44</v>
      </c>
    </row>
    <row r="495" spans="1:6" x14ac:dyDescent="0.25">
      <c r="A495" s="51">
        <v>2473</v>
      </c>
      <c r="B495" s="51" t="s">
        <v>5163</v>
      </c>
      <c r="C495" s="51">
        <v>118</v>
      </c>
      <c r="D495" s="51" t="s">
        <v>5162</v>
      </c>
      <c r="E495" s="51">
        <v>65</v>
      </c>
      <c r="F495" s="51" t="s">
        <v>5161</v>
      </c>
    </row>
    <row r="496" spans="1:6" x14ac:dyDescent="0.25">
      <c r="A496" s="51">
        <v>3012</v>
      </c>
      <c r="B496" s="51" t="s">
        <v>5160</v>
      </c>
      <c r="C496" s="51">
        <v>33</v>
      </c>
      <c r="D496" s="51" t="s">
        <v>5159</v>
      </c>
      <c r="E496" s="51">
        <v>47.6</v>
      </c>
    </row>
    <row r="497" spans="1:6" x14ac:dyDescent="0.25">
      <c r="A497" s="51">
        <v>1931</v>
      </c>
      <c r="B497" s="51" t="s">
        <v>5158</v>
      </c>
      <c r="C497" s="51">
        <v>33</v>
      </c>
      <c r="D497" s="51" t="s">
        <v>5157</v>
      </c>
      <c r="E497" s="51">
        <v>46.8</v>
      </c>
    </row>
    <row r="498" spans="1:6" x14ac:dyDescent="0.25">
      <c r="A498" s="51">
        <v>3295</v>
      </c>
      <c r="B498" s="51" t="s">
        <v>5156</v>
      </c>
      <c r="C498" s="51">
        <v>12</v>
      </c>
      <c r="D498" s="51" t="s">
        <v>5155</v>
      </c>
      <c r="E498" s="51">
        <v>25.14</v>
      </c>
    </row>
    <row r="499" spans="1:6" x14ac:dyDescent="0.25">
      <c r="A499" s="51">
        <v>1893</v>
      </c>
      <c r="B499" s="51" t="s">
        <v>5154</v>
      </c>
      <c r="C499" s="51">
        <v>29</v>
      </c>
      <c r="D499" s="51" t="s">
        <v>5153</v>
      </c>
    </row>
    <row r="500" spans="1:6" x14ac:dyDescent="0.25">
      <c r="A500" s="51">
        <v>1894</v>
      </c>
      <c r="B500" s="51" t="s">
        <v>5152</v>
      </c>
      <c r="C500" s="51">
        <v>29</v>
      </c>
      <c r="D500" s="51" t="s">
        <v>5151</v>
      </c>
    </row>
    <row r="501" spans="1:6" x14ac:dyDescent="0.25">
      <c r="A501" s="51">
        <v>1895</v>
      </c>
      <c r="B501" s="51" t="s">
        <v>5150</v>
      </c>
      <c r="C501" s="51">
        <v>29</v>
      </c>
      <c r="D501" s="51" t="s">
        <v>5149</v>
      </c>
    </row>
    <row r="502" spans="1:6" x14ac:dyDescent="0.25">
      <c r="A502" s="51">
        <v>2033</v>
      </c>
      <c r="B502" s="51" t="s">
        <v>5148</v>
      </c>
      <c r="C502" s="51">
        <v>12</v>
      </c>
      <c r="D502" s="51" t="s">
        <v>5147</v>
      </c>
      <c r="E502" s="51">
        <v>26</v>
      </c>
    </row>
    <row r="503" spans="1:6" x14ac:dyDescent="0.25">
      <c r="A503" s="51">
        <v>1606</v>
      </c>
      <c r="B503" s="51" t="s">
        <v>5146</v>
      </c>
      <c r="C503" s="51">
        <v>5</v>
      </c>
      <c r="D503" s="51" t="s">
        <v>5145</v>
      </c>
      <c r="E503" s="51">
        <v>38</v>
      </c>
    </row>
    <row r="504" spans="1:6" x14ac:dyDescent="0.25">
      <c r="A504" s="51">
        <v>3347</v>
      </c>
      <c r="B504" s="51" t="s">
        <v>5144</v>
      </c>
      <c r="C504" s="51">
        <v>29</v>
      </c>
      <c r="D504" s="51" t="s">
        <v>5143</v>
      </c>
      <c r="F504" s="51" t="s">
        <v>5142</v>
      </c>
    </row>
    <row r="505" spans="1:6" x14ac:dyDescent="0.25">
      <c r="A505" s="51">
        <v>3244</v>
      </c>
      <c r="B505" s="51" t="s">
        <v>5141</v>
      </c>
      <c r="C505" s="51">
        <v>29</v>
      </c>
      <c r="D505" s="51" t="s">
        <v>5140</v>
      </c>
      <c r="E505" s="51">
        <v>34</v>
      </c>
    </row>
    <row r="506" spans="1:6" x14ac:dyDescent="0.25">
      <c r="A506" s="51">
        <v>253</v>
      </c>
      <c r="B506" s="51" t="s">
        <v>5139</v>
      </c>
      <c r="C506" s="51">
        <v>26</v>
      </c>
      <c r="D506" s="51" t="s">
        <v>5138</v>
      </c>
      <c r="E506" s="51">
        <v>85.24</v>
      </c>
    </row>
    <row r="507" spans="1:6" x14ac:dyDescent="0.25">
      <c r="A507" s="51">
        <v>3067</v>
      </c>
      <c r="B507" s="51" t="s">
        <v>5137</v>
      </c>
      <c r="C507" s="51">
        <v>36</v>
      </c>
      <c r="D507" s="51" t="s">
        <v>5136</v>
      </c>
    </row>
    <row r="508" spans="1:6" x14ac:dyDescent="0.25">
      <c r="A508" s="51">
        <v>3016</v>
      </c>
      <c r="B508" s="51" t="s">
        <v>5135</v>
      </c>
      <c r="C508" s="51">
        <v>36</v>
      </c>
      <c r="D508" s="51" t="s">
        <v>5134</v>
      </c>
    </row>
    <row r="509" spans="1:6" x14ac:dyDescent="0.25">
      <c r="A509" s="51">
        <v>718</v>
      </c>
      <c r="B509" s="51" t="s">
        <v>5133</v>
      </c>
      <c r="C509" s="51">
        <v>31</v>
      </c>
      <c r="D509" s="51" t="s">
        <v>5132</v>
      </c>
      <c r="E509" s="51">
        <v>15.17</v>
      </c>
    </row>
    <row r="510" spans="1:6" x14ac:dyDescent="0.25">
      <c r="A510" s="51">
        <v>3407</v>
      </c>
      <c r="B510" s="51" t="s">
        <v>5131</v>
      </c>
      <c r="C510" s="51">
        <v>120</v>
      </c>
      <c r="D510" s="51" t="s">
        <v>5130</v>
      </c>
      <c r="E510" s="51">
        <v>36.86</v>
      </c>
    </row>
    <row r="511" spans="1:6" x14ac:dyDescent="0.25">
      <c r="A511" s="51">
        <v>3408</v>
      </c>
      <c r="B511" s="51" t="s">
        <v>5129</v>
      </c>
      <c r="C511" s="51">
        <v>120</v>
      </c>
      <c r="D511" s="51" t="s">
        <v>5128</v>
      </c>
      <c r="E511" s="51">
        <v>43.79</v>
      </c>
    </row>
    <row r="512" spans="1:6" x14ac:dyDescent="0.25">
      <c r="A512" s="51">
        <v>860</v>
      </c>
      <c r="B512" s="51" t="s">
        <v>5127</v>
      </c>
      <c r="C512" s="51">
        <v>36</v>
      </c>
    </row>
    <row r="513" spans="1:6" x14ac:dyDescent="0.25">
      <c r="A513" s="51">
        <v>2059</v>
      </c>
      <c r="B513" s="51" t="s">
        <v>5126</v>
      </c>
      <c r="C513" s="51">
        <v>107</v>
      </c>
      <c r="D513" s="51" t="s">
        <v>5125</v>
      </c>
      <c r="E513" s="51">
        <v>25</v>
      </c>
    </row>
    <row r="514" spans="1:6" x14ac:dyDescent="0.25">
      <c r="A514" s="51">
        <v>1027</v>
      </c>
      <c r="B514" s="51" t="s">
        <v>16</v>
      </c>
      <c r="C514" s="51">
        <v>36</v>
      </c>
      <c r="D514" s="51" t="s">
        <v>5124</v>
      </c>
      <c r="E514" s="51">
        <v>2.76</v>
      </c>
    </row>
    <row r="515" spans="1:6" x14ac:dyDescent="0.25">
      <c r="A515" s="51">
        <v>2505</v>
      </c>
      <c r="B515" s="51" t="s">
        <v>5123</v>
      </c>
      <c r="C515" s="51">
        <v>119</v>
      </c>
      <c r="D515" s="51" t="s">
        <v>5122</v>
      </c>
      <c r="E515" s="51">
        <v>103</v>
      </c>
    </row>
    <row r="516" spans="1:6" x14ac:dyDescent="0.25">
      <c r="A516" s="51">
        <v>1350</v>
      </c>
      <c r="B516" s="51" t="s">
        <v>5121</v>
      </c>
      <c r="C516" s="51">
        <v>33</v>
      </c>
      <c r="D516" s="51" t="s">
        <v>5120</v>
      </c>
      <c r="E516" s="51">
        <v>11.1</v>
      </c>
    </row>
    <row r="517" spans="1:6" x14ac:dyDescent="0.25">
      <c r="A517" s="51">
        <v>2364</v>
      </c>
      <c r="B517" s="51" t="s">
        <v>5119</v>
      </c>
      <c r="C517" s="51">
        <v>33</v>
      </c>
      <c r="D517" s="51" t="s">
        <v>5118</v>
      </c>
      <c r="E517" s="51">
        <v>13.9</v>
      </c>
    </row>
    <row r="518" spans="1:6" x14ac:dyDescent="0.25">
      <c r="A518" s="51">
        <v>3359</v>
      </c>
      <c r="B518" s="51" t="s">
        <v>5117</v>
      </c>
      <c r="C518" s="51">
        <v>33</v>
      </c>
      <c r="D518" s="51" t="s">
        <v>5116</v>
      </c>
      <c r="E518" s="51">
        <v>22.8</v>
      </c>
    </row>
    <row r="519" spans="1:6" x14ac:dyDescent="0.25">
      <c r="A519" s="51">
        <v>1631</v>
      </c>
      <c r="B519" s="51" t="s">
        <v>5115</v>
      </c>
      <c r="C519" s="51">
        <v>26</v>
      </c>
      <c r="D519" s="51" t="s">
        <v>5114</v>
      </c>
      <c r="E519" s="51">
        <v>22.6</v>
      </c>
    </row>
    <row r="520" spans="1:6" x14ac:dyDescent="0.25">
      <c r="A520" s="51">
        <v>3439</v>
      </c>
      <c r="B520" s="51" t="s">
        <v>5113</v>
      </c>
      <c r="C520" s="51">
        <v>12</v>
      </c>
      <c r="D520" s="51" t="s">
        <v>5112</v>
      </c>
      <c r="E520" s="51">
        <v>22.13</v>
      </c>
    </row>
    <row r="521" spans="1:6" x14ac:dyDescent="0.25">
      <c r="A521" s="51">
        <v>2661</v>
      </c>
      <c r="B521" s="51" t="s">
        <v>5111</v>
      </c>
      <c r="C521" s="51">
        <v>33</v>
      </c>
      <c r="D521" s="51" t="s">
        <v>5110</v>
      </c>
      <c r="E521" s="51">
        <v>36.6</v>
      </c>
    </row>
    <row r="522" spans="1:6" x14ac:dyDescent="0.25">
      <c r="A522" s="51">
        <v>2530</v>
      </c>
      <c r="B522" s="51" t="s">
        <v>5109</v>
      </c>
      <c r="C522" s="51">
        <v>30</v>
      </c>
      <c r="D522" s="51" t="s">
        <v>5108</v>
      </c>
    </row>
    <row r="523" spans="1:6" x14ac:dyDescent="0.25">
      <c r="A523" s="51">
        <v>2470</v>
      </c>
      <c r="B523" s="51" t="s">
        <v>5107</v>
      </c>
      <c r="C523" s="51">
        <v>100</v>
      </c>
      <c r="D523" s="51" t="s">
        <v>5106</v>
      </c>
      <c r="E523" s="51">
        <v>1</v>
      </c>
    </row>
    <row r="524" spans="1:6" x14ac:dyDescent="0.25">
      <c r="A524" s="51">
        <v>1592</v>
      </c>
      <c r="B524" s="51" t="s">
        <v>5105</v>
      </c>
      <c r="C524" s="51">
        <v>100</v>
      </c>
      <c r="D524" s="51" t="s">
        <v>5104</v>
      </c>
      <c r="E524" s="51">
        <v>13</v>
      </c>
      <c r="F524" s="51" t="s">
        <v>170</v>
      </c>
    </row>
    <row r="525" spans="1:6" x14ac:dyDescent="0.25">
      <c r="A525" s="51">
        <v>3314</v>
      </c>
      <c r="B525" s="51" t="s">
        <v>5103</v>
      </c>
      <c r="C525" s="51">
        <v>26</v>
      </c>
      <c r="D525" s="51" t="s">
        <v>5102</v>
      </c>
      <c r="E525" s="51">
        <v>41.86</v>
      </c>
    </row>
    <row r="526" spans="1:6" x14ac:dyDescent="0.25">
      <c r="A526" s="51">
        <v>3473</v>
      </c>
      <c r="B526" s="51" t="s">
        <v>5101</v>
      </c>
      <c r="C526" s="51">
        <v>12</v>
      </c>
      <c r="D526" s="51" t="s">
        <v>5100</v>
      </c>
      <c r="E526" s="51">
        <v>72</v>
      </c>
    </row>
    <row r="527" spans="1:6" x14ac:dyDescent="0.25">
      <c r="A527" s="51">
        <v>2757</v>
      </c>
      <c r="B527" s="51" t="s">
        <v>5099</v>
      </c>
      <c r="C527" s="51">
        <v>26</v>
      </c>
      <c r="D527" s="51" t="s">
        <v>5098</v>
      </c>
      <c r="E527" s="51">
        <v>28</v>
      </c>
    </row>
    <row r="528" spans="1:6" x14ac:dyDescent="0.25">
      <c r="A528" s="51">
        <v>693</v>
      </c>
      <c r="B528" s="51" t="s">
        <v>5097</v>
      </c>
      <c r="C528" s="51">
        <v>9</v>
      </c>
      <c r="D528" s="51" t="s">
        <v>5096</v>
      </c>
      <c r="E528" s="51">
        <v>11</v>
      </c>
    </row>
    <row r="529" spans="1:6" x14ac:dyDescent="0.25">
      <c r="A529" s="51">
        <v>1280</v>
      </c>
      <c r="B529" s="51" t="s">
        <v>5095</v>
      </c>
      <c r="C529" s="51">
        <v>9</v>
      </c>
      <c r="D529" s="51" t="s">
        <v>5094</v>
      </c>
      <c r="E529" s="51">
        <v>94.81</v>
      </c>
      <c r="F529" s="51" t="s">
        <v>5093</v>
      </c>
    </row>
    <row r="530" spans="1:6" x14ac:dyDescent="0.25">
      <c r="A530" s="51">
        <v>2856</v>
      </c>
      <c r="B530" s="51" t="s">
        <v>5092</v>
      </c>
      <c r="C530" s="51">
        <v>36</v>
      </c>
      <c r="D530" s="51" t="s">
        <v>299</v>
      </c>
      <c r="E530" s="51">
        <v>109.7</v>
      </c>
    </row>
    <row r="531" spans="1:6" x14ac:dyDescent="0.25">
      <c r="A531" s="51">
        <v>990</v>
      </c>
      <c r="B531" s="51" t="s">
        <v>5091</v>
      </c>
      <c r="C531" s="51">
        <v>30</v>
      </c>
      <c r="D531" s="51" t="s">
        <v>5090</v>
      </c>
      <c r="E531" s="51">
        <v>33</v>
      </c>
    </row>
    <row r="532" spans="1:6" x14ac:dyDescent="0.25">
      <c r="A532" s="51">
        <v>992</v>
      </c>
      <c r="B532" s="51" t="s">
        <v>5089</v>
      </c>
      <c r="C532" s="51">
        <v>26</v>
      </c>
      <c r="D532" s="51" t="s">
        <v>5088</v>
      </c>
      <c r="E532" s="51">
        <v>18.14</v>
      </c>
    </row>
    <row r="533" spans="1:6" x14ac:dyDescent="0.25">
      <c r="A533" s="51">
        <v>255</v>
      </c>
      <c r="B533" s="51" t="s">
        <v>5086</v>
      </c>
      <c r="C533" s="51">
        <v>7</v>
      </c>
      <c r="D533" s="51" t="s">
        <v>5087</v>
      </c>
      <c r="E533" s="51">
        <v>19.95</v>
      </c>
    </row>
    <row r="534" spans="1:6" x14ac:dyDescent="0.25">
      <c r="A534" s="51">
        <v>535</v>
      </c>
      <c r="B534" s="51" t="s">
        <v>5086</v>
      </c>
      <c r="C534" s="51">
        <v>35</v>
      </c>
      <c r="D534" s="51" t="s">
        <v>5085</v>
      </c>
      <c r="E534" s="51">
        <v>35</v>
      </c>
    </row>
    <row r="535" spans="1:6" x14ac:dyDescent="0.25">
      <c r="A535" s="51">
        <v>618</v>
      </c>
      <c r="B535" s="51" t="s">
        <v>5084</v>
      </c>
      <c r="C535" s="51">
        <v>35</v>
      </c>
      <c r="D535" s="51" t="s">
        <v>5083</v>
      </c>
    </row>
    <row r="536" spans="1:6" x14ac:dyDescent="0.25">
      <c r="A536" s="51">
        <v>1086</v>
      </c>
      <c r="B536" s="51" t="s">
        <v>5082</v>
      </c>
      <c r="C536" s="51">
        <v>36</v>
      </c>
      <c r="E536" s="51">
        <v>16</v>
      </c>
    </row>
    <row r="537" spans="1:6" x14ac:dyDescent="0.25">
      <c r="A537" s="51">
        <v>1088</v>
      </c>
      <c r="B537" s="51" t="s">
        <v>5081</v>
      </c>
      <c r="C537" s="51">
        <v>36</v>
      </c>
      <c r="E537" s="51">
        <v>14</v>
      </c>
    </row>
    <row r="538" spans="1:6" x14ac:dyDescent="0.25">
      <c r="A538" s="51">
        <v>256</v>
      </c>
      <c r="B538" s="51" t="s">
        <v>5080</v>
      </c>
      <c r="C538" s="51">
        <v>26</v>
      </c>
      <c r="D538" s="51" t="s">
        <v>5079</v>
      </c>
      <c r="E538" s="51">
        <v>40.4</v>
      </c>
    </row>
    <row r="539" spans="1:6" x14ac:dyDescent="0.25">
      <c r="A539" s="51">
        <v>1556</v>
      </c>
      <c r="B539" s="51" t="s">
        <v>5078</v>
      </c>
      <c r="C539" s="51">
        <v>98</v>
      </c>
      <c r="D539" s="51" t="s">
        <v>5077</v>
      </c>
      <c r="E539" s="51">
        <v>495</v>
      </c>
      <c r="F539" s="51" t="s">
        <v>1490</v>
      </c>
    </row>
    <row r="540" spans="1:6" x14ac:dyDescent="0.25">
      <c r="A540" s="51">
        <v>3559</v>
      </c>
      <c r="B540" s="51" t="s">
        <v>5076</v>
      </c>
      <c r="C540" s="51">
        <v>22</v>
      </c>
      <c r="D540" s="51" t="s">
        <v>5075</v>
      </c>
      <c r="E540" s="51">
        <v>16.8</v>
      </c>
    </row>
    <row r="541" spans="1:6" x14ac:dyDescent="0.25">
      <c r="A541" s="51">
        <v>2750</v>
      </c>
      <c r="B541" s="51" t="s">
        <v>5074</v>
      </c>
      <c r="C541" s="51">
        <v>22</v>
      </c>
      <c r="D541" s="51" t="s">
        <v>5073</v>
      </c>
      <c r="E541" s="51">
        <v>32</v>
      </c>
    </row>
    <row r="542" spans="1:6" x14ac:dyDescent="0.25">
      <c r="A542" s="51">
        <v>3563</v>
      </c>
      <c r="B542" s="51" t="s">
        <v>5072</v>
      </c>
      <c r="C542" s="51">
        <v>62</v>
      </c>
      <c r="D542" s="51" t="s">
        <v>5071</v>
      </c>
      <c r="F542" s="51" t="s">
        <v>5070</v>
      </c>
    </row>
    <row r="543" spans="1:6" x14ac:dyDescent="0.25">
      <c r="A543" s="51">
        <v>943</v>
      </c>
      <c r="B543" s="51" t="s">
        <v>5069</v>
      </c>
      <c r="C543" s="51">
        <v>62</v>
      </c>
      <c r="F543" s="51" t="s">
        <v>5068</v>
      </c>
    </row>
    <row r="544" spans="1:6" x14ac:dyDescent="0.25">
      <c r="A544" s="51">
        <v>257</v>
      </c>
      <c r="B544" s="51" t="s">
        <v>5067</v>
      </c>
      <c r="C544" s="51">
        <v>26</v>
      </c>
      <c r="D544" s="51" t="s">
        <v>5066</v>
      </c>
      <c r="E544" s="51">
        <v>25.65</v>
      </c>
    </row>
    <row r="545" spans="1:6" x14ac:dyDescent="0.25">
      <c r="A545" s="51">
        <v>259</v>
      </c>
      <c r="B545" s="51" t="s">
        <v>5065</v>
      </c>
      <c r="C545" s="51">
        <v>33</v>
      </c>
      <c r="F545" s="51" t="s">
        <v>5064</v>
      </c>
    </row>
    <row r="546" spans="1:6" x14ac:dyDescent="0.25">
      <c r="A546" s="51">
        <v>660</v>
      </c>
      <c r="B546" s="51" t="s">
        <v>5063</v>
      </c>
      <c r="C546" s="51">
        <v>33</v>
      </c>
      <c r="D546" s="51" t="s">
        <v>5062</v>
      </c>
      <c r="E546" s="51">
        <v>24.4</v>
      </c>
      <c r="F546" s="51" t="s">
        <v>5061</v>
      </c>
    </row>
    <row r="547" spans="1:6" x14ac:dyDescent="0.25">
      <c r="A547" s="51">
        <v>661</v>
      </c>
      <c r="B547" s="51" t="s">
        <v>5060</v>
      </c>
      <c r="C547" s="51">
        <v>33</v>
      </c>
      <c r="D547" s="51" t="s">
        <v>5059</v>
      </c>
      <c r="E547" s="51">
        <v>24.4</v>
      </c>
      <c r="F547" s="51" t="s">
        <v>5058</v>
      </c>
    </row>
    <row r="548" spans="1:6" x14ac:dyDescent="0.25">
      <c r="A548" s="51">
        <v>659</v>
      </c>
      <c r="B548" s="51" t="s">
        <v>5057</v>
      </c>
      <c r="C548" s="51">
        <v>33</v>
      </c>
      <c r="D548" s="51" t="s">
        <v>5056</v>
      </c>
      <c r="E548" s="51">
        <v>24.4</v>
      </c>
      <c r="F548" s="51" t="s">
        <v>5055</v>
      </c>
    </row>
    <row r="549" spans="1:6" x14ac:dyDescent="0.25">
      <c r="A549" s="51">
        <v>1046</v>
      </c>
      <c r="B549" s="51" t="s">
        <v>5054</v>
      </c>
      <c r="C549" s="51">
        <v>70</v>
      </c>
      <c r="D549" s="51" t="s">
        <v>5053</v>
      </c>
      <c r="F549" s="51" t="s">
        <v>5052</v>
      </c>
    </row>
    <row r="550" spans="1:6" x14ac:dyDescent="0.25">
      <c r="A550" s="51">
        <v>769</v>
      </c>
      <c r="B550" s="51" t="s">
        <v>5051</v>
      </c>
      <c r="C550" s="51">
        <v>49</v>
      </c>
      <c r="E550" s="51">
        <v>108</v>
      </c>
      <c r="F550" s="51" t="s">
        <v>5050</v>
      </c>
    </row>
    <row r="551" spans="1:6" x14ac:dyDescent="0.25">
      <c r="A551" s="51">
        <v>2095</v>
      </c>
      <c r="B551" s="51" t="s">
        <v>5049</v>
      </c>
      <c r="C551" s="51">
        <v>12</v>
      </c>
      <c r="D551" s="51" t="s">
        <v>5048</v>
      </c>
      <c r="E551" s="51">
        <v>150</v>
      </c>
    </row>
    <row r="552" spans="1:6" x14ac:dyDescent="0.25">
      <c r="A552" s="51">
        <v>2024</v>
      </c>
      <c r="B552" s="51" t="s">
        <v>5047</v>
      </c>
      <c r="C552" s="51">
        <v>76</v>
      </c>
      <c r="D552" s="51" t="s">
        <v>5046</v>
      </c>
      <c r="E552" s="51">
        <v>165</v>
      </c>
    </row>
    <row r="553" spans="1:6" x14ac:dyDescent="0.25">
      <c r="A553" s="51">
        <v>2819</v>
      </c>
      <c r="B553" s="51" t="s">
        <v>5045</v>
      </c>
      <c r="C553" s="51">
        <v>99</v>
      </c>
      <c r="D553" s="51" t="s">
        <v>5034</v>
      </c>
    </row>
    <row r="554" spans="1:6" x14ac:dyDescent="0.25">
      <c r="A554" s="51">
        <v>1946</v>
      </c>
      <c r="B554" s="51" t="s">
        <v>5044</v>
      </c>
      <c r="C554" s="51">
        <v>76</v>
      </c>
      <c r="D554" s="51" t="s">
        <v>5043</v>
      </c>
    </row>
    <row r="555" spans="1:6" x14ac:dyDescent="0.25">
      <c r="A555" s="51">
        <v>3038</v>
      </c>
      <c r="B555" s="51" t="s">
        <v>5042</v>
      </c>
      <c r="C555" s="51">
        <v>12</v>
      </c>
      <c r="D555" s="51" t="s">
        <v>5041</v>
      </c>
      <c r="E555" s="51">
        <v>26</v>
      </c>
    </row>
    <row r="556" spans="1:6" x14ac:dyDescent="0.25">
      <c r="A556" s="51">
        <v>3037</v>
      </c>
      <c r="B556" s="51" t="s">
        <v>5040</v>
      </c>
      <c r="C556" s="51">
        <v>12</v>
      </c>
      <c r="D556" s="51" t="s">
        <v>5039</v>
      </c>
      <c r="E556" s="51">
        <v>14</v>
      </c>
    </row>
    <row r="557" spans="1:6" x14ac:dyDescent="0.25">
      <c r="A557" s="51">
        <v>768</v>
      </c>
      <c r="B557" s="51" t="s">
        <v>5038</v>
      </c>
      <c r="C557" s="51">
        <v>49</v>
      </c>
      <c r="D557" s="51" t="s">
        <v>5037</v>
      </c>
    </row>
    <row r="558" spans="1:6" x14ac:dyDescent="0.25">
      <c r="A558" s="51">
        <v>2838</v>
      </c>
      <c r="B558" s="51" t="s">
        <v>5036</v>
      </c>
      <c r="C558" s="51">
        <v>99</v>
      </c>
      <c r="D558" s="51" t="s">
        <v>5034</v>
      </c>
      <c r="E558" s="51">
        <v>171</v>
      </c>
    </row>
    <row r="559" spans="1:6" x14ac:dyDescent="0.25">
      <c r="A559" s="51">
        <v>2518</v>
      </c>
      <c r="B559" s="51" t="s">
        <v>5035</v>
      </c>
      <c r="C559" s="51">
        <v>99</v>
      </c>
      <c r="D559" s="51" t="s">
        <v>5034</v>
      </c>
      <c r="E559" s="51">
        <v>162.9</v>
      </c>
    </row>
    <row r="560" spans="1:6" x14ac:dyDescent="0.25">
      <c r="A560" s="51">
        <v>1943</v>
      </c>
      <c r="B560" s="51" t="s">
        <v>5033</v>
      </c>
      <c r="C560" s="51">
        <v>76</v>
      </c>
      <c r="D560" s="51" t="s">
        <v>5032</v>
      </c>
      <c r="E560" s="51">
        <v>305</v>
      </c>
    </row>
    <row r="561" spans="1:6" x14ac:dyDescent="0.25">
      <c r="A561" s="51">
        <v>2008</v>
      </c>
      <c r="B561" s="51" t="s">
        <v>5031</v>
      </c>
      <c r="C561" s="51">
        <v>12</v>
      </c>
      <c r="D561" s="51" t="s">
        <v>5030</v>
      </c>
      <c r="E561" s="51">
        <v>40</v>
      </c>
    </row>
    <row r="562" spans="1:6" x14ac:dyDescent="0.25">
      <c r="A562" s="51">
        <v>1870</v>
      </c>
      <c r="B562" s="51" t="s">
        <v>5029</v>
      </c>
      <c r="C562" s="51">
        <v>26</v>
      </c>
      <c r="D562" s="51" t="s">
        <v>5028</v>
      </c>
      <c r="E562" s="51">
        <v>99</v>
      </c>
    </row>
    <row r="563" spans="1:6" x14ac:dyDescent="0.25">
      <c r="A563" s="51">
        <v>260</v>
      </c>
      <c r="B563" s="51" t="s">
        <v>5027</v>
      </c>
      <c r="C563" s="51">
        <v>26</v>
      </c>
      <c r="D563" s="51" t="s">
        <v>5026</v>
      </c>
      <c r="E563" s="51">
        <v>95.3</v>
      </c>
    </row>
    <row r="564" spans="1:6" x14ac:dyDescent="0.25">
      <c r="A564" s="51">
        <v>3525</v>
      </c>
      <c r="B564" s="51" t="s">
        <v>5025</v>
      </c>
      <c r="C564" s="51">
        <v>36</v>
      </c>
      <c r="D564" s="51" t="s">
        <v>5024</v>
      </c>
      <c r="E564" s="51">
        <v>77</v>
      </c>
    </row>
    <row r="565" spans="1:6" x14ac:dyDescent="0.25">
      <c r="A565" s="51">
        <v>2829</v>
      </c>
      <c r="B565" s="51" t="s">
        <v>5023</v>
      </c>
      <c r="C565" s="51">
        <v>93</v>
      </c>
      <c r="D565" s="51" t="s">
        <v>5022</v>
      </c>
      <c r="E565" s="51">
        <v>760</v>
      </c>
      <c r="F565" s="51" t="s">
        <v>5021</v>
      </c>
    </row>
    <row r="566" spans="1:6" x14ac:dyDescent="0.25">
      <c r="A566" s="51">
        <v>1944</v>
      </c>
      <c r="B566" s="51" t="s">
        <v>5020</v>
      </c>
      <c r="C566" s="51">
        <v>76</v>
      </c>
      <c r="D566" s="51" t="s">
        <v>5019</v>
      </c>
      <c r="E566" s="51">
        <v>195</v>
      </c>
    </row>
    <row r="567" spans="1:6" x14ac:dyDescent="0.25">
      <c r="A567" s="51">
        <v>1639</v>
      </c>
      <c r="B567" s="51" t="s">
        <v>5018</v>
      </c>
      <c r="C567" s="51">
        <v>76</v>
      </c>
      <c r="D567" s="51" t="s">
        <v>5017</v>
      </c>
      <c r="E567" s="51">
        <v>149</v>
      </c>
    </row>
    <row r="568" spans="1:6" x14ac:dyDescent="0.25">
      <c r="A568" s="51">
        <v>1851</v>
      </c>
      <c r="B568" s="51" t="s">
        <v>5016</v>
      </c>
      <c r="C568" s="51">
        <v>33</v>
      </c>
      <c r="D568" s="51" t="s">
        <v>5015</v>
      </c>
    </row>
    <row r="569" spans="1:6" x14ac:dyDescent="0.25">
      <c r="A569" s="51">
        <v>3353</v>
      </c>
      <c r="B569" s="51" t="s">
        <v>5014</v>
      </c>
      <c r="C569" s="51">
        <v>12</v>
      </c>
      <c r="D569" s="51" t="s">
        <v>5013</v>
      </c>
      <c r="E569" s="51">
        <v>30</v>
      </c>
    </row>
    <row r="570" spans="1:6" x14ac:dyDescent="0.25">
      <c r="A570" s="51">
        <v>2459</v>
      </c>
      <c r="B570" s="51" t="s">
        <v>5012</v>
      </c>
      <c r="C570" s="51">
        <v>12</v>
      </c>
      <c r="D570" s="51" t="s">
        <v>5011</v>
      </c>
    </row>
    <row r="571" spans="1:6" x14ac:dyDescent="0.25">
      <c r="A571" s="51">
        <v>2247</v>
      </c>
      <c r="B571" s="51" t="s">
        <v>5010</v>
      </c>
      <c r="C571" s="51">
        <v>33</v>
      </c>
      <c r="D571" s="51" t="s">
        <v>5009</v>
      </c>
    </row>
    <row r="572" spans="1:6" x14ac:dyDescent="0.25">
      <c r="A572" s="51">
        <v>1102</v>
      </c>
      <c r="B572" s="51" t="s">
        <v>5008</v>
      </c>
      <c r="C572" s="51">
        <v>5</v>
      </c>
      <c r="D572" s="51" t="s">
        <v>5007</v>
      </c>
      <c r="E572" s="51">
        <v>23.1</v>
      </c>
    </row>
    <row r="573" spans="1:6" x14ac:dyDescent="0.25">
      <c r="A573" s="51">
        <v>2585</v>
      </c>
      <c r="B573" s="51" t="s">
        <v>5006</v>
      </c>
      <c r="C573" s="51">
        <v>5</v>
      </c>
      <c r="D573" s="51" t="s">
        <v>5005</v>
      </c>
      <c r="E573" s="51">
        <v>93</v>
      </c>
    </row>
    <row r="574" spans="1:6" x14ac:dyDescent="0.25">
      <c r="A574" s="51">
        <v>2586</v>
      </c>
      <c r="B574" s="51" t="s">
        <v>5004</v>
      </c>
      <c r="C574" s="51">
        <v>5</v>
      </c>
      <c r="D574" s="51" t="s">
        <v>5003</v>
      </c>
      <c r="E574" s="51">
        <v>65</v>
      </c>
    </row>
    <row r="575" spans="1:6" x14ac:dyDescent="0.25">
      <c r="A575" s="51">
        <v>2587</v>
      </c>
      <c r="B575" s="51" t="s">
        <v>5002</v>
      </c>
      <c r="C575" s="51">
        <v>5</v>
      </c>
      <c r="D575" s="51" t="s">
        <v>5001</v>
      </c>
      <c r="E575" s="51">
        <v>65</v>
      </c>
    </row>
    <row r="576" spans="1:6" x14ac:dyDescent="0.25">
      <c r="A576" s="51">
        <v>261</v>
      </c>
      <c r="B576" s="51" t="s">
        <v>5000</v>
      </c>
      <c r="C576" s="51">
        <v>7</v>
      </c>
      <c r="D576" s="51" t="s">
        <v>4999</v>
      </c>
    </row>
    <row r="577" spans="1:6" x14ac:dyDescent="0.25">
      <c r="A577" s="51">
        <v>2436</v>
      </c>
      <c r="B577" s="51" t="s">
        <v>4997</v>
      </c>
      <c r="C577" s="51">
        <v>12</v>
      </c>
      <c r="D577" s="51" t="s">
        <v>4998</v>
      </c>
      <c r="E577" s="51">
        <v>320</v>
      </c>
    </row>
    <row r="578" spans="1:6" x14ac:dyDescent="0.25">
      <c r="A578" s="51">
        <v>611</v>
      </c>
      <c r="B578" s="51" t="s">
        <v>4997</v>
      </c>
      <c r="C578" s="51">
        <v>26</v>
      </c>
      <c r="D578" s="51" t="s">
        <v>4996</v>
      </c>
      <c r="E578" s="51">
        <v>450</v>
      </c>
    </row>
    <row r="579" spans="1:6" x14ac:dyDescent="0.25">
      <c r="A579" s="51">
        <v>2393</v>
      </c>
      <c r="B579" s="51" t="s">
        <v>4995</v>
      </c>
      <c r="C579" s="51">
        <v>33</v>
      </c>
      <c r="D579" s="51" t="s">
        <v>4994</v>
      </c>
      <c r="E579" s="51">
        <v>27</v>
      </c>
    </row>
    <row r="580" spans="1:6" x14ac:dyDescent="0.25">
      <c r="A580" s="51">
        <v>3430</v>
      </c>
      <c r="B580" s="51" t="s">
        <v>4993</v>
      </c>
      <c r="C580" s="51">
        <v>11</v>
      </c>
      <c r="D580" s="51" t="s">
        <v>4992</v>
      </c>
      <c r="E580" s="51">
        <v>68</v>
      </c>
    </row>
    <row r="581" spans="1:6" x14ac:dyDescent="0.25">
      <c r="A581" s="51">
        <v>1657</v>
      </c>
      <c r="B581" s="51" t="s">
        <v>4991</v>
      </c>
      <c r="C581" s="51">
        <v>12</v>
      </c>
      <c r="D581" s="51" t="s">
        <v>4990</v>
      </c>
      <c r="E581" s="51">
        <v>33</v>
      </c>
    </row>
    <row r="582" spans="1:6" x14ac:dyDescent="0.25">
      <c r="A582" s="51">
        <v>3325</v>
      </c>
      <c r="B582" s="51" t="s">
        <v>4989</v>
      </c>
      <c r="C582" s="51">
        <v>26</v>
      </c>
      <c r="D582" s="51" t="s">
        <v>4988</v>
      </c>
      <c r="E582" s="51">
        <v>197</v>
      </c>
    </row>
    <row r="583" spans="1:6" x14ac:dyDescent="0.25">
      <c r="A583" s="51">
        <v>3483</v>
      </c>
      <c r="B583" s="51" t="s">
        <v>4987</v>
      </c>
      <c r="C583" s="51">
        <v>33</v>
      </c>
      <c r="D583" s="51" t="s">
        <v>4986</v>
      </c>
      <c r="E583" s="51">
        <v>27</v>
      </c>
    </row>
    <row r="584" spans="1:6" x14ac:dyDescent="0.25">
      <c r="A584" s="51">
        <v>3058</v>
      </c>
      <c r="B584" s="51" t="s">
        <v>4985</v>
      </c>
      <c r="C584" s="51">
        <v>33</v>
      </c>
      <c r="D584" s="51" t="s">
        <v>4984</v>
      </c>
    </row>
    <row r="585" spans="1:6" x14ac:dyDescent="0.25">
      <c r="A585" s="51">
        <v>3414</v>
      </c>
      <c r="B585" s="51" t="s">
        <v>4983</v>
      </c>
      <c r="C585" s="51">
        <v>33</v>
      </c>
      <c r="D585" s="51" t="s">
        <v>4982</v>
      </c>
      <c r="E585" s="51">
        <v>205</v>
      </c>
    </row>
    <row r="586" spans="1:6" x14ac:dyDescent="0.25">
      <c r="A586" s="51">
        <v>3329</v>
      </c>
      <c r="B586" s="51" t="s">
        <v>4981</v>
      </c>
      <c r="C586" s="51">
        <v>33</v>
      </c>
      <c r="D586" s="51" t="s">
        <v>4980</v>
      </c>
      <c r="E586" s="51">
        <v>36.6</v>
      </c>
    </row>
    <row r="587" spans="1:6" x14ac:dyDescent="0.25">
      <c r="A587" s="51">
        <v>3377</v>
      </c>
      <c r="B587" s="51" t="s">
        <v>4979</v>
      </c>
      <c r="C587" s="51">
        <v>12</v>
      </c>
      <c r="D587" s="51" t="s">
        <v>4978</v>
      </c>
      <c r="E587" s="51">
        <v>20</v>
      </c>
      <c r="F587" s="51" t="s">
        <v>4977</v>
      </c>
    </row>
    <row r="588" spans="1:6" x14ac:dyDescent="0.25">
      <c r="A588" s="51">
        <v>2170</v>
      </c>
      <c r="B588" s="51" t="s">
        <v>4976</v>
      </c>
      <c r="C588" s="51">
        <v>86</v>
      </c>
      <c r="D588" s="51" t="s">
        <v>4975</v>
      </c>
      <c r="E588" s="51">
        <v>120</v>
      </c>
    </row>
    <row r="589" spans="1:6" x14ac:dyDescent="0.25">
      <c r="A589" s="51">
        <v>3033</v>
      </c>
      <c r="B589" s="51" t="s">
        <v>4974</v>
      </c>
      <c r="C589" s="51">
        <v>129</v>
      </c>
      <c r="D589" s="51" t="s">
        <v>4973</v>
      </c>
      <c r="E589" s="51">
        <v>21.9</v>
      </c>
    </row>
    <row r="590" spans="1:6" x14ac:dyDescent="0.25">
      <c r="A590" s="51">
        <v>3289</v>
      </c>
      <c r="B590" s="51" t="s">
        <v>4972</v>
      </c>
      <c r="C590" s="51">
        <v>27</v>
      </c>
      <c r="D590" s="51" t="s">
        <v>4971</v>
      </c>
      <c r="E590" s="51">
        <v>149</v>
      </c>
    </row>
    <row r="591" spans="1:6" x14ac:dyDescent="0.25">
      <c r="A591" s="51">
        <v>1662</v>
      </c>
      <c r="B591" s="51" t="s">
        <v>4970</v>
      </c>
      <c r="C591" s="51">
        <v>14</v>
      </c>
      <c r="D591" s="51" t="s">
        <v>4969</v>
      </c>
      <c r="E591" s="51">
        <v>950</v>
      </c>
    </row>
    <row r="592" spans="1:6" x14ac:dyDescent="0.25">
      <c r="A592" s="51">
        <v>1176</v>
      </c>
      <c r="B592" s="51" t="s">
        <v>4968</v>
      </c>
      <c r="C592" s="51">
        <v>33</v>
      </c>
      <c r="D592" s="51" t="s">
        <v>4967</v>
      </c>
      <c r="E592" s="51">
        <v>22</v>
      </c>
    </row>
    <row r="593" spans="1:6" x14ac:dyDescent="0.25">
      <c r="A593" s="51">
        <v>1782</v>
      </c>
      <c r="B593" s="51" t="s">
        <v>4966</v>
      </c>
      <c r="C593" s="51">
        <v>102</v>
      </c>
      <c r="D593" s="51" t="s">
        <v>4965</v>
      </c>
      <c r="E593" s="51">
        <v>197</v>
      </c>
    </row>
    <row r="594" spans="1:6" x14ac:dyDescent="0.25">
      <c r="A594" s="51">
        <v>2697</v>
      </c>
      <c r="B594" s="51" t="s">
        <v>4964</v>
      </c>
      <c r="C594" s="51">
        <v>35</v>
      </c>
      <c r="D594" s="51" t="s">
        <v>4963</v>
      </c>
    </row>
    <row r="595" spans="1:6" x14ac:dyDescent="0.25">
      <c r="A595" s="51">
        <v>1158</v>
      </c>
      <c r="B595" s="51" t="s">
        <v>4962</v>
      </c>
      <c r="C595" s="51">
        <v>26</v>
      </c>
      <c r="D595" s="51" t="s">
        <v>4961</v>
      </c>
      <c r="E595" s="51">
        <v>27.1</v>
      </c>
    </row>
    <row r="596" spans="1:6" x14ac:dyDescent="0.25">
      <c r="A596" s="51">
        <v>1157</v>
      </c>
      <c r="B596" s="51" t="s">
        <v>4960</v>
      </c>
      <c r="C596" s="51">
        <v>26</v>
      </c>
      <c r="D596" s="51" t="s">
        <v>4959</v>
      </c>
      <c r="E596" s="51">
        <v>121.9</v>
      </c>
    </row>
    <row r="597" spans="1:6" x14ac:dyDescent="0.25">
      <c r="A597" s="51">
        <v>3452</v>
      </c>
      <c r="B597" s="51" t="s">
        <v>4958</v>
      </c>
      <c r="C597" s="51">
        <v>26</v>
      </c>
      <c r="D597" s="51" t="s">
        <v>4957</v>
      </c>
      <c r="E597" s="51">
        <v>104</v>
      </c>
    </row>
    <row r="598" spans="1:6" x14ac:dyDescent="0.25">
      <c r="A598" s="51">
        <v>262</v>
      </c>
      <c r="B598" s="51" t="s">
        <v>4956</v>
      </c>
      <c r="C598" s="51">
        <v>33</v>
      </c>
      <c r="D598" s="51" t="s">
        <v>4955</v>
      </c>
      <c r="E598" s="51">
        <v>105.2</v>
      </c>
    </row>
    <row r="599" spans="1:6" x14ac:dyDescent="0.25">
      <c r="A599" s="51">
        <v>1379</v>
      </c>
      <c r="B599" s="51" t="s">
        <v>4954</v>
      </c>
      <c r="C599" s="51">
        <v>53</v>
      </c>
      <c r="D599" s="51" t="s">
        <v>4953</v>
      </c>
      <c r="E599" s="51">
        <v>54.5</v>
      </c>
    </row>
    <row r="600" spans="1:6" x14ac:dyDescent="0.25">
      <c r="A600" s="51">
        <v>3082</v>
      </c>
      <c r="B600" s="51" t="s">
        <v>4952</v>
      </c>
      <c r="C600" s="51">
        <v>120</v>
      </c>
      <c r="D600" s="51" t="s">
        <v>4951</v>
      </c>
      <c r="E600" s="51">
        <v>85.4</v>
      </c>
    </row>
    <row r="601" spans="1:6" x14ac:dyDescent="0.25">
      <c r="A601" s="51">
        <v>1118</v>
      </c>
      <c r="B601" s="51" t="s">
        <v>4950</v>
      </c>
      <c r="C601" s="51">
        <v>77</v>
      </c>
      <c r="D601" s="51" t="s">
        <v>4949</v>
      </c>
      <c r="E601" s="51">
        <v>268</v>
      </c>
      <c r="F601" s="51" t="s">
        <v>4948</v>
      </c>
    </row>
    <row r="602" spans="1:6" x14ac:dyDescent="0.25">
      <c r="A602" s="51">
        <v>1163</v>
      </c>
      <c r="B602" s="51" t="s">
        <v>4947</v>
      </c>
      <c r="C602" s="51">
        <v>53</v>
      </c>
      <c r="D602" s="51" t="s">
        <v>4946</v>
      </c>
      <c r="E602" s="51">
        <v>37.15</v>
      </c>
    </row>
    <row r="603" spans="1:6" x14ac:dyDescent="0.25">
      <c r="A603" s="51">
        <v>1365</v>
      </c>
      <c r="B603" s="51" t="s">
        <v>4945</v>
      </c>
      <c r="C603" s="51">
        <v>33</v>
      </c>
      <c r="D603" s="51" t="s">
        <v>4944</v>
      </c>
    </row>
    <row r="604" spans="1:6" x14ac:dyDescent="0.25">
      <c r="A604" s="51">
        <v>3416</v>
      </c>
      <c r="B604" s="51" t="s">
        <v>4943</v>
      </c>
      <c r="C604" s="51">
        <v>33</v>
      </c>
      <c r="D604" s="51" t="s">
        <v>4942</v>
      </c>
      <c r="E604" s="51">
        <v>55.8</v>
      </c>
    </row>
    <row r="605" spans="1:6" x14ac:dyDescent="0.25">
      <c r="A605" s="51">
        <v>3479</v>
      </c>
      <c r="B605" s="51" t="s">
        <v>4941</v>
      </c>
      <c r="C605" s="51">
        <v>12</v>
      </c>
      <c r="D605" s="51" t="s">
        <v>4940</v>
      </c>
      <c r="E605" s="51">
        <v>40.85</v>
      </c>
    </row>
    <row r="606" spans="1:6" x14ac:dyDescent="0.25">
      <c r="A606" s="51">
        <v>1821</v>
      </c>
      <c r="B606" s="51" t="s">
        <v>4939</v>
      </c>
      <c r="C606" s="51">
        <v>26</v>
      </c>
      <c r="D606" s="51" t="s">
        <v>4938</v>
      </c>
      <c r="E606" s="51">
        <v>5</v>
      </c>
    </row>
    <row r="607" spans="1:6" x14ac:dyDescent="0.25">
      <c r="A607" s="51">
        <v>2291</v>
      </c>
      <c r="B607" s="51" t="s">
        <v>4937</v>
      </c>
      <c r="C607" s="51">
        <v>21</v>
      </c>
      <c r="D607" s="51" t="s">
        <v>4936</v>
      </c>
      <c r="E607" s="51">
        <v>300</v>
      </c>
    </row>
    <row r="608" spans="1:6" x14ac:dyDescent="0.25">
      <c r="A608" s="51">
        <v>1772</v>
      </c>
      <c r="B608" s="51" t="s">
        <v>4935</v>
      </c>
      <c r="C608" s="51">
        <v>36</v>
      </c>
      <c r="D608" s="51" t="s">
        <v>4934</v>
      </c>
      <c r="E608" s="51">
        <v>149</v>
      </c>
    </row>
    <row r="609" spans="1:6" x14ac:dyDescent="0.25">
      <c r="A609" s="51">
        <v>1198</v>
      </c>
      <c r="B609" s="51" t="s">
        <v>4932</v>
      </c>
      <c r="C609" s="51">
        <v>33</v>
      </c>
      <c r="D609" s="51" t="s">
        <v>4933</v>
      </c>
      <c r="E609" s="51">
        <v>123.2</v>
      </c>
    </row>
    <row r="610" spans="1:6" x14ac:dyDescent="0.25">
      <c r="A610" s="51">
        <v>1453</v>
      </c>
      <c r="B610" s="51" t="s">
        <v>4932</v>
      </c>
      <c r="C610" s="51">
        <v>33</v>
      </c>
      <c r="D610" s="51" t="s">
        <v>4931</v>
      </c>
      <c r="E610" s="51">
        <v>103.5</v>
      </c>
    </row>
    <row r="611" spans="1:6" x14ac:dyDescent="0.25">
      <c r="A611" s="51">
        <v>1979</v>
      </c>
      <c r="B611" s="51" t="s">
        <v>4930</v>
      </c>
      <c r="C611" s="51">
        <v>107</v>
      </c>
      <c r="D611" s="51" t="s">
        <v>4929</v>
      </c>
      <c r="E611" s="51">
        <v>31</v>
      </c>
      <c r="F611" s="51" t="s">
        <v>4928</v>
      </c>
    </row>
    <row r="612" spans="1:6" x14ac:dyDescent="0.25">
      <c r="A612" s="51">
        <v>2692</v>
      </c>
      <c r="B612" s="51" t="s">
        <v>4927</v>
      </c>
      <c r="C612" s="51">
        <v>33</v>
      </c>
      <c r="D612" s="51" t="s">
        <v>4926</v>
      </c>
      <c r="E612" s="51">
        <v>218.6</v>
      </c>
    </row>
    <row r="613" spans="1:6" x14ac:dyDescent="0.25">
      <c r="A613" s="51">
        <v>2625</v>
      </c>
      <c r="B613" s="51" t="s">
        <v>4925</v>
      </c>
      <c r="C613" s="51">
        <v>33</v>
      </c>
      <c r="D613" s="51" t="s">
        <v>4924</v>
      </c>
      <c r="E613" s="51">
        <v>45.5</v>
      </c>
    </row>
    <row r="614" spans="1:6" x14ac:dyDescent="0.25">
      <c r="A614" s="51">
        <v>1825</v>
      </c>
      <c r="B614" s="51" t="s">
        <v>4923</v>
      </c>
      <c r="C614" s="51">
        <v>33</v>
      </c>
      <c r="D614" s="51" t="s">
        <v>4922</v>
      </c>
      <c r="E614" s="51">
        <v>18</v>
      </c>
    </row>
    <row r="615" spans="1:6" x14ac:dyDescent="0.25">
      <c r="A615" s="51">
        <v>1832</v>
      </c>
      <c r="B615" s="51" t="s">
        <v>4921</v>
      </c>
      <c r="C615" s="51">
        <v>12</v>
      </c>
      <c r="D615" s="51" t="s">
        <v>4920</v>
      </c>
      <c r="E615" s="51">
        <v>12.4</v>
      </c>
    </row>
    <row r="616" spans="1:6" x14ac:dyDescent="0.25">
      <c r="A616" s="51">
        <v>2367</v>
      </c>
      <c r="B616" s="51" t="s">
        <v>4919</v>
      </c>
      <c r="C616" s="51">
        <v>33</v>
      </c>
      <c r="D616" s="51" t="s">
        <v>4918</v>
      </c>
    </row>
    <row r="617" spans="1:6" x14ac:dyDescent="0.25">
      <c r="A617" s="51">
        <v>2686</v>
      </c>
      <c r="B617" s="51" t="s">
        <v>4917</v>
      </c>
      <c r="C617" s="51">
        <v>30</v>
      </c>
      <c r="D617" s="51" t="s">
        <v>4916</v>
      </c>
      <c r="E617" s="51">
        <v>14.8</v>
      </c>
    </row>
    <row r="618" spans="1:6" x14ac:dyDescent="0.25">
      <c r="A618" s="51">
        <v>2665</v>
      </c>
      <c r="B618" s="51" t="s">
        <v>4915</v>
      </c>
      <c r="C618" s="51">
        <v>4</v>
      </c>
      <c r="D618" s="51" t="s">
        <v>4914</v>
      </c>
    </row>
    <row r="619" spans="1:6" x14ac:dyDescent="0.25">
      <c r="A619" s="51">
        <v>1153</v>
      </c>
      <c r="B619" s="51" t="s">
        <v>4913</v>
      </c>
      <c r="C619" s="51">
        <v>31</v>
      </c>
      <c r="D619" s="51" t="s">
        <v>4912</v>
      </c>
      <c r="E619" s="51">
        <v>56.1</v>
      </c>
    </row>
    <row r="620" spans="1:6" x14ac:dyDescent="0.25">
      <c r="A620" s="51">
        <v>3252</v>
      </c>
      <c r="B620" s="51" t="s">
        <v>4911</v>
      </c>
      <c r="C620" s="51">
        <v>33</v>
      </c>
      <c r="D620" s="51" t="s">
        <v>4910</v>
      </c>
      <c r="E620" s="51">
        <v>46.5</v>
      </c>
    </row>
    <row r="621" spans="1:6" x14ac:dyDescent="0.25">
      <c r="A621" s="51">
        <v>765</v>
      </c>
      <c r="B621" s="51" t="s">
        <v>4909</v>
      </c>
      <c r="C621" s="51">
        <v>26</v>
      </c>
      <c r="D621" s="51" t="s">
        <v>4908</v>
      </c>
      <c r="E621" s="51">
        <v>32.6</v>
      </c>
    </row>
    <row r="622" spans="1:6" x14ac:dyDescent="0.25">
      <c r="A622" s="51">
        <v>2130</v>
      </c>
      <c r="B622" s="51" t="s">
        <v>4907</v>
      </c>
      <c r="C622" s="51">
        <v>26</v>
      </c>
      <c r="D622" s="51" t="s">
        <v>4906</v>
      </c>
    </row>
    <row r="623" spans="1:6" x14ac:dyDescent="0.25">
      <c r="A623" s="51">
        <v>263</v>
      </c>
      <c r="B623" s="51" t="s">
        <v>4905</v>
      </c>
      <c r="C623" s="51">
        <v>26</v>
      </c>
      <c r="D623" s="51" t="s">
        <v>4904</v>
      </c>
      <c r="E623" s="51">
        <v>18.14</v>
      </c>
    </row>
    <row r="624" spans="1:6" x14ac:dyDescent="0.25">
      <c r="A624" s="51">
        <v>264</v>
      </c>
      <c r="B624" s="51" t="s">
        <v>4903</v>
      </c>
      <c r="C624" s="51">
        <v>33</v>
      </c>
      <c r="D624" s="51" t="s">
        <v>4902</v>
      </c>
      <c r="E624" s="51">
        <v>50.9</v>
      </c>
    </row>
    <row r="625" spans="1:5" x14ac:dyDescent="0.25">
      <c r="A625" s="51">
        <v>1050</v>
      </c>
      <c r="B625" s="51" t="s">
        <v>4901</v>
      </c>
      <c r="C625" s="51">
        <v>33</v>
      </c>
      <c r="D625" s="51" t="s">
        <v>4900</v>
      </c>
      <c r="E625" s="51">
        <v>41.5</v>
      </c>
    </row>
    <row r="626" spans="1:5" x14ac:dyDescent="0.25">
      <c r="A626" s="51">
        <v>265</v>
      </c>
      <c r="B626" s="51" t="s">
        <v>4899</v>
      </c>
      <c r="C626" s="51">
        <v>33</v>
      </c>
      <c r="D626" s="51" t="s">
        <v>4898</v>
      </c>
      <c r="E626" s="51">
        <v>15.4</v>
      </c>
    </row>
    <row r="627" spans="1:5" x14ac:dyDescent="0.25">
      <c r="A627" s="51">
        <v>537</v>
      </c>
      <c r="B627" s="51" t="s">
        <v>4897</v>
      </c>
      <c r="C627" s="51">
        <v>26</v>
      </c>
      <c r="D627" s="51" t="s">
        <v>4896</v>
      </c>
      <c r="E627" s="51">
        <v>15</v>
      </c>
    </row>
    <row r="628" spans="1:5" x14ac:dyDescent="0.25">
      <c r="A628" s="51">
        <v>3204</v>
      </c>
      <c r="B628" s="51" t="s">
        <v>4895</v>
      </c>
      <c r="C628" s="51">
        <v>12</v>
      </c>
      <c r="D628" s="51" t="s">
        <v>4894</v>
      </c>
      <c r="E628" s="51">
        <v>18</v>
      </c>
    </row>
    <row r="629" spans="1:5" x14ac:dyDescent="0.25">
      <c r="A629" s="51">
        <v>1935</v>
      </c>
      <c r="B629" s="51" t="s">
        <v>4893</v>
      </c>
      <c r="C629" s="51">
        <v>33</v>
      </c>
      <c r="D629" s="51" t="s">
        <v>4892</v>
      </c>
      <c r="E629" s="51">
        <v>39.299999999999997</v>
      </c>
    </row>
    <row r="630" spans="1:5" x14ac:dyDescent="0.25">
      <c r="A630" s="51">
        <v>2603</v>
      </c>
      <c r="B630" s="51" t="s">
        <v>4891</v>
      </c>
      <c r="C630" s="51">
        <v>33</v>
      </c>
      <c r="D630" s="51" t="s">
        <v>4890</v>
      </c>
      <c r="E630" s="51">
        <v>126.9</v>
      </c>
    </row>
    <row r="631" spans="1:5" x14ac:dyDescent="0.25">
      <c r="A631" s="51">
        <v>2792</v>
      </c>
      <c r="B631" s="51" t="s">
        <v>4889</v>
      </c>
      <c r="C631" s="51">
        <v>33</v>
      </c>
      <c r="D631" s="51" t="s">
        <v>4888</v>
      </c>
      <c r="E631" s="51">
        <v>41.5</v>
      </c>
    </row>
    <row r="632" spans="1:5" x14ac:dyDescent="0.25">
      <c r="A632" s="51">
        <v>1224</v>
      </c>
      <c r="B632" s="51" t="s">
        <v>4887</v>
      </c>
      <c r="C632" s="51">
        <v>83</v>
      </c>
      <c r="D632" s="51" t="s">
        <v>4886</v>
      </c>
      <c r="E632" s="51">
        <v>1.73</v>
      </c>
    </row>
    <row r="633" spans="1:5" x14ac:dyDescent="0.25">
      <c r="A633" s="51">
        <v>1993</v>
      </c>
      <c r="B633" s="51" t="s">
        <v>4885</v>
      </c>
      <c r="C633" s="51">
        <v>83</v>
      </c>
      <c r="D633" s="51" t="s">
        <v>4884</v>
      </c>
      <c r="E633" s="51">
        <v>1.35</v>
      </c>
    </row>
    <row r="634" spans="1:5" x14ac:dyDescent="0.25">
      <c r="A634" s="51">
        <v>3090</v>
      </c>
      <c r="B634" s="51" t="s">
        <v>4883</v>
      </c>
      <c r="C634" s="51">
        <v>33</v>
      </c>
      <c r="D634" s="51" t="s">
        <v>4882</v>
      </c>
      <c r="E634" s="51">
        <v>58.4</v>
      </c>
    </row>
    <row r="635" spans="1:5" x14ac:dyDescent="0.25">
      <c r="A635" s="51">
        <v>1623</v>
      </c>
      <c r="B635" s="51" t="s">
        <v>4881</v>
      </c>
      <c r="C635" s="51">
        <v>26</v>
      </c>
      <c r="D635" s="51" t="s">
        <v>4880</v>
      </c>
      <c r="E635" s="51">
        <v>12.59</v>
      </c>
    </row>
    <row r="636" spans="1:5" x14ac:dyDescent="0.25">
      <c r="A636" s="51">
        <v>2837</v>
      </c>
      <c r="B636" s="51" t="s">
        <v>4879</v>
      </c>
      <c r="C636" s="51">
        <v>99</v>
      </c>
      <c r="D636" s="51" t="s">
        <v>4878</v>
      </c>
      <c r="E636" s="51">
        <v>297.89999999999998</v>
      </c>
    </row>
    <row r="637" spans="1:5" x14ac:dyDescent="0.25">
      <c r="A637" s="51">
        <v>1987</v>
      </c>
      <c r="B637" s="51" t="s">
        <v>4877</v>
      </c>
      <c r="C637" s="51">
        <v>12</v>
      </c>
      <c r="D637" s="51" t="s">
        <v>4876</v>
      </c>
      <c r="E637" s="51">
        <v>51.5</v>
      </c>
    </row>
    <row r="638" spans="1:5" x14ac:dyDescent="0.25">
      <c r="A638" s="51">
        <v>2498</v>
      </c>
      <c r="B638" s="51" t="s">
        <v>4875</v>
      </c>
      <c r="C638" s="51">
        <v>12</v>
      </c>
      <c r="D638" s="51" t="s">
        <v>4874</v>
      </c>
      <c r="E638" s="51">
        <v>14.79</v>
      </c>
    </row>
    <row r="639" spans="1:5" x14ac:dyDescent="0.25">
      <c r="A639" s="51">
        <v>266</v>
      </c>
      <c r="B639" s="51" t="s">
        <v>4873</v>
      </c>
      <c r="C639" s="51">
        <v>35</v>
      </c>
      <c r="D639" s="51" t="s">
        <v>4872</v>
      </c>
      <c r="E639" s="51">
        <v>286</v>
      </c>
    </row>
    <row r="640" spans="1:5" x14ac:dyDescent="0.25">
      <c r="A640" s="51">
        <v>2513</v>
      </c>
      <c r="B640" s="51" t="s">
        <v>4871</v>
      </c>
      <c r="C640" s="51">
        <v>99</v>
      </c>
      <c r="D640" s="51" t="s">
        <v>4870</v>
      </c>
      <c r="E640" s="51">
        <v>295</v>
      </c>
    </row>
    <row r="641" spans="1:6" x14ac:dyDescent="0.25">
      <c r="A641" s="51">
        <v>267</v>
      </c>
      <c r="B641" s="51" t="s">
        <v>4869</v>
      </c>
      <c r="C641" s="51">
        <v>35</v>
      </c>
      <c r="D641" s="51" t="s">
        <v>4868</v>
      </c>
      <c r="E641" s="51">
        <v>263</v>
      </c>
    </row>
    <row r="642" spans="1:6" x14ac:dyDescent="0.25">
      <c r="A642" s="51">
        <v>2144</v>
      </c>
      <c r="B642" s="51" t="s">
        <v>4867</v>
      </c>
      <c r="C642" s="51">
        <v>86</v>
      </c>
      <c r="D642" s="51" t="s">
        <v>4866</v>
      </c>
      <c r="E642" s="51">
        <v>190</v>
      </c>
      <c r="F642" s="51" t="s">
        <v>3191</v>
      </c>
    </row>
    <row r="643" spans="1:6" x14ac:dyDescent="0.25">
      <c r="A643" s="51">
        <v>2145</v>
      </c>
      <c r="B643" s="51" t="s">
        <v>4865</v>
      </c>
      <c r="C643" s="51">
        <v>86</v>
      </c>
      <c r="D643" s="51" t="s">
        <v>4864</v>
      </c>
      <c r="E643" s="51">
        <v>300</v>
      </c>
      <c r="F643" s="51" t="s">
        <v>3191</v>
      </c>
    </row>
    <row r="644" spans="1:6" x14ac:dyDescent="0.25">
      <c r="A644" s="51">
        <v>1374</v>
      </c>
      <c r="B644" s="51" t="s">
        <v>4863</v>
      </c>
      <c r="C644" s="51">
        <v>91</v>
      </c>
      <c r="D644" s="51" t="s">
        <v>4862</v>
      </c>
    </row>
    <row r="645" spans="1:6" x14ac:dyDescent="0.25">
      <c r="A645" s="51">
        <v>856</v>
      </c>
      <c r="B645" s="51" t="s">
        <v>4861</v>
      </c>
      <c r="C645" s="51">
        <v>26</v>
      </c>
    </row>
    <row r="646" spans="1:6" x14ac:dyDescent="0.25">
      <c r="A646" s="51">
        <v>3312</v>
      </c>
      <c r="B646" s="51" t="s">
        <v>4860</v>
      </c>
      <c r="C646" s="51">
        <v>26</v>
      </c>
      <c r="D646" s="51" t="s">
        <v>4859</v>
      </c>
      <c r="E646" s="51">
        <v>19.13</v>
      </c>
    </row>
    <row r="647" spans="1:6" x14ac:dyDescent="0.25">
      <c r="A647" s="51">
        <v>2627</v>
      </c>
      <c r="B647" s="51" t="s">
        <v>4858</v>
      </c>
      <c r="C647" s="51">
        <v>124</v>
      </c>
      <c r="D647" s="51" t="s">
        <v>4857</v>
      </c>
      <c r="E647" s="51">
        <v>78</v>
      </c>
    </row>
    <row r="648" spans="1:6" x14ac:dyDescent="0.25">
      <c r="A648" s="51">
        <v>1579</v>
      </c>
      <c r="B648" s="51" t="s">
        <v>4856</v>
      </c>
      <c r="C648" s="51">
        <v>99</v>
      </c>
      <c r="D648" s="51" t="s">
        <v>4855</v>
      </c>
      <c r="E648" s="51">
        <v>34</v>
      </c>
    </row>
    <row r="649" spans="1:6" x14ac:dyDescent="0.25">
      <c r="A649" s="51">
        <v>3117</v>
      </c>
      <c r="B649" s="51" t="s">
        <v>4854</v>
      </c>
      <c r="C649" s="51">
        <v>120</v>
      </c>
      <c r="D649" s="51" t="s">
        <v>4853</v>
      </c>
    </row>
    <row r="650" spans="1:6" x14ac:dyDescent="0.25">
      <c r="A650" s="51">
        <v>2902</v>
      </c>
      <c r="B650" s="51" t="s">
        <v>4852</v>
      </c>
      <c r="C650" s="51">
        <v>12</v>
      </c>
      <c r="D650" s="51" t="s">
        <v>4851</v>
      </c>
    </row>
    <row r="651" spans="1:6" x14ac:dyDescent="0.25">
      <c r="A651" s="51">
        <v>2861</v>
      </c>
      <c r="B651" s="51" t="s">
        <v>4850</v>
      </c>
      <c r="C651" s="51">
        <v>99</v>
      </c>
      <c r="D651" s="51" t="s">
        <v>4849</v>
      </c>
    </row>
    <row r="652" spans="1:6" x14ac:dyDescent="0.25">
      <c r="A652" s="51">
        <v>2148</v>
      </c>
      <c r="B652" s="51" t="s">
        <v>4848</v>
      </c>
      <c r="C652" s="51">
        <v>112</v>
      </c>
      <c r="E652" s="51">
        <v>45</v>
      </c>
    </row>
    <row r="653" spans="1:6" x14ac:dyDescent="0.25">
      <c r="A653" s="51">
        <v>1619</v>
      </c>
      <c r="B653" s="51" t="s">
        <v>4847</v>
      </c>
      <c r="C653" s="51">
        <v>53</v>
      </c>
      <c r="D653" s="51" t="s">
        <v>4846</v>
      </c>
      <c r="E653" s="51">
        <v>22.19</v>
      </c>
    </row>
    <row r="654" spans="1:6" x14ac:dyDescent="0.25">
      <c r="A654" s="51">
        <v>2709</v>
      </c>
      <c r="B654" s="51" t="s">
        <v>4845</v>
      </c>
      <c r="C654" s="51">
        <v>100</v>
      </c>
      <c r="D654" s="51" t="s">
        <v>4844</v>
      </c>
      <c r="E654" s="51">
        <v>1280</v>
      </c>
    </row>
    <row r="655" spans="1:6" x14ac:dyDescent="0.25">
      <c r="A655" s="51">
        <v>2500</v>
      </c>
      <c r="B655" s="51" t="s">
        <v>4843</v>
      </c>
      <c r="C655" s="51">
        <v>12</v>
      </c>
      <c r="D655" s="51" t="s">
        <v>4842</v>
      </c>
      <c r="E655" s="51">
        <v>6.61</v>
      </c>
    </row>
    <row r="656" spans="1:6" x14ac:dyDescent="0.25">
      <c r="A656" s="51">
        <v>1491</v>
      </c>
      <c r="B656" s="51" t="s">
        <v>4841</v>
      </c>
      <c r="C656" s="51">
        <v>12</v>
      </c>
      <c r="D656" s="51" t="s">
        <v>4840</v>
      </c>
      <c r="E656" s="51">
        <v>20.9</v>
      </c>
    </row>
    <row r="657" spans="1:6" x14ac:dyDescent="0.25">
      <c r="A657" s="51">
        <v>2237</v>
      </c>
      <c r="B657" s="51" t="s">
        <v>4839</v>
      </c>
      <c r="C657" s="51">
        <v>30</v>
      </c>
      <c r="D657" s="51" t="s">
        <v>4838</v>
      </c>
    </row>
    <row r="658" spans="1:6" x14ac:dyDescent="0.25">
      <c r="A658" s="51">
        <v>2522</v>
      </c>
      <c r="B658" s="51" t="s">
        <v>4837</v>
      </c>
      <c r="C658" s="51">
        <v>99</v>
      </c>
      <c r="D658" s="51" t="s">
        <v>4836</v>
      </c>
      <c r="E658" s="51">
        <v>11.7</v>
      </c>
    </row>
    <row r="659" spans="1:6" x14ac:dyDescent="0.25">
      <c r="A659" s="51">
        <v>950</v>
      </c>
      <c r="B659" s="51" t="s">
        <v>4835</v>
      </c>
      <c r="C659" s="51">
        <v>36</v>
      </c>
    </row>
    <row r="660" spans="1:6" x14ac:dyDescent="0.25">
      <c r="A660" s="51">
        <v>1109</v>
      </c>
      <c r="B660" s="51" t="s">
        <v>4834</v>
      </c>
      <c r="C660" s="51">
        <v>76</v>
      </c>
      <c r="D660" s="51" t="s">
        <v>4821</v>
      </c>
      <c r="E660" s="51">
        <v>325</v>
      </c>
      <c r="F660" s="51" t="s">
        <v>4833</v>
      </c>
    </row>
    <row r="661" spans="1:6" x14ac:dyDescent="0.25">
      <c r="A661" s="51">
        <v>1005</v>
      </c>
      <c r="B661" s="51" t="s">
        <v>4832</v>
      </c>
      <c r="C661" s="51">
        <v>9</v>
      </c>
      <c r="D661" s="51" t="s">
        <v>4831</v>
      </c>
      <c r="E661" s="51">
        <v>430</v>
      </c>
      <c r="F661" s="51" t="s">
        <v>4830</v>
      </c>
    </row>
    <row r="662" spans="1:6" x14ac:dyDescent="0.25">
      <c r="A662" s="51">
        <v>1638</v>
      </c>
      <c r="B662" s="51" t="s">
        <v>4829</v>
      </c>
      <c r="C662" s="51">
        <v>76</v>
      </c>
      <c r="D662" s="51" t="s">
        <v>4828</v>
      </c>
      <c r="E662" s="51">
        <v>945</v>
      </c>
    </row>
    <row r="663" spans="1:6" x14ac:dyDescent="0.25">
      <c r="A663" s="51">
        <v>2253</v>
      </c>
      <c r="B663" s="51" t="s">
        <v>4827</v>
      </c>
      <c r="C663" s="51">
        <v>76</v>
      </c>
      <c r="D663" s="51" t="s">
        <v>4826</v>
      </c>
    </row>
    <row r="664" spans="1:6" x14ac:dyDescent="0.25">
      <c r="A664" s="51">
        <v>612</v>
      </c>
      <c r="B664" s="51" t="s">
        <v>4825</v>
      </c>
      <c r="C664" s="51">
        <v>35</v>
      </c>
      <c r="D664" s="51" t="s">
        <v>4824</v>
      </c>
      <c r="E664" s="51">
        <v>407</v>
      </c>
    </row>
    <row r="665" spans="1:6" x14ac:dyDescent="0.25">
      <c r="A665" s="51">
        <v>3368</v>
      </c>
      <c r="B665" s="51" t="s">
        <v>4823</v>
      </c>
      <c r="C665" s="51">
        <v>18</v>
      </c>
      <c r="D665" s="51" t="s">
        <v>4816</v>
      </c>
      <c r="E665" s="51">
        <v>1806</v>
      </c>
    </row>
    <row r="666" spans="1:6" x14ac:dyDescent="0.25">
      <c r="A666" s="51">
        <v>1034</v>
      </c>
      <c r="B666" s="51" t="s">
        <v>4822</v>
      </c>
      <c r="C666" s="51">
        <v>40</v>
      </c>
      <c r="D666" s="51" t="s">
        <v>4821</v>
      </c>
      <c r="E666" s="51">
        <v>440</v>
      </c>
    </row>
    <row r="667" spans="1:6" x14ac:dyDescent="0.25">
      <c r="A667" s="51">
        <v>1029</v>
      </c>
      <c r="B667" s="51" t="s">
        <v>4820</v>
      </c>
      <c r="C667" s="51">
        <v>40</v>
      </c>
      <c r="D667" s="51" t="s">
        <v>4819</v>
      </c>
      <c r="E667" s="51">
        <v>440</v>
      </c>
      <c r="F667" s="51" t="s">
        <v>4818</v>
      </c>
    </row>
    <row r="668" spans="1:6" x14ac:dyDescent="0.25">
      <c r="A668" s="51">
        <v>3343</v>
      </c>
      <c r="B668" s="51" t="s">
        <v>4817</v>
      </c>
      <c r="C668" s="51">
        <v>99</v>
      </c>
      <c r="D668" s="51" t="s">
        <v>4816</v>
      </c>
      <c r="E668" s="51">
        <v>1806</v>
      </c>
      <c r="F668" s="51" t="s">
        <v>4815</v>
      </c>
    </row>
    <row r="669" spans="1:6" x14ac:dyDescent="0.25">
      <c r="A669" s="51">
        <v>1711</v>
      </c>
      <c r="B669" s="51" t="s">
        <v>4814</v>
      </c>
      <c r="C669" s="51">
        <v>101</v>
      </c>
      <c r="D669" s="51" t="s">
        <v>4813</v>
      </c>
      <c r="E669" s="51">
        <v>218</v>
      </c>
    </row>
    <row r="670" spans="1:6" x14ac:dyDescent="0.25">
      <c r="A670" s="51">
        <v>636</v>
      </c>
      <c r="B670" s="51" t="s">
        <v>4812</v>
      </c>
      <c r="C670" s="51">
        <v>9</v>
      </c>
      <c r="D670" s="51" t="s">
        <v>4811</v>
      </c>
      <c r="E670" s="51">
        <v>243.8</v>
      </c>
      <c r="F670" s="51" t="s">
        <v>4810</v>
      </c>
    </row>
    <row r="671" spans="1:6" x14ac:dyDescent="0.25">
      <c r="A671" s="51">
        <v>551</v>
      </c>
      <c r="B671" s="51" t="s">
        <v>4809</v>
      </c>
      <c r="C671" s="51">
        <v>9</v>
      </c>
      <c r="D671" s="51" t="s">
        <v>4808</v>
      </c>
      <c r="E671" s="51">
        <v>280</v>
      </c>
      <c r="F671" s="51" t="s">
        <v>4807</v>
      </c>
    </row>
    <row r="672" spans="1:6" x14ac:dyDescent="0.25">
      <c r="A672" s="51">
        <v>723</v>
      </c>
      <c r="B672" s="51" t="s">
        <v>4806</v>
      </c>
      <c r="C672" s="51">
        <v>26</v>
      </c>
      <c r="D672" s="51" t="s">
        <v>4722</v>
      </c>
      <c r="E672" s="51">
        <v>333</v>
      </c>
    </row>
    <row r="673" spans="1:6" x14ac:dyDescent="0.25">
      <c r="A673" s="51">
        <v>1290</v>
      </c>
      <c r="B673" s="51" t="s">
        <v>4805</v>
      </c>
      <c r="C673" s="51">
        <v>76</v>
      </c>
      <c r="D673" s="51" t="s">
        <v>4804</v>
      </c>
      <c r="E673" s="51">
        <v>519</v>
      </c>
    </row>
    <row r="674" spans="1:6" x14ac:dyDescent="0.25">
      <c r="A674" s="51">
        <v>550</v>
      </c>
      <c r="B674" s="51" t="s">
        <v>4803</v>
      </c>
      <c r="C674" s="51">
        <v>40</v>
      </c>
      <c r="D674" s="51" t="s">
        <v>4802</v>
      </c>
      <c r="E674" s="51">
        <v>830</v>
      </c>
      <c r="F674" s="51" t="s">
        <v>4801</v>
      </c>
    </row>
    <row r="675" spans="1:6" x14ac:dyDescent="0.25">
      <c r="A675" s="51">
        <v>2406</v>
      </c>
      <c r="B675" s="51" t="s">
        <v>4800</v>
      </c>
      <c r="C675" s="51">
        <v>76</v>
      </c>
      <c r="D675" s="51" t="s">
        <v>4799</v>
      </c>
      <c r="E675" s="51">
        <v>465</v>
      </c>
    </row>
    <row r="676" spans="1:6" x14ac:dyDescent="0.25">
      <c r="A676" s="51">
        <v>685</v>
      </c>
      <c r="B676" s="51" t="s">
        <v>4798</v>
      </c>
      <c r="C676" s="51">
        <v>35</v>
      </c>
      <c r="D676" s="51" t="s">
        <v>4797</v>
      </c>
      <c r="E676" s="51">
        <v>579.85</v>
      </c>
      <c r="F676" s="51" t="s">
        <v>4796</v>
      </c>
    </row>
    <row r="677" spans="1:6" x14ac:dyDescent="0.25">
      <c r="A677" s="51">
        <v>2477</v>
      </c>
      <c r="B677" s="51" t="s">
        <v>4795</v>
      </c>
      <c r="C677" s="51">
        <v>76</v>
      </c>
      <c r="D677" s="51" t="s">
        <v>4794</v>
      </c>
      <c r="E677" s="51">
        <v>685</v>
      </c>
    </row>
    <row r="678" spans="1:6" x14ac:dyDescent="0.25">
      <c r="A678" s="51">
        <v>575</v>
      </c>
      <c r="B678" s="51" t="s">
        <v>4793</v>
      </c>
      <c r="C678" s="51">
        <v>40</v>
      </c>
      <c r="D678" s="51" t="s">
        <v>4792</v>
      </c>
      <c r="F678" s="51" t="s">
        <v>4791</v>
      </c>
    </row>
    <row r="679" spans="1:6" x14ac:dyDescent="0.25">
      <c r="A679" s="51">
        <v>2248</v>
      </c>
      <c r="B679" s="51" t="s">
        <v>4790</v>
      </c>
      <c r="C679" s="51">
        <v>76</v>
      </c>
      <c r="D679" s="51" t="s">
        <v>4789</v>
      </c>
      <c r="E679" s="51">
        <v>470</v>
      </c>
      <c r="F679" s="51" t="s">
        <v>4788</v>
      </c>
    </row>
    <row r="680" spans="1:6" x14ac:dyDescent="0.25">
      <c r="A680" s="51">
        <v>1753</v>
      </c>
      <c r="B680" s="51" t="s">
        <v>4787</v>
      </c>
      <c r="C680" s="51">
        <v>76</v>
      </c>
      <c r="D680" s="51" t="s">
        <v>4786</v>
      </c>
      <c r="E680" s="51">
        <v>585</v>
      </c>
    </row>
    <row r="681" spans="1:6" x14ac:dyDescent="0.25">
      <c r="A681" s="51">
        <v>1683</v>
      </c>
      <c r="B681" s="51" t="s">
        <v>4785</v>
      </c>
      <c r="C681" s="51">
        <v>76</v>
      </c>
      <c r="D681" s="51" t="s">
        <v>4783</v>
      </c>
      <c r="E681" s="51">
        <v>405</v>
      </c>
    </row>
    <row r="682" spans="1:6" x14ac:dyDescent="0.25">
      <c r="A682" s="51">
        <v>1314</v>
      </c>
      <c r="B682" s="51" t="s">
        <v>4784</v>
      </c>
      <c r="C682" s="51">
        <v>76</v>
      </c>
      <c r="D682" s="51" t="s">
        <v>4783</v>
      </c>
      <c r="E682" s="51">
        <v>395</v>
      </c>
    </row>
    <row r="683" spans="1:6" x14ac:dyDescent="0.25">
      <c r="A683" s="51">
        <v>1352</v>
      </c>
      <c r="B683" s="51" t="s">
        <v>4782</v>
      </c>
      <c r="C683" s="51">
        <v>76</v>
      </c>
      <c r="D683" s="51" t="s">
        <v>4781</v>
      </c>
    </row>
    <row r="684" spans="1:6" x14ac:dyDescent="0.25">
      <c r="A684" s="51">
        <v>1353</v>
      </c>
      <c r="B684" s="51" t="s">
        <v>4780</v>
      </c>
      <c r="C684" s="51">
        <v>76</v>
      </c>
      <c r="D684" s="51" t="s">
        <v>4779</v>
      </c>
    </row>
    <row r="685" spans="1:6" x14ac:dyDescent="0.25">
      <c r="A685" s="51">
        <v>2432</v>
      </c>
      <c r="B685" s="51" t="s">
        <v>4777</v>
      </c>
      <c r="C685" s="51">
        <v>33</v>
      </c>
      <c r="D685" s="51" t="s">
        <v>4778</v>
      </c>
      <c r="E685" s="51">
        <v>384.5</v>
      </c>
      <c r="F685" s="51" t="s">
        <v>829</v>
      </c>
    </row>
    <row r="686" spans="1:6" x14ac:dyDescent="0.25">
      <c r="A686" s="51">
        <v>2699</v>
      </c>
      <c r="B686" s="51" t="s">
        <v>4777</v>
      </c>
      <c r="C686" s="51">
        <v>103</v>
      </c>
      <c r="D686" s="51" t="s">
        <v>4776</v>
      </c>
      <c r="E686" s="51">
        <v>365</v>
      </c>
      <c r="F686" s="51" t="s">
        <v>4775</v>
      </c>
    </row>
    <row r="687" spans="1:6" x14ac:dyDescent="0.25">
      <c r="A687" s="51">
        <v>2615</v>
      </c>
      <c r="B687" s="51" t="s">
        <v>4774</v>
      </c>
      <c r="C687" s="51">
        <v>76</v>
      </c>
      <c r="D687" s="51" t="s">
        <v>4773</v>
      </c>
      <c r="E687" s="51">
        <v>1046</v>
      </c>
    </row>
    <row r="688" spans="1:6" x14ac:dyDescent="0.25">
      <c r="A688" s="51">
        <v>2616</v>
      </c>
      <c r="B688" s="51" t="s">
        <v>4772</v>
      </c>
      <c r="C688" s="51">
        <v>76</v>
      </c>
      <c r="D688" s="51" t="s">
        <v>4771</v>
      </c>
      <c r="E688" s="51">
        <v>266</v>
      </c>
    </row>
    <row r="689" spans="1:6" x14ac:dyDescent="0.25">
      <c r="A689" s="51">
        <v>2614</v>
      </c>
      <c r="B689" s="51" t="s">
        <v>4770</v>
      </c>
      <c r="C689" s="51">
        <v>76</v>
      </c>
      <c r="D689" s="51" t="s">
        <v>4769</v>
      </c>
      <c r="E689" s="51">
        <v>1046</v>
      </c>
    </row>
    <row r="690" spans="1:6" x14ac:dyDescent="0.25">
      <c r="A690" s="51">
        <v>2632</v>
      </c>
      <c r="B690" s="51" t="s">
        <v>4768</v>
      </c>
      <c r="C690" s="51">
        <v>99</v>
      </c>
      <c r="D690" s="51" t="s">
        <v>4767</v>
      </c>
      <c r="E690" s="51">
        <v>1281</v>
      </c>
      <c r="F690" s="51" t="s">
        <v>4766</v>
      </c>
    </row>
    <row r="691" spans="1:6" x14ac:dyDescent="0.25">
      <c r="A691" s="51">
        <v>1145</v>
      </c>
      <c r="B691" s="51" t="s">
        <v>4765</v>
      </c>
      <c r="C691" s="51">
        <v>80</v>
      </c>
      <c r="E691" s="51">
        <v>444</v>
      </c>
      <c r="F691" s="51" t="s">
        <v>4764</v>
      </c>
    </row>
    <row r="692" spans="1:6" x14ac:dyDescent="0.25">
      <c r="A692" s="51">
        <v>1347</v>
      </c>
      <c r="B692" s="51" t="s">
        <v>4763</v>
      </c>
      <c r="C692" s="51">
        <v>9</v>
      </c>
      <c r="D692" s="51" t="s">
        <v>4761</v>
      </c>
      <c r="E692" s="51">
        <v>281.19</v>
      </c>
    </row>
    <row r="693" spans="1:6" x14ac:dyDescent="0.25">
      <c r="A693" s="51">
        <v>750</v>
      </c>
      <c r="B693" s="51" t="s">
        <v>4762</v>
      </c>
      <c r="C693" s="51">
        <v>9</v>
      </c>
      <c r="D693" s="51" t="s">
        <v>4761</v>
      </c>
      <c r="E693" s="51">
        <v>281</v>
      </c>
    </row>
    <row r="694" spans="1:6" x14ac:dyDescent="0.25">
      <c r="A694" s="51">
        <v>586</v>
      </c>
      <c r="B694" s="51" t="s">
        <v>4760</v>
      </c>
      <c r="C694" s="51">
        <v>9</v>
      </c>
      <c r="D694" s="51" t="s">
        <v>4759</v>
      </c>
      <c r="E694" s="51">
        <v>760</v>
      </c>
    </row>
    <row r="695" spans="1:6" x14ac:dyDescent="0.25">
      <c r="A695" s="51">
        <v>268</v>
      </c>
      <c r="B695" s="51" t="s">
        <v>4758</v>
      </c>
      <c r="C695" s="51">
        <v>9</v>
      </c>
      <c r="D695" s="51" t="s">
        <v>4757</v>
      </c>
      <c r="E695" s="51">
        <v>350.2</v>
      </c>
      <c r="F695" s="51" t="s">
        <v>4756</v>
      </c>
    </row>
    <row r="696" spans="1:6" x14ac:dyDescent="0.25">
      <c r="A696" s="51">
        <v>269</v>
      </c>
      <c r="B696" s="51" t="s">
        <v>4755</v>
      </c>
      <c r="C696" s="51">
        <v>9</v>
      </c>
      <c r="D696" s="51" t="s">
        <v>4754</v>
      </c>
      <c r="E696" s="51">
        <v>320</v>
      </c>
      <c r="F696" s="51" t="s">
        <v>4753</v>
      </c>
    </row>
    <row r="697" spans="1:6" x14ac:dyDescent="0.25">
      <c r="A697" s="51">
        <v>989</v>
      </c>
      <c r="B697" s="51" t="s">
        <v>4752</v>
      </c>
      <c r="C697" s="51">
        <v>33</v>
      </c>
      <c r="D697" s="51" t="s">
        <v>4751</v>
      </c>
      <c r="E697" s="51">
        <v>479</v>
      </c>
      <c r="F697" s="51" t="s">
        <v>4750</v>
      </c>
    </row>
    <row r="698" spans="1:6" x14ac:dyDescent="0.25">
      <c r="A698" s="51">
        <v>1003</v>
      </c>
      <c r="B698" s="51" t="s">
        <v>4749</v>
      </c>
      <c r="C698" s="51">
        <v>33</v>
      </c>
      <c r="D698" s="51" t="s">
        <v>4748</v>
      </c>
      <c r="E698" s="51">
        <v>730</v>
      </c>
      <c r="F698" s="51" t="s">
        <v>4747</v>
      </c>
    </row>
    <row r="699" spans="1:6" x14ac:dyDescent="0.25">
      <c r="A699" s="51">
        <v>1804</v>
      </c>
      <c r="B699" s="51" t="s">
        <v>4746</v>
      </c>
      <c r="C699" s="51">
        <v>76</v>
      </c>
      <c r="D699" s="51" t="s">
        <v>4745</v>
      </c>
      <c r="E699" s="51">
        <v>250</v>
      </c>
      <c r="F699" s="51" t="s">
        <v>4744</v>
      </c>
    </row>
    <row r="700" spans="1:6" x14ac:dyDescent="0.25">
      <c r="A700" s="51">
        <v>2441</v>
      </c>
      <c r="B700" s="51" t="s">
        <v>4743</v>
      </c>
      <c r="C700" s="51">
        <v>76</v>
      </c>
      <c r="D700" s="51" t="s">
        <v>4742</v>
      </c>
      <c r="E700" s="51">
        <v>2099</v>
      </c>
    </row>
    <row r="701" spans="1:6" x14ac:dyDescent="0.25">
      <c r="A701" s="51">
        <v>270</v>
      </c>
      <c r="B701" s="51" t="s">
        <v>4741</v>
      </c>
      <c r="C701" s="51">
        <v>9</v>
      </c>
      <c r="D701" s="51" t="s">
        <v>4740</v>
      </c>
      <c r="E701" s="51">
        <v>1402</v>
      </c>
      <c r="F701" s="51" t="s">
        <v>4739</v>
      </c>
    </row>
    <row r="702" spans="1:6" x14ac:dyDescent="0.25">
      <c r="A702" s="51">
        <v>3543</v>
      </c>
      <c r="B702" s="51" t="s">
        <v>4738</v>
      </c>
      <c r="C702" s="51">
        <v>9</v>
      </c>
      <c r="D702" s="51" t="s">
        <v>4737</v>
      </c>
      <c r="E702" s="51">
        <v>650</v>
      </c>
      <c r="F702" s="51" t="s">
        <v>4736</v>
      </c>
    </row>
    <row r="703" spans="1:6" x14ac:dyDescent="0.25">
      <c r="A703" s="51">
        <v>2358</v>
      </c>
      <c r="B703" s="51" t="s">
        <v>4735</v>
      </c>
      <c r="C703" s="51">
        <v>76</v>
      </c>
      <c r="D703" s="51" t="s">
        <v>4734</v>
      </c>
      <c r="E703" s="51">
        <v>430</v>
      </c>
    </row>
    <row r="704" spans="1:6" x14ac:dyDescent="0.25">
      <c r="A704" s="51">
        <v>619</v>
      </c>
      <c r="B704" s="51" t="s">
        <v>4733</v>
      </c>
      <c r="C704" s="51">
        <v>9</v>
      </c>
      <c r="D704" s="51" t="s">
        <v>4732</v>
      </c>
      <c r="E704" s="51">
        <v>517.5</v>
      </c>
      <c r="F704" s="51" t="s">
        <v>4731</v>
      </c>
    </row>
    <row r="705" spans="1:6" x14ac:dyDescent="0.25">
      <c r="A705" s="51">
        <v>1964</v>
      </c>
      <c r="B705" s="51" t="s">
        <v>4730</v>
      </c>
      <c r="C705" s="51">
        <v>9</v>
      </c>
      <c r="D705" s="51" t="s">
        <v>4729</v>
      </c>
      <c r="E705" s="51">
        <v>650</v>
      </c>
      <c r="F705" s="51" t="s">
        <v>4728</v>
      </c>
    </row>
    <row r="706" spans="1:6" x14ac:dyDescent="0.25">
      <c r="A706" s="51">
        <v>3283</v>
      </c>
      <c r="B706" s="51" t="s">
        <v>4727</v>
      </c>
      <c r="C706" s="51">
        <v>102</v>
      </c>
      <c r="D706" s="51" t="s">
        <v>4726</v>
      </c>
      <c r="E706" s="51">
        <v>650</v>
      </c>
    </row>
    <row r="707" spans="1:6" x14ac:dyDescent="0.25">
      <c r="A707" s="51">
        <v>637</v>
      </c>
      <c r="B707" s="51" t="s">
        <v>4725</v>
      </c>
      <c r="C707" s="51">
        <v>42</v>
      </c>
      <c r="D707" s="51" t="s">
        <v>4724</v>
      </c>
      <c r="E707" s="51">
        <v>1195</v>
      </c>
    </row>
    <row r="708" spans="1:6" x14ac:dyDescent="0.25">
      <c r="A708" s="51">
        <v>682</v>
      </c>
      <c r="B708" s="51" t="s">
        <v>4723</v>
      </c>
      <c r="C708" s="51">
        <v>26</v>
      </c>
      <c r="D708" s="51" t="s">
        <v>4722</v>
      </c>
      <c r="E708" s="51">
        <v>333</v>
      </c>
      <c r="F708" s="51" t="s">
        <v>4721</v>
      </c>
    </row>
    <row r="709" spans="1:6" x14ac:dyDescent="0.25">
      <c r="A709" s="51">
        <v>3346</v>
      </c>
      <c r="B709" s="51" t="s">
        <v>4720</v>
      </c>
      <c r="C709" s="51">
        <v>29</v>
      </c>
      <c r="D709" s="51" t="s">
        <v>4719</v>
      </c>
    </row>
    <row r="710" spans="1:6" x14ac:dyDescent="0.25">
      <c r="A710" s="51">
        <v>2333</v>
      </c>
      <c r="B710" s="51" t="s">
        <v>4718</v>
      </c>
      <c r="C710" s="51">
        <v>76</v>
      </c>
      <c r="D710" s="51" t="s">
        <v>4717</v>
      </c>
      <c r="E710" s="51">
        <v>100</v>
      </c>
    </row>
    <row r="711" spans="1:6" x14ac:dyDescent="0.25">
      <c r="A711" s="51">
        <v>1310</v>
      </c>
      <c r="B711" s="51" t="s">
        <v>4716</v>
      </c>
      <c r="C711" s="51">
        <v>9</v>
      </c>
      <c r="D711" s="51" t="s">
        <v>4715</v>
      </c>
      <c r="E711" s="51">
        <v>588</v>
      </c>
    </row>
    <row r="712" spans="1:6" x14ac:dyDescent="0.25">
      <c r="A712" s="51">
        <v>2848</v>
      </c>
      <c r="B712" s="51" t="s">
        <v>4714</v>
      </c>
      <c r="C712" s="51">
        <v>100</v>
      </c>
      <c r="D712" s="51" t="s">
        <v>4713</v>
      </c>
    </row>
    <row r="713" spans="1:6" x14ac:dyDescent="0.25">
      <c r="A713" s="51">
        <v>3153</v>
      </c>
      <c r="B713" s="51" t="s">
        <v>4712</v>
      </c>
      <c r="C713" s="51">
        <v>103</v>
      </c>
    </row>
    <row r="714" spans="1:6" x14ac:dyDescent="0.25">
      <c r="A714" s="51">
        <v>3083</v>
      </c>
      <c r="B714" s="51" t="s">
        <v>4711</v>
      </c>
      <c r="C714" s="51">
        <v>120</v>
      </c>
      <c r="D714" s="51" t="s">
        <v>4710</v>
      </c>
      <c r="E714" s="51">
        <v>41.2</v>
      </c>
    </row>
    <row r="715" spans="1:6" x14ac:dyDescent="0.25">
      <c r="A715" s="51">
        <v>3025</v>
      </c>
      <c r="B715" s="51" t="s">
        <v>4709</v>
      </c>
      <c r="C715" s="51">
        <v>120</v>
      </c>
      <c r="D715" s="51" t="s">
        <v>4708</v>
      </c>
      <c r="E715" s="51">
        <v>47.8</v>
      </c>
    </row>
    <row r="716" spans="1:6" x14ac:dyDescent="0.25">
      <c r="A716" s="51">
        <v>3086</v>
      </c>
      <c r="B716" s="51" t="s">
        <v>4707</v>
      </c>
      <c r="C716" s="51">
        <v>120</v>
      </c>
      <c r="D716" s="51" t="s">
        <v>4706</v>
      </c>
    </row>
    <row r="717" spans="1:6" x14ac:dyDescent="0.25">
      <c r="A717" s="51">
        <v>3179</v>
      </c>
      <c r="B717" s="51" t="s">
        <v>4705</v>
      </c>
      <c r="C717" s="51">
        <v>103</v>
      </c>
      <c r="E717" s="51">
        <v>210</v>
      </c>
    </row>
    <row r="718" spans="1:6" x14ac:dyDescent="0.25">
      <c r="A718" s="51">
        <v>1004</v>
      </c>
      <c r="B718" s="51" t="s">
        <v>17</v>
      </c>
      <c r="C718" s="51">
        <v>33</v>
      </c>
      <c r="D718" s="51" t="s">
        <v>4704</v>
      </c>
      <c r="F718" s="51" t="s">
        <v>4703</v>
      </c>
    </row>
    <row r="719" spans="1:6" x14ac:dyDescent="0.25">
      <c r="A719" s="51">
        <v>2127</v>
      </c>
      <c r="B719" s="51" t="s">
        <v>4702</v>
      </c>
      <c r="C719" s="51">
        <v>12</v>
      </c>
      <c r="D719" s="51" t="s">
        <v>4701</v>
      </c>
    </row>
    <row r="720" spans="1:6" x14ac:dyDescent="0.25">
      <c r="A720" s="51">
        <v>2199</v>
      </c>
      <c r="B720" s="51" t="s">
        <v>4700</v>
      </c>
      <c r="C720" s="51">
        <v>114</v>
      </c>
      <c r="D720" s="51" t="s">
        <v>4664</v>
      </c>
      <c r="E720" s="51">
        <v>41</v>
      </c>
      <c r="F720" s="51" t="s">
        <v>4699</v>
      </c>
    </row>
    <row r="721" spans="1:6" x14ac:dyDescent="0.25">
      <c r="A721" s="51">
        <v>2200</v>
      </c>
      <c r="B721" s="51" t="s">
        <v>4698</v>
      </c>
      <c r="C721" s="51">
        <v>114</v>
      </c>
      <c r="D721" s="51" t="s">
        <v>4697</v>
      </c>
      <c r="E721" s="51">
        <v>17</v>
      </c>
      <c r="F721" s="51" t="s">
        <v>4696</v>
      </c>
    </row>
    <row r="722" spans="1:6" x14ac:dyDescent="0.25">
      <c r="A722" s="51">
        <v>2339</v>
      </c>
      <c r="B722" s="51" t="s">
        <v>4695</v>
      </c>
      <c r="C722" s="51">
        <v>114</v>
      </c>
      <c r="D722" s="51" t="s">
        <v>4694</v>
      </c>
      <c r="E722" s="51">
        <v>28</v>
      </c>
    </row>
    <row r="723" spans="1:6" x14ac:dyDescent="0.25">
      <c r="A723" s="51">
        <v>2213</v>
      </c>
      <c r="B723" s="51" t="s">
        <v>4693</v>
      </c>
      <c r="C723" s="51">
        <v>114</v>
      </c>
      <c r="D723" s="51" t="s">
        <v>4692</v>
      </c>
    </row>
    <row r="724" spans="1:6" x14ac:dyDescent="0.25">
      <c r="A724" s="51">
        <v>2212</v>
      </c>
      <c r="B724" s="51" t="s">
        <v>4691</v>
      </c>
      <c r="C724" s="51">
        <v>114</v>
      </c>
      <c r="D724" s="51" t="s">
        <v>4690</v>
      </c>
      <c r="E724" s="51">
        <v>15</v>
      </c>
      <c r="F724" s="51" t="s">
        <v>4689</v>
      </c>
    </row>
    <row r="725" spans="1:6" x14ac:dyDescent="0.25">
      <c r="A725" s="51">
        <v>3234</v>
      </c>
      <c r="B725" s="51" t="s">
        <v>4688</v>
      </c>
      <c r="C725" s="51">
        <v>12</v>
      </c>
      <c r="D725" s="51" t="s">
        <v>4687</v>
      </c>
    </row>
    <row r="726" spans="1:6" x14ac:dyDescent="0.25">
      <c r="A726" s="51">
        <v>2214</v>
      </c>
      <c r="B726" s="51" t="s">
        <v>4686</v>
      </c>
      <c r="C726" s="51">
        <v>114</v>
      </c>
      <c r="D726" s="51" t="s">
        <v>4662</v>
      </c>
    </row>
    <row r="727" spans="1:6" x14ac:dyDescent="0.25">
      <c r="A727" s="51">
        <v>2891</v>
      </c>
      <c r="B727" s="51" t="s">
        <v>4685</v>
      </c>
      <c r="C727" s="51">
        <v>12</v>
      </c>
      <c r="D727" s="51" t="s">
        <v>4684</v>
      </c>
      <c r="E727" s="51">
        <v>5.71</v>
      </c>
    </row>
    <row r="728" spans="1:6" x14ac:dyDescent="0.25">
      <c r="A728" s="51">
        <v>2897</v>
      </c>
      <c r="B728" s="51" t="s">
        <v>4683</v>
      </c>
      <c r="C728" s="51">
        <v>12</v>
      </c>
      <c r="D728" s="51" t="s">
        <v>4682</v>
      </c>
      <c r="E728" s="51">
        <v>23.54</v>
      </c>
    </row>
    <row r="729" spans="1:6" x14ac:dyDescent="0.25">
      <c r="A729" s="51">
        <v>3394</v>
      </c>
      <c r="B729" s="51" t="s">
        <v>4681</v>
      </c>
      <c r="C729" s="51">
        <v>12</v>
      </c>
      <c r="D729" s="51" t="s">
        <v>4680</v>
      </c>
      <c r="E729" s="51">
        <v>29.48</v>
      </c>
    </row>
    <row r="730" spans="1:6" x14ac:dyDescent="0.25">
      <c r="A730" s="51">
        <v>2898</v>
      </c>
      <c r="B730" s="51" t="s">
        <v>4679</v>
      </c>
      <c r="C730" s="51">
        <v>12</v>
      </c>
      <c r="D730" s="51" t="s">
        <v>4678</v>
      </c>
      <c r="E730" s="51">
        <v>23.97</v>
      </c>
    </row>
    <row r="731" spans="1:6" x14ac:dyDescent="0.25">
      <c r="A731" s="51">
        <v>2893</v>
      </c>
      <c r="B731" s="51" t="s">
        <v>4677</v>
      </c>
      <c r="C731" s="51">
        <v>12</v>
      </c>
      <c r="D731" s="51" t="s">
        <v>4676</v>
      </c>
      <c r="E731" s="51">
        <v>22.09</v>
      </c>
    </row>
    <row r="732" spans="1:6" x14ac:dyDescent="0.25">
      <c r="A732" s="51">
        <v>2894</v>
      </c>
      <c r="B732" s="51" t="s">
        <v>4675</v>
      </c>
      <c r="C732" s="51">
        <v>12</v>
      </c>
      <c r="D732" s="51" t="s">
        <v>4674</v>
      </c>
      <c r="E732" s="51">
        <v>22.09</v>
      </c>
    </row>
    <row r="733" spans="1:6" x14ac:dyDescent="0.25">
      <c r="A733" s="51">
        <v>2892</v>
      </c>
      <c r="B733" s="51" t="s">
        <v>4673</v>
      </c>
      <c r="C733" s="51">
        <v>12</v>
      </c>
      <c r="D733" s="51" t="s">
        <v>4672</v>
      </c>
      <c r="E733" s="51">
        <v>4.49</v>
      </c>
    </row>
    <row r="734" spans="1:6" x14ac:dyDescent="0.25">
      <c r="A734" s="51">
        <v>2945</v>
      </c>
      <c r="B734" s="51" t="s">
        <v>4671</v>
      </c>
      <c r="C734" s="51">
        <v>114</v>
      </c>
      <c r="D734" s="51" t="s">
        <v>4670</v>
      </c>
    </row>
    <row r="735" spans="1:6" x14ac:dyDescent="0.25">
      <c r="A735" s="51">
        <v>3001</v>
      </c>
      <c r="B735" s="51" t="s">
        <v>4669</v>
      </c>
      <c r="C735" s="51">
        <v>114</v>
      </c>
      <c r="D735" s="51" t="s">
        <v>4668</v>
      </c>
      <c r="E735" s="51">
        <v>48.6</v>
      </c>
    </row>
    <row r="736" spans="1:6" x14ac:dyDescent="0.25">
      <c r="A736" s="51">
        <v>1519</v>
      </c>
      <c r="B736" s="51" t="s">
        <v>4667</v>
      </c>
      <c r="C736" s="51">
        <v>12</v>
      </c>
      <c r="D736" s="51" t="s">
        <v>4666</v>
      </c>
      <c r="E736" s="51">
        <v>111</v>
      </c>
    </row>
    <row r="737" spans="1:6" x14ac:dyDescent="0.25">
      <c r="A737" s="51">
        <v>2462</v>
      </c>
      <c r="B737" s="51" t="s">
        <v>4665</v>
      </c>
      <c r="C737" s="51">
        <v>114</v>
      </c>
      <c r="D737" s="51" t="s">
        <v>4664</v>
      </c>
    </row>
    <row r="738" spans="1:6" x14ac:dyDescent="0.25">
      <c r="A738" s="51">
        <v>2463</v>
      </c>
      <c r="B738" s="51" t="s">
        <v>4663</v>
      </c>
      <c r="C738" s="51">
        <v>114</v>
      </c>
      <c r="D738" s="51" t="s">
        <v>4662</v>
      </c>
      <c r="E738" s="51">
        <v>48.5</v>
      </c>
    </row>
    <row r="739" spans="1:6" x14ac:dyDescent="0.25">
      <c r="A739" s="51">
        <v>2464</v>
      </c>
      <c r="B739" s="51" t="s">
        <v>4661</v>
      </c>
      <c r="C739" s="51">
        <v>114</v>
      </c>
      <c r="D739" s="51" t="s">
        <v>4660</v>
      </c>
      <c r="E739" s="51">
        <v>50.5</v>
      </c>
    </row>
    <row r="740" spans="1:6" x14ac:dyDescent="0.25">
      <c r="A740" s="51">
        <v>855</v>
      </c>
      <c r="B740" s="51" t="s">
        <v>4659</v>
      </c>
      <c r="C740" s="51">
        <v>36</v>
      </c>
      <c r="D740" s="51" t="s">
        <v>4658</v>
      </c>
      <c r="E740" s="51">
        <v>12</v>
      </c>
    </row>
    <row r="741" spans="1:6" x14ac:dyDescent="0.25">
      <c r="A741" s="51">
        <v>3443</v>
      </c>
      <c r="B741" s="51" t="s">
        <v>4657</v>
      </c>
      <c r="D741" s="51" t="s">
        <v>4655</v>
      </c>
      <c r="E741" s="51">
        <v>108</v>
      </c>
    </row>
    <row r="742" spans="1:6" x14ac:dyDescent="0.25">
      <c r="A742" s="51">
        <v>3444</v>
      </c>
      <c r="B742" s="51" t="s">
        <v>4656</v>
      </c>
      <c r="C742" s="51">
        <v>36</v>
      </c>
      <c r="D742" s="51" t="s">
        <v>4655</v>
      </c>
      <c r="E742" s="51">
        <v>108</v>
      </c>
    </row>
    <row r="743" spans="1:6" x14ac:dyDescent="0.25">
      <c r="A743" s="51">
        <v>2475</v>
      </c>
      <c r="B743" s="51" t="s">
        <v>4654</v>
      </c>
      <c r="C743" s="51">
        <v>26</v>
      </c>
      <c r="D743" s="51" t="s">
        <v>4653</v>
      </c>
      <c r="E743" s="51">
        <v>9.31</v>
      </c>
      <c r="F743" s="51" t="s">
        <v>4639</v>
      </c>
    </row>
    <row r="744" spans="1:6" x14ac:dyDescent="0.25">
      <c r="A744" s="51">
        <v>271</v>
      </c>
      <c r="B744" s="51" t="s">
        <v>4652</v>
      </c>
      <c r="C744" s="51">
        <v>26</v>
      </c>
      <c r="D744" s="51" t="s">
        <v>4651</v>
      </c>
      <c r="E744" s="51">
        <v>14.18</v>
      </c>
      <c r="F744" s="51" t="s">
        <v>4650</v>
      </c>
    </row>
    <row r="745" spans="1:6" x14ac:dyDescent="0.25">
      <c r="A745" s="51">
        <v>1882</v>
      </c>
      <c r="B745" s="51" t="s">
        <v>4649</v>
      </c>
      <c r="C745" s="51">
        <v>12</v>
      </c>
      <c r="D745" s="51" t="s">
        <v>4648</v>
      </c>
      <c r="E745" s="51">
        <v>65</v>
      </c>
    </row>
    <row r="746" spans="1:6" x14ac:dyDescent="0.25">
      <c r="A746" s="51">
        <v>553</v>
      </c>
      <c r="B746" s="51" t="s">
        <v>4647</v>
      </c>
      <c r="C746" s="51">
        <v>26</v>
      </c>
      <c r="D746" s="51" t="s">
        <v>4646</v>
      </c>
      <c r="E746" s="51">
        <v>18.18</v>
      </c>
    </row>
    <row r="747" spans="1:6" x14ac:dyDescent="0.25">
      <c r="A747" s="51">
        <v>552</v>
      </c>
      <c r="B747" s="51" t="s">
        <v>4645</v>
      </c>
      <c r="C747" s="51">
        <v>26</v>
      </c>
      <c r="D747" s="51" t="s">
        <v>4644</v>
      </c>
      <c r="E747" s="51">
        <v>56.5</v>
      </c>
    </row>
    <row r="748" spans="1:6" x14ac:dyDescent="0.25">
      <c r="A748" s="51">
        <v>1573</v>
      </c>
      <c r="B748" s="51" t="s">
        <v>4643</v>
      </c>
      <c r="C748" s="51">
        <v>26</v>
      </c>
      <c r="D748" s="51" t="s">
        <v>4642</v>
      </c>
      <c r="E748" s="51">
        <v>83</v>
      </c>
    </row>
    <row r="749" spans="1:6" x14ac:dyDescent="0.25">
      <c r="A749" s="51">
        <v>601</v>
      </c>
      <c r="B749" s="51" t="s">
        <v>4641</v>
      </c>
      <c r="C749" s="51">
        <v>26</v>
      </c>
      <c r="D749" s="51" t="s">
        <v>4640</v>
      </c>
      <c r="E749" s="51">
        <v>9.9600000000000009</v>
      </c>
      <c r="F749" s="51" t="s">
        <v>4639</v>
      </c>
    </row>
    <row r="750" spans="1:6" x14ac:dyDescent="0.25">
      <c r="A750" s="51">
        <v>276</v>
      </c>
      <c r="B750" s="51" t="s">
        <v>4638</v>
      </c>
      <c r="C750" s="51">
        <v>30</v>
      </c>
      <c r="D750" s="51" t="s">
        <v>4637</v>
      </c>
      <c r="E750" s="51">
        <v>14.6996951219512</v>
      </c>
    </row>
    <row r="751" spans="1:6" x14ac:dyDescent="0.25">
      <c r="A751" s="51">
        <v>278</v>
      </c>
      <c r="B751" s="51" t="s">
        <v>4636</v>
      </c>
      <c r="C751" s="51">
        <v>26</v>
      </c>
      <c r="D751" s="51" t="s">
        <v>4635</v>
      </c>
    </row>
    <row r="752" spans="1:6" x14ac:dyDescent="0.25">
      <c r="A752" s="51">
        <v>895</v>
      </c>
      <c r="B752" s="51" t="s">
        <v>4634</v>
      </c>
      <c r="C752" s="51">
        <v>12</v>
      </c>
      <c r="D752" s="51" t="s">
        <v>4633</v>
      </c>
      <c r="E752" s="51">
        <v>21</v>
      </c>
    </row>
    <row r="753" spans="1:6" x14ac:dyDescent="0.25">
      <c r="A753" s="51">
        <v>3226</v>
      </c>
      <c r="B753" s="51" t="s">
        <v>4632</v>
      </c>
      <c r="C753" s="51">
        <v>12</v>
      </c>
      <c r="D753" s="51" t="s">
        <v>4631</v>
      </c>
      <c r="E753" s="51">
        <v>28.31</v>
      </c>
    </row>
    <row r="754" spans="1:6" x14ac:dyDescent="0.25">
      <c r="A754" s="51">
        <v>275</v>
      </c>
      <c r="B754" s="51" t="s">
        <v>4630</v>
      </c>
      <c r="C754" s="51">
        <v>26</v>
      </c>
      <c r="E754" s="51">
        <v>18.178353658536601</v>
      </c>
    </row>
    <row r="755" spans="1:6" x14ac:dyDescent="0.25">
      <c r="A755" s="51">
        <v>1480</v>
      </c>
      <c r="B755" s="51" t="s">
        <v>4629</v>
      </c>
      <c r="C755" s="51">
        <v>12</v>
      </c>
      <c r="D755" s="51" t="s">
        <v>4628</v>
      </c>
      <c r="E755" s="51">
        <v>139.5</v>
      </c>
    </row>
    <row r="756" spans="1:6" x14ac:dyDescent="0.25">
      <c r="A756" s="51">
        <v>3148</v>
      </c>
      <c r="B756" s="51" t="s">
        <v>4627</v>
      </c>
      <c r="C756" s="51">
        <v>21</v>
      </c>
      <c r="D756" s="51" t="s">
        <v>4626</v>
      </c>
    </row>
    <row r="757" spans="1:6" x14ac:dyDescent="0.25">
      <c r="A757" s="51">
        <v>2536</v>
      </c>
      <c r="B757" s="51" t="s">
        <v>4625</v>
      </c>
      <c r="C757" s="51">
        <v>54</v>
      </c>
      <c r="D757" s="51" t="s">
        <v>4624</v>
      </c>
      <c r="F757" s="51" t="s">
        <v>4623</v>
      </c>
    </row>
    <row r="758" spans="1:6" x14ac:dyDescent="0.25">
      <c r="A758" s="51">
        <v>2316</v>
      </c>
      <c r="B758" s="51" t="s">
        <v>4622</v>
      </c>
      <c r="C758" s="51">
        <v>54</v>
      </c>
      <c r="D758" s="51" t="s">
        <v>4621</v>
      </c>
      <c r="F758" s="51" t="s">
        <v>4620</v>
      </c>
    </row>
    <row r="759" spans="1:6" x14ac:dyDescent="0.25">
      <c r="A759" s="51">
        <v>3042</v>
      </c>
      <c r="B759" s="51" t="s">
        <v>4619</v>
      </c>
      <c r="C759" s="51">
        <v>86</v>
      </c>
      <c r="D759" s="51" t="s">
        <v>160</v>
      </c>
      <c r="E759" s="51">
        <v>3882.22</v>
      </c>
      <c r="F759" s="51" t="s">
        <v>4618</v>
      </c>
    </row>
    <row r="760" spans="1:6" x14ac:dyDescent="0.25">
      <c r="A760" s="51">
        <v>2649</v>
      </c>
      <c r="B760" s="51" t="s">
        <v>4617</v>
      </c>
      <c r="C760" s="51">
        <v>86</v>
      </c>
      <c r="D760" s="51" t="s">
        <v>4616</v>
      </c>
      <c r="E760" s="51">
        <v>3888.75</v>
      </c>
      <c r="F760" s="51" t="s">
        <v>4615</v>
      </c>
    </row>
    <row r="761" spans="1:6" x14ac:dyDescent="0.25">
      <c r="A761" s="51">
        <v>2732</v>
      </c>
      <c r="B761" s="51" t="s">
        <v>4614</v>
      </c>
      <c r="C761" s="51">
        <v>12</v>
      </c>
      <c r="D761" s="51" t="s">
        <v>4613</v>
      </c>
      <c r="E761" s="51">
        <v>2998.92</v>
      </c>
      <c r="F761" s="51" t="s">
        <v>4612</v>
      </c>
    </row>
    <row r="762" spans="1:6" x14ac:dyDescent="0.25">
      <c r="A762" s="51">
        <v>2728</v>
      </c>
      <c r="B762" s="51" t="s">
        <v>4614</v>
      </c>
      <c r="C762" s="51">
        <v>35</v>
      </c>
      <c r="D762" s="51" t="s">
        <v>4613</v>
      </c>
      <c r="E762" s="51">
        <v>2998.92</v>
      </c>
      <c r="F762" s="51" t="s">
        <v>4612</v>
      </c>
    </row>
    <row r="763" spans="1:6" x14ac:dyDescent="0.25">
      <c r="A763" s="51">
        <v>2726</v>
      </c>
      <c r="B763" s="51" t="s">
        <v>4611</v>
      </c>
      <c r="C763" s="51">
        <v>35</v>
      </c>
      <c r="D763" s="51" t="s">
        <v>4610</v>
      </c>
    </row>
    <row r="764" spans="1:6" x14ac:dyDescent="0.25">
      <c r="A764" s="51">
        <v>279</v>
      </c>
      <c r="B764" s="51" t="s">
        <v>4609</v>
      </c>
      <c r="C764" s="51">
        <v>28</v>
      </c>
      <c r="D764" s="51" t="s">
        <v>4608</v>
      </c>
      <c r="E764" s="51">
        <v>31.86</v>
      </c>
    </row>
    <row r="765" spans="1:6" x14ac:dyDescent="0.25">
      <c r="A765" s="51">
        <v>563</v>
      </c>
      <c r="B765" s="51" t="s">
        <v>4607</v>
      </c>
      <c r="C765" s="51">
        <v>26</v>
      </c>
      <c r="D765" s="51" t="s">
        <v>4606</v>
      </c>
      <c r="E765" s="51">
        <v>18.09</v>
      </c>
    </row>
    <row r="766" spans="1:6" x14ac:dyDescent="0.25">
      <c r="A766" s="51">
        <v>1275</v>
      </c>
      <c r="B766" s="51" t="s">
        <v>4605</v>
      </c>
      <c r="C766" s="51">
        <v>87</v>
      </c>
      <c r="E766" s="51">
        <v>2.66</v>
      </c>
    </row>
    <row r="767" spans="1:6" x14ac:dyDescent="0.25">
      <c r="A767" s="51">
        <v>1888</v>
      </c>
      <c r="B767" s="51" t="s">
        <v>4604</v>
      </c>
      <c r="C767" s="51">
        <v>9</v>
      </c>
      <c r="D767" s="51" t="s">
        <v>4603</v>
      </c>
    </row>
    <row r="768" spans="1:6" x14ac:dyDescent="0.25">
      <c r="A768" s="51">
        <v>3560</v>
      </c>
      <c r="B768" s="51" t="s">
        <v>4602</v>
      </c>
      <c r="C768" s="51">
        <v>18</v>
      </c>
      <c r="D768" s="51" t="s">
        <v>4601</v>
      </c>
      <c r="E768" s="51">
        <v>164.7</v>
      </c>
      <c r="F768" s="51" t="s">
        <v>4600</v>
      </c>
    </row>
    <row r="769" spans="1:5" x14ac:dyDescent="0.25">
      <c r="A769" s="51">
        <v>609</v>
      </c>
      <c r="B769" s="51" t="s">
        <v>4599</v>
      </c>
      <c r="C769" s="51">
        <v>26</v>
      </c>
      <c r="D769" s="51" t="s">
        <v>4598</v>
      </c>
      <c r="E769" s="51">
        <v>16.09</v>
      </c>
    </row>
    <row r="770" spans="1:5" x14ac:dyDescent="0.25">
      <c r="A770" s="51">
        <v>3322</v>
      </c>
      <c r="B770" s="51" t="s">
        <v>4597</v>
      </c>
      <c r="C770" s="51">
        <v>47</v>
      </c>
      <c r="D770" s="51" t="s">
        <v>4596</v>
      </c>
      <c r="E770" s="51">
        <v>75</v>
      </c>
    </row>
    <row r="771" spans="1:5" x14ac:dyDescent="0.25">
      <c r="A771" s="51">
        <v>3323</v>
      </c>
      <c r="B771" s="51" t="s">
        <v>4595</v>
      </c>
      <c r="C771" s="51">
        <v>47</v>
      </c>
      <c r="D771" s="51" t="s">
        <v>4594</v>
      </c>
      <c r="E771" s="51">
        <v>60</v>
      </c>
    </row>
    <row r="772" spans="1:5" x14ac:dyDescent="0.25">
      <c r="A772" s="51">
        <v>545</v>
      </c>
      <c r="B772" s="51" t="s">
        <v>4593</v>
      </c>
      <c r="C772" s="51">
        <v>14</v>
      </c>
      <c r="D772" s="51" t="s">
        <v>4592</v>
      </c>
      <c r="E772" s="51">
        <v>92</v>
      </c>
    </row>
    <row r="773" spans="1:5" x14ac:dyDescent="0.25">
      <c r="A773" s="51">
        <v>2300</v>
      </c>
      <c r="B773" s="51" t="s">
        <v>4591</v>
      </c>
      <c r="C773" s="51">
        <v>14</v>
      </c>
      <c r="D773" s="51" t="s">
        <v>4590</v>
      </c>
    </row>
    <row r="774" spans="1:5" x14ac:dyDescent="0.25">
      <c r="A774" s="51">
        <v>546</v>
      </c>
      <c r="B774" s="51" t="s">
        <v>4589</v>
      </c>
      <c r="C774" s="51">
        <v>14</v>
      </c>
      <c r="D774" s="51" t="s">
        <v>4588</v>
      </c>
      <c r="E774" s="51">
        <v>790</v>
      </c>
    </row>
    <row r="775" spans="1:5" x14ac:dyDescent="0.25">
      <c r="A775" s="51">
        <v>2320</v>
      </c>
      <c r="B775" s="51" t="s">
        <v>4587</v>
      </c>
      <c r="C775" s="51">
        <v>54</v>
      </c>
      <c r="D775" s="51" t="s">
        <v>3182</v>
      </c>
      <c r="E775" s="51">
        <v>69.8</v>
      </c>
    </row>
    <row r="776" spans="1:5" x14ac:dyDescent="0.25">
      <c r="A776" s="51">
        <v>1285</v>
      </c>
      <c r="B776" s="51" t="s">
        <v>4586</v>
      </c>
      <c r="C776" s="51">
        <v>26</v>
      </c>
      <c r="D776" s="51" t="s">
        <v>4585</v>
      </c>
      <c r="E776" s="51">
        <v>23.77</v>
      </c>
    </row>
    <row r="777" spans="1:5" x14ac:dyDescent="0.25">
      <c r="A777" s="51">
        <v>1633</v>
      </c>
      <c r="B777" s="51" t="s">
        <v>4584</v>
      </c>
      <c r="C777" s="51">
        <v>26</v>
      </c>
      <c r="D777" s="51" t="s">
        <v>4583</v>
      </c>
      <c r="E777" s="51">
        <v>100</v>
      </c>
    </row>
    <row r="778" spans="1:5" x14ac:dyDescent="0.25">
      <c r="A778" s="51">
        <v>3567</v>
      </c>
      <c r="B778" s="51" t="s">
        <v>4582</v>
      </c>
      <c r="C778" s="51">
        <v>124</v>
      </c>
      <c r="D778" s="51" t="s">
        <v>4581</v>
      </c>
      <c r="E778" s="51">
        <v>194</v>
      </c>
    </row>
    <row r="779" spans="1:5" x14ac:dyDescent="0.25">
      <c r="A779" s="51">
        <v>2381</v>
      </c>
      <c r="B779" s="51" t="s">
        <v>4580</v>
      </c>
      <c r="C779" s="51">
        <v>26</v>
      </c>
      <c r="D779" s="51" t="s">
        <v>4579</v>
      </c>
      <c r="E779" s="51">
        <v>52.11</v>
      </c>
    </row>
    <row r="780" spans="1:5" x14ac:dyDescent="0.25">
      <c r="A780" s="51">
        <v>3461</v>
      </c>
      <c r="B780" s="51" t="s">
        <v>4578</v>
      </c>
      <c r="C780" s="51">
        <v>12</v>
      </c>
      <c r="D780" s="51" t="s">
        <v>4577</v>
      </c>
      <c r="E780" s="51">
        <v>50</v>
      </c>
    </row>
    <row r="781" spans="1:5" x14ac:dyDescent="0.25">
      <c r="A781" s="51">
        <v>3566</v>
      </c>
      <c r="B781" s="51" t="s">
        <v>4576</v>
      </c>
      <c r="C781" s="51">
        <v>124</v>
      </c>
      <c r="D781" s="51" t="s">
        <v>4575</v>
      </c>
      <c r="E781" s="51">
        <v>26</v>
      </c>
    </row>
    <row r="782" spans="1:5" x14ac:dyDescent="0.25">
      <c r="A782" s="51">
        <v>1961</v>
      </c>
      <c r="B782" s="51" t="s">
        <v>4574</v>
      </c>
      <c r="C782" s="51">
        <v>12</v>
      </c>
      <c r="D782" s="51" t="s">
        <v>4573</v>
      </c>
      <c r="E782" s="51">
        <v>8.6999999999999993</v>
      </c>
    </row>
    <row r="783" spans="1:5" x14ac:dyDescent="0.25">
      <c r="A783" s="51">
        <v>1853</v>
      </c>
      <c r="B783" s="51" t="s">
        <v>4572</v>
      </c>
      <c r="C783" s="51">
        <v>93</v>
      </c>
      <c r="E783" s="51">
        <v>75</v>
      </c>
    </row>
    <row r="784" spans="1:5" x14ac:dyDescent="0.25">
      <c r="A784" s="51">
        <v>3258</v>
      </c>
      <c r="B784" s="51" t="s">
        <v>4571</v>
      </c>
      <c r="D784" s="51" t="s">
        <v>4569</v>
      </c>
      <c r="E784" s="51">
        <v>58</v>
      </c>
    </row>
    <row r="785" spans="1:6" x14ac:dyDescent="0.25">
      <c r="A785" s="51">
        <v>3265</v>
      </c>
      <c r="B785" s="51" t="s">
        <v>4570</v>
      </c>
      <c r="C785" s="51">
        <v>33</v>
      </c>
      <c r="D785" s="51" t="s">
        <v>4569</v>
      </c>
      <c r="E785" s="51">
        <v>58</v>
      </c>
    </row>
    <row r="786" spans="1:6" x14ac:dyDescent="0.25">
      <c r="A786" s="51">
        <v>3263</v>
      </c>
      <c r="B786" s="51" t="s">
        <v>4568</v>
      </c>
      <c r="C786" s="51">
        <v>33</v>
      </c>
      <c r="D786" s="51" t="s">
        <v>4566</v>
      </c>
    </row>
    <row r="787" spans="1:6" x14ac:dyDescent="0.25">
      <c r="A787" s="51">
        <v>3256</v>
      </c>
      <c r="B787" s="51" t="s">
        <v>4567</v>
      </c>
      <c r="D787" s="51" t="s">
        <v>4566</v>
      </c>
    </row>
    <row r="788" spans="1:6" x14ac:dyDescent="0.25">
      <c r="A788" s="51">
        <v>2411</v>
      </c>
      <c r="B788" s="51" t="s">
        <v>4565</v>
      </c>
      <c r="C788" s="51">
        <v>30</v>
      </c>
      <c r="D788" s="51" t="s">
        <v>4564</v>
      </c>
      <c r="E788" s="51">
        <v>40</v>
      </c>
    </row>
    <row r="789" spans="1:6" x14ac:dyDescent="0.25">
      <c r="A789" s="51">
        <v>1622</v>
      </c>
      <c r="B789" s="51" t="s">
        <v>4563</v>
      </c>
      <c r="C789" s="51">
        <v>26</v>
      </c>
      <c r="D789" s="51" t="s">
        <v>4562</v>
      </c>
      <c r="E789" s="51">
        <v>11.76</v>
      </c>
    </row>
    <row r="790" spans="1:6" x14ac:dyDescent="0.25">
      <c r="A790" s="51">
        <v>1885</v>
      </c>
      <c r="B790" s="51" t="s">
        <v>4561</v>
      </c>
      <c r="C790" s="51">
        <v>33</v>
      </c>
      <c r="D790" s="51" t="s">
        <v>4560</v>
      </c>
      <c r="E790" s="51">
        <v>24</v>
      </c>
    </row>
    <row r="791" spans="1:6" x14ac:dyDescent="0.25">
      <c r="A791" s="51">
        <v>3132</v>
      </c>
      <c r="B791" s="51" t="s">
        <v>4559</v>
      </c>
      <c r="C791" s="51">
        <v>36</v>
      </c>
      <c r="D791" s="51" t="s">
        <v>4558</v>
      </c>
      <c r="E791" s="51">
        <v>9.34</v>
      </c>
    </row>
    <row r="792" spans="1:6" x14ac:dyDescent="0.25">
      <c r="A792" s="51">
        <v>2168</v>
      </c>
      <c r="B792" s="51" t="s">
        <v>4557</v>
      </c>
      <c r="C792" s="51">
        <v>12</v>
      </c>
      <c r="D792" s="51" t="s">
        <v>4556</v>
      </c>
    </row>
    <row r="793" spans="1:6" x14ac:dyDescent="0.25">
      <c r="A793" s="51">
        <v>3243</v>
      </c>
      <c r="B793" s="51" t="s">
        <v>4555</v>
      </c>
      <c r="C793" s="51">
        <v>9</v>
      </c>
      <c r="D793" s="51" t="s">
        <v>4554</v>
      </c>
      <c r="E793" s="51">
        <v>31</v>
      </c>
    </row>
    <row r="794" spans="1:6" x14ac:dyDescent="0.25">
      <c r="A794" s="51">
        <v>1246</v>
      </c>
      <c r="B794" s="51" t="s">
        <v>4553</v>
      </c>
      <c r="C794" s="51">
        <v>85</v>
      </c>
      <c r="D794" s="51" t="s">
        <v>4552</v>
      </c>
      <c r="E794" s="51">
        <v>79.7</v>
      </c>
    </row>
    <row r="795" spans="1:6" x14ac:dyDescent="0.25">
      <c r="A795" s="51">
        <v>3062</v>
      </c>
      <c r="B795" s="51" t="s">
        <v>4551</v>
      </c>
      <c r="C795" s="51">
        <v>12</v>
      </c>
      <c r="D795" s="51" t="s">
        <v>4550</v>
      </c>
      <c r="E795" s="51">
        <v>187</v>
      </c>
    </row>
    <row r="796" spans="1:6" x14ac:dyDescent="0.25">
      <c r="A796" s="51">
        <v>2327</v>
      </c>
      <c r="B796" s="51" t="s">
        <v>4549</v>
      </c>
      <c r="C796" s="51">
        <v>12</v>
      </c>
      <c r="D796" s="51" t="s">
        <v>4548</v>
      </c>
    </row>
    <row r="797" spans="1:6" x14ac:dyDescent="0.25">
      <c r="A797" s="51">
        <v>1101</v>
      </c>
      <c r="B797" s="51" t="s">
        <v>4547</v>
      </c>
      <c r="C797" s="51">
        <v>12</v>
      </c>
      <c r="D797" s="51" t="s">
        <v>4546</v>
      </c>
      <c r="E797" s="51">
        <v>41.6</v>
      </c>
    </row>
    <row r="798" spans="1:6" x14ac:dyDescent="0.25">
      <c r="A798" s="51">
        <v>1701</v>
      </c>
      <c r="B798" s="51" t="s">
        <v>4545</v>
      </c>
      <c r="C798" s="51">
        <v>62</v>
      </c>
      <c r="D798" s="51" t="s">
        <v>4544</v>
      </c>
      <c r="F798" s="51" t="s">
        <v>4543</v>
      </c>
    </row>
    <row r="799" spans="1:6" x14ac:dyDescent="0.25">
      <c r="A799" s="51">
        <v>2328</v>
      </c>
      <c r="B799" s="51" t="s">
        <v>4542</v>
      </c>
      <c r="C799" s="51">
        <v>12</v>
      </c>
      <c r="D799" s="51" t="s">
        <v>4541</v>
      </c>
    </row>
    <row r="800" spans="1:6" x14ac:dyDescent="0.25">
      <c r="A800" s="51">
        <v>3207</v>
      </c>
      <c r="B800" s="51" t="s">
        <v>4540</v>
      </c>
      <c r="C800" s="51">
        <v>12</v>
      </c>
      <c r="D800" s="51" t="s">
        <v>4539</v>
      </c>
      <c r="E800" s="51">
        <v>73.5</v>
      </c>
    </row>
    <row r="801" spans="1:6" x14ac:dyDescent="0.25">
      <c r="A801" s="51">
        <v>2210</v>
      </c>
      <c r="B801" s="51" t="s">
        <v>4538</v>
      </c>
      <c r="C801" s="51">
        <v>26</v>
      </c>
      <c r="D801" s="51" t="s">
        <v>4537</v>
      </c>
      <c r="E801" s="51">
        <v>58</v>
      </c>
    </row>
    <row r="802" spans="1:6" x14ac:dyDescent="0.25">
      <c r="A802" s="51">
        <v>1764</v>
      </c>
      <c r="B802" s="51" t="s">
        <v>4536</v>
      </c>
      <c r="C802" s="51">
        <v>33</v>
      </c>
      <c r="D802" s="51" t="s">
        <v>4535</v>
      </c>
      <c r="E802" s="51">
        <v>17.8</v>
      </c>
    </row>
    <row r="803" spans="1:6" x14ac:dyDescent="0.25">
      <c r="A803" s="51">
        <v>1570</v>
      </c>
      <c r="B803" s="51" t="s">
        <v>4534</v>
      </c>
      <c r="C803" s="51">
        <v>33</v>
      </c>
      <c r="D803" s="51" t="s">
        <v>4533</v>
      </c>
    </row>
    <row r="804" spans="1:6" x14ac:dyDescent="0.25">
      <c r="A804" s="51">
        <v>280</v>
      </c>
      <c r="B804" s="51" t="s">
        <v>4532</v>
      </c>
      <c r="C804" s="51">
        <v>7</v>
      </c>
      <c r="D804" s="51" t="s">
        <v>4531</v>
      </c>
    </row>
    <row r="805" spans="1:6" x14ac:dyDescent="0.25">
      <c r="A805" s="51">
        <v>2046</v>
      </c>
      <c r="B805" s="51" t="s">
        <v>4530</v>
      </c>
      <c r="C805" s="51">
        <v>35</v>
      </c>
      <c r="D805" s="51" t="s">
        <v>4529</v>
      </c>
      <c r="E805" s="51">
        <v>79.5</v>
      </c>
    </row>
    <row r="806" spans="1:6" x14ac:dyDescent="0.25">
      <c r="A806" s="51">
        <v>2727</v>
      </c>
      <c r="B806" s="51" t="s">
        <v>4528</v>
      </c>
      <c r="C806" s="51">
        <v>35</v>
      </c>
      <c r="D806" s="51" t="s">
        <v>4527</v>
      </c>
    </row>
    <row r="807" spans="1:6" x14ac:dyDescent="0.25">
      <c r="A807" s="51">
        <v>815</v>
      </c>
      <c r="B807" s="51" t="s">
        <v>4526</v>
      </c>
      <c r="C807" s="51">
        <v>26</v>
      </c>
      <c r="D807" s="51" t="s">
        <v>154</v>
      </c>
      <c r="E807" s="51">
        <v>32.200000000000003</v>
      </c>
    </row>
    <row r="808" spans="1:6" x14ac:dyDescent="0.25">
      <c r="A808" s="51">
        <v>2507</v>
      </c>
      <c r="B808" s="51" t="s">
        <v>4525</v>
      </c>
      <c r="C808" s="51">
        <v>26</v>
      </c>
      <c r="D808" s="51" t="s">
        <v>4524</v>
      </c>
      <c r="E808" s="51">
        <v>241.04</v>
      </c>
    </row>
    <row r="809" spans="1:6" x14ac:dyDescent="0.25">
      <c r="A809" s="51">
        <v>1186</v>
      </c>
      <c r="B809" s="51" t="s">
        <v>4523</v>
      </c>
      <c r="C809" s="51">
        <v>26</v>
      </c>
      <c r="D809" s="51" t="s">
        <v>4522</v>
      </c>
      <c r="E809" s="51">
        <v>122.26</v>
      </c>
    </row>
    <row r="810" spans="1:6" x14ac:dyDescent="0.25">
      <c r="A810" s="51">
        <v>2399</v>
      </c>
      <c r="B810" s="51" t="s">
        <v>4521</v>
      </c>
      <c r="C810" s="51">
        <v>26</v>
      </c>
      <c r="D810" s="51" t="s">
        <v>4520</v>
      </c>
      <c r="E810" s="51">
        <v>58</v>
      </c>
    </row>
    <row r="811" spans="1:6" x14ac:dyDescent="0.25">
      <c r="A811" s="51">
        <v>3378</v>
      </c>
      <c r="B811" s="51" t="s">
        <v>4519</v>
      </c>
      <c r="C811" s="51">
        <v>136</v>
      </c>
      <c r="D811" s="51" t="s">
        <v>4518</v>
      </c>
      <c r="E811" s="51">
        <v>36</v>
      </c>
    </row>
    <row r="812" spans="1:6" x14ac:dyDescent="0.25">
      <c r="A812" s="51">
        <v>3035</v>
      </c>
      <c r="B812" s="51" t="s">
        <v>4517</v>
      </c>
      <c r="C812" s="51">
        <v>26</v>
      </c>
      <c r="D812" s="51" t="s">
        <v>2471</v>
      </c>
      <c r="E812" s="51">
        <v>658</v>
      </c>
      <c r="F812" s="51" t="s">
        <v>4516</v>
      </c>
    </row>
    <row r="813" spans="1:6" x14ac:dyDescent="0.25">
      <c r="A813" s="51">
        <v>2947</v>
      </c>
      <c r="B813" s="51" t="s">
        <v>4515</v>
      </c>
      <c r="C813" s="51">
        <v>26</v>
      </c>
      <c r="D813" s="51" t="s">
        <v>4514</v>
      </c>
      <c r="E813" s="51">
        <v>121</v>
      </c>
    </row>
    <row r="814" spans="1:6" x14ac:dyDescent="0.25">
      <c r="A814" s="51">
        <v>2974</v>
      </c>
      <c r="B814" s="51" t="s">
        <v>4513</v>
      </c>
      <c r="C814" s="51">
        <v>136</v>
      </c>
      <c r="D814" s="51" t="s">
        <v>4512</v>
      </c>
      <c r="E814" s="51">
        <v>62</v>
      </c>
    </row>
    <row r="815" spans="1:6" x14ac:dyDescent="0.25">
      <c r="A815" s="51">
        <v>2374</v>
      </c>
      <c r="B815" s="51" t="s">
        <v>4511</v>
      </c>
      <c r="C815" s="51">
        <v>12</v>
      </c>
      <c r="D815" s="51" t="s">
        <v>4510</v>
      </c>
      <c r="E815" s="51">
        <v>9</v>
      </c>
    </row>
    <row r="816" spans="1:6" x14ac:dyDescent="0.25">
      <c r="A816" s="51">
        <v>1956</v>
      </c>
      <c r="B816" s="51" t="s">
        <v>4509</v>
      </c>
      <c r="C816" s="51">
        <v>12</v>
      </c>
      <c r="D816" s="51" t="s">
        <v>4508</v>
      </c>
      <c r="E816" s="51">
        <v>193</v>
      </c>
    </row>
    <row r="817" spans="1:6" x14ac:dyDescent="0.25">
      <c r="A817" s="51">
        <v>3078</v>
      </c>
      <c r="B817" s="51" t="s">
        <v>4507</v>
      </c>
      <c r="C817" s="51">
        <v>12</v>
      </c>
      <c r="D817" s="51" t="s">
        <v>4506</v>
      </c>
      <c r="E817" s="51">
        <v>37.24</v>
      </c>
    </row>
    <row r="818" spans="1:6" x14ac:dyDescent="0.25">
      <c r="A818" s="51">
        <v>1517</v>
      </c>
      <c r="B818" s="51" t="s">
        <v>4505</v>
      </c>
      <c r="C818" s="51">
        <v>12</v>
      </c>
      <c r="D818" s="51" t="s">
        <v>4504</v>
      </c>
      <c r="E818" s="51">
        <v>75.3</v>
      </c>
    </row>
    <row r="819" spans="1:6" x14ac:dyDescent="0.25">
      <c r="A819" s="51">
        <v>1518</v>
      </c>
      <c r="B819" s="51" t="s">
        <v>4503</v>
      </c>
      <c r="C819" s="51">
        <v>12</v>
      </c>
      <c r="D819" s="51" t="s">
        <v>4502</v>
      </c>
      <c r="E819" s="51">
        <v>23.5</v>
      </c>
    </row>
    <row r="820" spans="1:6" x14ac:dyDescent="0.25">
      <c r="A820" s="51">
        <v>2157</v>
      </c>
      <c r="B820" s="51" t="s">
        <v>4501</v>
      </c>
      <c r="C820" s="51">
        <v>12</v>
      </c>
      <c r="D820" s="51" t="s">
        <v>4500</v>
      </c>
      <c r="E820" s="51">
        <v>27</v>
      </c>
    </row>
    <row r="821" spans="1:6" x14ac:dyDescent="0.25">
      <c r="A821" s="51">
        <v>1492</v>
      </c>
      <c r="B821" s="51" t="s">
        <v>4499</v>
      </c>
      <c r="C821" s="51">
        <v>12</v>
      </c>
      <c r="D821" s="51" t="s">
        <v>4498</v>
      </c>
      <c r="E821" s="51">
        <v>12.2</v>
      </c>
    </row>
    <row r="822" spans="1:6" x14ac:dyDescent="0.25">
      <c r="A822" s="51">
        <v>3004</v>
      </c>
      <c r="B822" s="51" t="s">
        <v>4497</v>
      </c>
      <c r="C822" s="51">
        <v>30</v>
      </c>
      <c r="D822" s="51" t="s">
        <v>4496</v>
      </c>
      <c r="E822" s="51">
        <v>36.409999999999997</v>
      </c>
    </row>
    <row r="823" spans="1:6" x14ac:dyDescent="0.25">
      <c r="A823" s="51">
        <v>1843</v>
      </c>
      <c r="B823" s="51" t="s">
        <v>4495</v>
      </c>
      <c r="C823" s="51">
        <v>33</v>
      </c>
      <c r="D823" s="51" t="s">
        <v>4494</v>
      </c>
      <c r="E823" s="51">
        <v>12.6</v>
      </c>
    </row>
    <row r="824" spans="1:6" x14ac:dyDescent="0.25">
      <c r="A824" s="51">
        <v>1169</v>
      </c>
      <c r="B824" s="51" t="s">
        <v>4493</v>
      </c>
      <c r="C824" s="51">
        <v>33</v>
      </c>
      <c r="D824" s="51" t="s">
        <v>4492</v>
      </c>
      <c r="E824" s="51">
        <v>52.8</v>
      </c>
    </row>
    <row r="825" spans="1:6" x14ac:dyDescent="0.25">
      <c r="A825" s="51">
        <v>2038</v>
      </c>
      <c r="B825" s="51" t="s">
        <v>4491</v>
      </c>
      <c r="C825" s="51">
        <v>33</v>
      </c>
      <c r="D825" s="51" t="s">
        <v>4490</v>
      </c>
    </row>
    <row r="826" spans="1:6" x14ac:dyDescent="0.25">
      <c r="A826" s="51">
        <v>2495</v>
      </c>
      <c r="B826" s="51" t="s">
        <v>4489</v>
      </c>
      <c r="C826" s="51">
        <v>33</v>
      </c>
      <c r="D826" s="51" t="s">
        <v>4488</v>
      </c>
      <c r="E826" s="51">
        <v>76</v>
      </c>
    </row>
    <row r="827" spans="1:6" x14ac:dyDescent="0.25">
      <c r="A827" s="51">
        <v>1124</v>
      </c>
      <c r="B827" s="51" t="s">
        <v>4487</v>
      </c>
      <c r="C827" s="51">
        <v>4</v>
      </c>
      <c r="D827" s="51" t="s">
        <v>4486</v>
      </c>
      <c r="F827" s="51" t="s">
        <v>4485</v>
      </c>
    </row>
    <row r="828" spans="1:6" x14ac:dyDescent="0.25">
      <c r="A828" s="51">
        <v>3515</v>
      </c>
      <c r="B828" s="51" t="s">
        <v>4484</v>
      </c>
      <c r="C828" s="51">
        <v>33</v>
      </c>
      <c r="D828" s="51" t="s">
        <v>4483</v>
      </c>
      <c r="E828" s="51">
        <v>105</v>
      </c>
    </row>
    <row r="829" spans="1:6" x14ac:dyDescent="0.25">
      <c r="A829" s="51">
        <v>1181</v>
      </c>
      <c r="B829" s="51" t="s">
        <v>4482</v>
      </c>
      <c r="C829" s="51">
        <v>26</v>
      </c>
      <c r="D829" s="51" t="s">
        <v>4481</v>
      </c>
      <c r="E829" s="51">
        <v>125.4</v>
      </c>
    </row>
    <row r="830" spans="1:6" x14ac:dyDescent="0.25">
      <c r="A830" s="51">
        <v>1768</v>
      </c>
      <c r="B830" s="51" t="s">
        <v>4480</v>
      </c>
      <c r="C830" s="51">
        <v>33</v>
      </c>
      <c r="D830" s="51" t="s">
        <v>4479</v>
      </c>
      <c r="E830" s="51">
        <v>21.3</v>
      </c>
    </row>
    <row r="831" spans="1:6" x14ac:dyDescent="0.25">
      <c r="A831" s="51">
        <v>2330</v>
      </c>
      <c r="B831" s="51" t="s">
        <v>4478</v>
      </c>
      <c r="C831" s="51">
        <v>4</v>
      </c>
      <c r="D831" s="51" t="s">
        <v>4477</v>
      </c>
    </row>
    <row r="832" spans="1:6" x14ac:dyDescent="0.25">
      <c r="A832" s="51">
        <v>1627</v>
      </c>
      <c r="B832" s="51" t="s">
        <v>4476</v>
      </c>
      <c r="C832" s="51">
        <v>26</v>
      </c>
      <c r="D832" s="51" t="s">
        <v>4475</v>
      </c>
      <c r="E832" s="51">
        <v>41.59</v>
      </c>
    </row>
    <row r="833" spans="1:6" x14ac:dyDescent="0.25">
      <c r="A833" s="51">
        <v>1688</v>
      </c>
      <c r="B833" s="51" t="s">
        <v>4474</v>
      </c>
      <c r="C833" s="51">
        <v>33</v>
      </c>
      <c r="D833" s="51" t="s">
        <v>4473</v>
      </c>
    </row>
    <row r="834" spans="1:6" x14ac:dyDescent="0.25">
      <c r="A834" s="51">
        <v>1628</v>
      </c>
      <c r="B834" s="51" t="s">
        <v>4472</v>
      </c>
      <c r="C834" s="51">
        <v>26</v>
      </c>
      <c r="D834" s="51" t="s">
        <v>4471</v>
      </c>
      <c r="E834" s="51">
        <v>12.59</v>
      </c>
    </row>
    <row r="835" spans="1:6" x14ac:dyDescent="0.25">
      <c r="A835" s="51">
        <v>1294</v>
      </c>
      <c r="B835" s="51" t="s">
        <v>4470</v>
      </c>
      <c r="C835" s="51">
        <v>89</v>
      </c>
      <c r="D835" s="51" t="s">
        <v>4469</v>
      </c>
      <c r="E835" s="51">
        <v>59</v>
      </c>
    </row>
    <row r="836" spans="1:6" x14ac:dyDescent="0.25">
      <c r="A836" s="51">
        <v>281</v>
      </c>
      <c r="B836" s="51" t="s">
        <v>4468</v>
      </c>
      <c r="C836" s="51">
        <v>11</v>
      </c>
      <c r="D836" s="51" t="s">
        <v>4467</v>
      </c>
      <c r="E836" s="51">
        <v>53</v>
      </c>
    </row>
    <row r="837" spans="1:6" x14ac:dyDescent="0.25">
      <c r="A837" s="51">
        <v>965</v>
      </c>
      <c r="B837" s="51" t="s">
        <v>4466</v>
      </c>
      <c r="C837" s="51">
        <v>55</v>
      </c>
      <c r="D837" s="51" t="s">
        <v>4465</v>
      </c>
      <c r="E837" s="51">
        <v>30</v>
      </c>
      <c r="F837" s="51" t="s">
        <v>887</v>
      </c>
    </row>
    <row r="838" spans="1:6" x14ac:dyDescent="0.25">
      <c r="A838" s="51">
        <v>1295</v>
      </c>
      <c r="B838" s="51" t="s">
        <v>4464</v>
      </c>
      <c r="C838" s="51">
        <v>89</v>
      </c>
      <c r="D838" s="51" t="s">
        <v>4463</v>
      </c>
      <c r="E838" s="51">
        <v>39</v>
      </c>
    </row>
    <row r="839" spans="1:6" x14ac:dyDescent="0.25">
      <c r="A839" s="51">
        <v>282</v>
      </c>
      <c r="B839" s="51" t="s">
        <v>4462</v>
      </c>
      <c r="C839" s="51">
        <v>11</v>
      </c>
      <c r="D839" s="51" t="s">
        <v>4461</v>
      </c>
      <c r="E839" s="51">
        <v>50</v>
      </c>
    </row>
    <row r="840" spans="1:6" x14ac:dyDescent="0.25">
      <c r="A840" s="51">
        <v>2192</v>
      </c>
      <c r="B840" s="51" t="s">
        <v>4460</v>
      </c>
      <c r="C840" s="51">
        <v>33</v>
      </c>
      <c r="D840" s="51" t="s">
        <v>4459</v>
      </c>
    </row>
    <row r="841" spans="1:6" x14ac:dyDescent="0.25">
      <c r="A841" s="51">
        <v>2194</v>
      </c>
      <c r="B841" s="51" t="s">
        <v>4458</v>
      </c>
      <c r="C841" s="51">
        <v>33</v>
      </c>
      <c r="D841" s="51" t="s">
        <v>4457</v>
      </c>
    </row>
    <row r="842" spans="1:6" x14ac:dyDescent="0.25">
      <c r="A842" s="51">
        <v>2193</v>
      </c>
      <c r="B842" s="51" t="s">
        <v>4456</v>
      </c>
      <c r="C842" s="51">
        <v>33</v>
      </c>
      <c r="D842" s="51" t="s">
        <v>4455</v>
      </c>
    </row>
    <row r="843" spans="1:6" x14ac:dyDescent="0.25">
      <c r="A843" s="51">
        <v>2552</v>
      </c>
      <c r="B843" s="51" t="s">
        <v>4454</v>
      </c>
      <c r="C843" s="51">
        <v>101</v>
      </c>
      <c r="D843" s="51" t="s">
        <v>4453</v>
      </c>
      <c r="E843" s="51">
        <v>266</v>
      </c>
    </row>
    <row r="844" spans="1:6" x14ac:dyDescent="0.25">
      <c r="A844" s="51">
        <v>1913</v>
      </c>
      <c r="B844" s="51" t="s">
        <v>4452</v>
      </c>
      <c r="C844" s="51">
        <v>27</v>
      </c>
      <c r="D844" s="51" t="s">
        <v>4451</v>
      </c>
    </row>
    <row r="845" spans="1:6" x14ac:dyDescent="0.25">
      <c r="A845" s="51">
        <v>1133</v>
      </c>
      <c r="B845" s="51" t="s">
        <v>4450</v>
      </c>
      <c r="C845" s="51">
        <v>79</v>
      </c>
      <c r="D845" s="51" t="s">
        <v>4449</v>
      </c>
      <c r="E845" s="51">
        <v>316.5</v>
      </c>
      <c r="F845" s="51" t="s">
        <v>4448</v>
      </c>
    </row>
    <row r="846" spans="1:6" x14ac:dyDescent="0.25">
      <c r="A846" s="51">
        <v>2027</v>
      </c>
      <c r="B846" s="51" t="s">
        <v>4447</v>
      </c>
      <c r="C846" s="51">
        <v>33</v>
      </c>
      <c r="D846" s="51" t="s">
        <v>4446</v>
      </c>
      <c r="E846" s="51">
        <v>28.2</v>
      </c>
    </row>
    <row r="847" spans="1:6" x14ac:dyDescent="0.25">
      <c r="A847" s="51">
        <v>1914</v>
      </c>
      <c r="B847" s="51" t="s">
        <v>4445</v>
      </c>
      <c r="C847" s="51">
        <v>27</v>
      </c>
      <c r="D847" s="51" t="s">
        <v>4444</v>
      </c>
    </row>
    <row r="848" spans="1:6" x14ac:dyDescent="0.25">
      <c r="A848" s="51">
        <v>1007</v>
      </c>
      <c r="B848" s="51" t="s">
        <v>4443</v>
      </c>
      <c r="C848" s="51">
        <v>67</v>
      </c>
      <c r="D848" s="51" t="s">
        <v>4442</v>
      </c>
      <c r="E848" s="51">
        <v>800</v>
      </c>
      <c r="F848" s="51" t="s">
        <v>4441</v>
      </c>
    </row>
    <row r="849" spans="1:6" x14ac:dyDescent="0.25">
      <c r="A849" s="51">
        <v>600</v>
      </c>
      <c r="B849" s="51" t="s">
        <v>4440</v>
      </c>
      <c r="C849" s="51">
        <v>26</v>
      </c>
      <c r="D849" s="51" t="s">
        <v>4439</v>
      </c>
      <c r="E849" s="51">
        <v>9.91</v>
      </c>
    </row>
    <row r="850" spans="1:6" x14ac:dyDescent="0.25">
      <c r="A850" s="51">
        <v>1936</v>
      </c>
      <c r="B850" s="51" t="s">
        <v>4438</v>
      </c>
      <c r="C850" s="51">
        <v>85</v>
      </c>
      <c r="D850" s="51" t="s">
        <v>4437</v>
      </c>
    </row>
    <row r="851" spans="1:6" x14ac:dyDescent="0.25">
      <c r="A851" s="51">
        <v>323</v>
      </c>
      <c r="B851" s="51" t="s">
        <v>4436</v>
      </c>
      <c r="C851" s="51">
        <v>33</v>
      </c>
      <c r="D851" s="51" t="s">
        <v>4435</v>
      </c>
      <c r="E851" s="51">
        <v>49.6</v>
      </c>
    </row>
    <row r="852" spans="1:6" x14ac:dyDescent="0.25">
      <c r="A852" s="51">
        <v>3022</v>
      </c>
      <c r="B852" s="51" t="s">
        <v>4434</v>
      </c>
      <c r="C852" s="51">
        <v>107</v>
      </c>
      <c r="D852" s="51" t="s">
        <v>4433</v>
      </c>
      <c r="E852" s="51">
        <v>117.3</v>
      </c>
    </row>
    <row r="853" spans="1:6" x14ac:dyDescent="0.25">
      <c r="A853" s="51">
        <v>3425</v>
      </c>
      <c r="B853" s="51" t="s">
        <v>4432</v>
      </c>
      <c r="C853" s="51">
        <v>120</v>
      </c>
      <c r="D853" s="51" t="s">
        <v>4431</v>
      </c>
      <c r="E853" s="51">
        <v>46.83</v>
      </c>
    </row>
    <row r="854" spans="1:6" x14ac:dyDescent="0.25">
      <c r="A854" s="51">
        <v>1644</v>
      </c>
      <c r="B854" s="51" t="s">
        <v>4430</v>
      </c>
      <c r="C854" s="51">
        <v>33</v>
      </c>
      <c r="D854" s="51" t="s">
        <v>4429</v>
      </c>
      <c r="E854" s="51">
        <v>103.5</v>
      </c>
      <c r="F854" s="51" t="s">
        <v>2023</v>
      </c>
    </row>
    <row r="855" spans="1:6" x14ac:dyDescent="0.25">
      <c r="A855" s="51">
        <v>2404</v>
      </c>
      <c r="B855" s="51" t="s">
        <v>82</v>
      </c>
      <c r="C855" s="51">
        <v>60</v>
      </c>
      <c r="D855" s="51" t="s">
        <v>4428</v>
      </c>
      <c r="E855" s="51">
        <v>200</v>
      </c>
    </row>
    <row r="856" spans="1:6" x14ac:dyDescent="0.25">
      <c r="A856" s="51">
        <v>824</v>
      </c>
      <c r="B856" s="51" t="s">
        <v>4427</v>
      </c>
      <c r="C856" s="51">
        <v>58</v>
      </c>
    </row>
    <row r="857" spans="1:6" x14ac:dyDescent="0.25">
      <c r="A857" s="51">
        <v>2843</v>
      </c>
      <c r="B857" s="51" t="s">
        <v>4426</v>
      </c>
      <c r="C857" s="51">
        <v>99</v>
      </c>
      <c r="D857" s="51" t="s">
        <v>4425</v>
      </c>
      <c r="E857" s="51">
        <v>201.57</v>
      </c>
    </row>
    <row r="858" spans="1:6" x14ac:dyDescent="0.25">
      <c r="A858" s="51">
        <v>2360</v>
      </c>
      <c r="B858" s="51" t="s">
        <v>4424</v>
      </c>
      <c r="C858" s="51">
        <v>79</v>
      </c>
      <c r="D858" s="51" t="s">
        <v>4423</v>
      </c>
      <c r="E858" s="51">
        <v>326.08</v>
      </c>
    </row>
    <row r="859" spans="1:6" x14ac:dyDescent="0.25">
      <c r="A859" s="51">
        <v>2589</v>
      </c>
      <c r="B859" s="51" t="s">
        <v>4422</v>
      </c>
      <c r="C859" s="51">
        <v>121</v>
      </c>
      <c r="E859" s="51">
        <v>372.5</v>
      </c>
      <c r="F859" s="51" t="s">
        <v>4420</v>
      </c>
    </row>
    <row r="860" spans="1:6" x14ac:dyDescent="0.25">
      <c r="A860" s="51">
        <v>2588</v>
      </c>
      <c r="B860" s="51" t="s">
        <v>4421</v>
      </c>
      <c r="C860" s="51">
        <v>121</v>
      </c>
      <c r="E860" s="51">
        <v>375.2</v>
      </c>
      <c r="F860" s="51" t="s">
        <v>4420</v>
      </c>
    </row>
    <row r="861" spans="1:6" x14ac:dyDescent="0.25">
      <c r="A861" s="51">
        <v>2016</v>
      </c>
      <c r="B861" s="51" t="s">
        <v>4419</v>
      </c>
      <c r="C861" s="51">
        <v>30</v>
      </c>
      <c r="D861" s="51" t="s">
        <v>4418</v>
      </c>
      <c r="E861" s="51">
        <v>24</v>
      </c>
    </row>
    <row r="862" spans="1:6" x14ac:dyDescent="0.25">
      <c r="A862" s="51">
        <v>3565</v>
      </c>
      <c r="B862" s="51" t="s">
        <v>4417</v>
      </c>
      <c r="C862" s="51">
        <v>136</v>
      </c>
      <c r="D862" s="51" t="s">
        <v>4416</v>
      </c>
      <c r="E862" s="51">
        <v>8</v>
      </c>
    </row>
    <row r="863" spans="1:6" x14ac:dyDescent="0.25">
      <c r="A863" s="51">
        <v>1138</v>
      </c>
      <c r="B863" s="51" t="s">
        <v>4415</v>
      </c>
      <c r="C863" s="51">
        <v>78</v>
      </c>
    </row>
    <row r="864" spans="1:6" x14ac:dyDescent="0.25">
      <c r="A864" s="51">
        <v>3376</v>
      </c>
      <c r="B864" s="51" t="s">
        <v>4414</v>
      </c>
      <c r="C864" s="51">
        <v>47</v>
      </c>
    </row>
    <row r="865" spans="1:5" x14ac:dyDescent="0.25">
      <c r="A865" s="51">
        <v>3092</v>
      </c>
      <c r="B865" s="51" t="s">
        <v>4413</v>
      </c>
      <c r="C865" s="51">
        <v>33</v>
      </c>
      <c r="D865" s="51" t="s">
        <v>4412</v>
      </c>
      <c r="E865" s="51">
        <v>73.099999999999994</v>
      </c>
    </row>
    <row r="866" spans="1:5" x14ac:dyDescent="0.25">
      <c r="A866" s="51">
        <v>1916</v>
      </c>
      <c r="B866" s="51" t="s">
        <v>4411</v>
      </c>
      <c r="C866" s="51">
        <v>27</v>
      </c>
      <c r="D866" s="51" t="s">
        <v>4410</v>
      </c>
    </row>
    <row r="867" spans="1:5" x14ac:dyDescent="0.25">
      <c r="A867" s="51">
        <v>1383</v>
      </c>
      <c r="B867" s="51" t="s">
        <v>4409</v>
      </c>
      <c r="C867" s="51">
        <v>36</v>
      </c>
      <c r="D867" s="51" t="s">
        <v>4408</v>
      </c>
      <c r="E867" s="51">
        <v>24</v>
      </c>
    </row>
    <row r="868" spans="1:5" x14ac:dyDescent="0.25">
      <c r="A868" s="51">
        <v>2125</v>
      </c>
      <c r="B868" s="51" t="s">
        <v>4407</v>
      </c>
      <c r="C868" s="51">
        <v>12</v>
      </c>
      <c r="D868" s="51" t="s">
        <v>4406</v>
      </c>
      <c r="E868" s="51">
        <v>18.600000000000001</v>
      </c>
    </row>
    <row r="869" spans="1:5" x14ac:dyDescent="0.25">
      <c r="A869" s="51">
        <v>3048</v>
      </c>
      <c r="B869" s="51" t="s">
        <v>4405</v>
      </c>
      <c r="C869" s="51">
        <v>31</v>
      </c>
      <c r="D869" s="51" t="s">
        <v>4404</v>
      </c>
      <c r="E869" s="51">
        <v>54</v>
      </c>
    </row>
    <row r="870" spans="1:5" x14ac:dyDescent="0.25">
      <c r="A870" s="51">
        <v>762</v>
      </c>
      <c r="B870" s="51" t="s">
        <v>4403</v>
      </c>
      <c r="C870" s="51">
        <v>26</v>
      </c>
      <c r="D870" s="51" t="s">
        <v>4402</v>
      </c>
    </row>
    <row r="871" spans="1:5" x14ac:dyDescent="0.25">
      <c r="A871" s="51">
        <v>2155</v>
      </c>
      <c r="B871" s="51" t="s">
        <v>4401</v>
      </c>
      <c r="C871" s="51">
        <v>33</v>
      </c>
      <c r="D871" s="51" t="s">
        <v>4400</v>
      </c>
      <c r="E871" s="51">
        <v>71.2</v>
      </c>
    </row>
    <row r="872" spans="1:5" x14ac:dyDescent="0.25">
      <c r="A872" s="51">
        <v>633</v>
      </c>
      <c r="B872" s="51" t="s">
        <v>4399</v>
      </c>
      <c r="C872" s="51">
        <v>31</v>
      </c>
      <c r="D872" s="51" t="s">
        <v>4398</v>
      </c>
      <c r="E872" s="51">
        <v>16.18</v>
      </c>
    </row>
    <row r="873" spans="1:5" x14ac:dyDescent="0.25">
      <c r="A873" s="51">
        <v>2334</v>
      </c>
      <c r="B873" s="51" t="s">
        <v>4397</v>
      </c>
      <c r="C873" s="51">
        <v>31</v>
      </c>
      <c r="D873" s="51" t="s">
        <v>4396</v>
      </c>
      <c r="E873" s="51">
        <v>41.11</v>
      </c>
    </row>
    <row r="874" spans="1:5" x14ac:dyDescent="0.25">
      <c r="A874" s="51">
        <v>2040</v>
      </c>
      <c r="B874" s="51" t="s">
        <v>4395</v>
      </c>
      <c r="C874" s="51">
        <v>33</v>
      </c>
      <c r="D874" s="51" t="s">
        <v>4394</v>
      </c>
    </row>
    <row r="875" spans="1:5" x14ac:dyDescent="0.25">
      <c r="A875" s="51">
        <v>2273</v>
      </c>
      <c r="B875" s="51" t="s">
        <v>4393</v>
      </c>
      <c r="C875" s="51">
        <v>115</v>
      </c>
      <c r="D875" s="51" t="s">
        <v>4392</v>
      </c>
      <c r="E875" s="51">
        <v>302.39999999999998</v>
      </c>
    </row>
    <row r="876" spans="1:5" x14ac:dyDescent="0.25">
      <c r="A876" s="51">
        <v>2032</v>
      </c>
      <c r="B876" s="51" t="s">
        <v>4391</v>
      </c>
      <c r="C876" s="51">
        <v>33</v>
      </c>
      <c r="D876" s="51" t="s">
        <v>4390</v>
      </c>
      <c r="E876" s="51">
        <v>29.1</v>
      </c>
    </row>
    <row r="877" spans="1:5" x14ac:dyDescent="0.25">
      <c r="A877" s="51">
        <v>3104</v>
      </c>
      <c r="B877" s="51" t="s">
        <v>4389</v>
      </c>
      <c r="C877" s="51">
        <v>26</v>
      </c>
      <c r="D877" s="51" t="s">
        <v>4388</v>
      </c>
      <c r="E877" s="51">
        <v>35.9</v>
      </c>
    </row>
    <row r="878" spans="1:5" x14ac:dyDescent="0.25">
      <c r="A878" s="51">
        <v>2167</v>
      </c>
      <c r="B878" s="51" t="s">
        <v>4387</v>
      </c>
      <c r="C878" s="51">
        <v>33</v>
      </c>
      <c r="D878" s="51" t="s">
        <v>4386</v>
      </c>
      <c r="E878" s="51">
        <v>72.599999999999994</v>
      </c>
    </row>
    <row r="879" spans="1:5" x14ac:dyDescent="0.25">
      <c r="A879" s="51">
        <v>2184</v>
      </c>
      <c r="B879" s="51" t="s">
        <v>4385</v>
      </c>
      <c r="C879" s="51">
        <v>33</v>
      </c>
      <c r="D879" s="51" t="s">
        <v>4384</v>
      </c>
    </row>
    <row r="880" spans="1:5" x14ac:dyDescent="0.25">
      <c r="A880" s="51">
        <v>2622</v>
      </c>
      <c r="B880" s="51" t="s">
        <v>4383</v>
      </c>
      <c r="C880" s="51">
        <v>31</v>
      </c>
      <c r="D880" s="51" t="s">
        <v>4382</v>
      </c>
      <c r="E880" s="51">
        <v>72.959999999999994</v>
      </c>
    </row>
    <row r="881" spans="1:5" x14ac:dyDescent="0.25">
      <c r="A881" s="51">
        <v>3027</v>
      </c>
      <c r="B881" s="51" t="s">
        <v>4381</v>
      </c>
      <c r="C881" s="51">
        <v>120</v>
      </c>
      <c r="D881" s="51" t="s">
        <v>4380</v>
      </c>
      <c r="E881" s="51">
        <v>57.04</v>
      </c>
    </row>
    <row r="882" spans="1:5" x14ac:dyDescent="0.25">
      <c r="A882" s="51">
        <v>283</v>
      </c>
      <c r="B882" s="51" t="s">
        <v>4379</v>
      </c>
      <c r="C882" s="51">
        <v>33</v>
      </c>
      <c r="D882" s="51" t="s">
        <v>4378</v>
      </c>
      <c r="E882" s="51">
        <v>42.528963414634099</v>
      </c>
    </row>
    <row r="883" spans="1:5" x14ac:dyDescent="0.25">
      <c r="A883" s="51">
        <v>284</v>
      </c>
      <c r="B883" s="51" t="s">
        <v>4377</v>
      </c>
      <c r="C883" s="51">
        <v>26</v>
      </c>
      <c r="D883" s="51" t="s">
        <v>4376</v>
      </c>
      <c r="E883" s="51">
        <v>35.22</v>
      </c>
    </row>
    <row r="884" spans="1:5" x14ac:dyDescent="0.25">
      <c r="A884" s="51">
        <v>285</v>
      </c>
      <c r="B884" s="51" t="s">
        <v>4375</v>
      </c>
      <c r="C884" s="51">
        <v>33</v>
      </c>
      <c r="D884" s="51" t="s">
        <v>4374</v>
      </c>
      <c r="E884" s="51">
        <v>127.439024390244</v>
      </c>
    </row>
    <row r="885" spans="1:5" x14ac:dyDescent="0.25">
      <c r="A885" s="51">
        <v>2266</v>
      </c>
      <c r="B885" s="51" t="s">
        <v>4373</v>
      </c>
      <c r="C885" s="51">
        <v>53</v>
      </c>
      <c r="D885" s="51" t="s">
        <v>4372</v>
      </c>
      <c r="E885" s="51">
        <v>32</v>
      </c>
    </row>
    <row r="886" spans="1:5" x14ac:dyDescent="0.25">
      <c r="A886" s="51">
        <v>826</v>
      </c>
      <c r="B886" s="51" t="s">
        <v>4371</v>
      </c>
      <c r="C886" s="51">
        <v>53</v>
      </c>
      <c r="D886" s="51" t="s">
        <v>4370</v>
      </c>
      <c r="E886" s="51">
        <v>6.9</v>
      </c>
    </row>
    <row r="887" spans="1:5" x14ac:dyDescent="0.25">
      <c r="A887" s="51">
        <v>3189</v>
      </c>
      <c r="B887" s="51" t="s">
        <v>4369</v>
      </c>
      <c r="C887" s="51">
        <v>35</v>
      </c>
      <c r="D887" s="51" t="s">
        <v>4368</v>
      </c>
    </row>
    <row r="888" spans="1:5" x14ac:dyDescent="0.25">
      <c r="A888" s="51">
        <v>3537</v>
      </c>
      <c r="B888" s="51" t="s">
        <v>4367</v>
      </c>
      <c r="C888" s="51">
        <v>36</v>
      </c>
      <c r="D888" s="51" t="s">
        <v>4366</v>
      </c>
      <c r="E888" s="51">
        <v>289</v>
      </c>
    </row>
    <row r="889" spans="1:5" x14ac:dyDescent="0.25">
      <c r="A889" s="51">
        <v>3366</v>
      </c>
      <c r="B889" s="51" t="s">
        <v>4365</v>
      </c>
      <c r="C889" s="51">
        <v>12</v>
      </c>
      <c r="D889" s="51" t="s">
        <v>4364</v>
      </c>
      <c r="E889" s="51">
        <v>200</v>
      </c>
    </row>
    <row r="890" spans="1:5" x14ac:dyDescent="0.25">
      <c r="A890" s="51">
        <v>1410</v>
      </c>
      <c r="B890" s="51" t="s">
        <v>4363</v>
      </c>
      <c r="C890" s="51">
        <v>26</v>
      </c>
      <c r="D890" s="51" t="s">
        <v>4362</v>
      </c>
      <c r="E890" s="51">
        <v>110.61</v>
      </c>
    </row>
    <row r="891" spans="1:5" x14ac:dyDescent="0.25">
      <c r="A891" s="51">
        <v>1674</v>
      </c>
      <c r="B891" s="51" t="s">
        <v>4361</v>
      </c>
      <c r="C891" s="51">
        <v>79</v>
      </c>
    </row>
    <row r="892" spans="1:5" x14ac:dyDescent="0.25">
      <c r="A892" s="51">
        <v>939</v>
      </c>
      <c r="B892" s="51" t="s">
        <v>4360</v>
      </c>
      <c r="C892" s="51">
        <v>1</v>
      </c>
    </row>
    <row r="893" spans="1:5" x14ac:dyDescent="0.25">
      <c r="A893" s="51">
        <v>963</v>
      </c>
      <c r="B893" s="51" t="s">
        <v>4359</v>
      </c>
      <c r="C893" s="51">
        <v>64</v>
      </c>
    </row>
    <row r="894" spans="1:5" x14ac:dyDescent="0.25">
      <c r="A894" s="51">
        <v>1067</v>
      </c>
      <c r="B894" s="51" t="s">
        <v>4358</v>
      </c>
      <c r="C894" s="51">
        <v>74</v>
      </c>
    </row>
    <row r="895" spans="1:5" x14ac:dyDescent="0.25">
      <c r="A895" s="51">
        <v>1187</v>
      </c>
      <c r="B895" s="51" t="s">
        <v>4357</v>
      </c>
      <c r="C895" s="51">
        <v>4</v>
      </c>
    </row>
    <row r="896" spans="1:5" x14ac:dyDescent="0.25">
      <c r="A896" s="51">
        <v>3219</v>
      </c>
      <c r="B896" s="51" t="s">
        <v>4356</v>
      </c>
      <c r="C896" s="51">
        <v>26</v>
      </c>
    </row>
    <row r="897" spans="1:6" x14ac:dyDescent="0.25">
      <c r="A897" s="51">
        <v>1183</v>
      </c>
      <c r="B897" s="51" t="s">
        <v>4355</v>
      </c>
      <c r="C897" s="51">
        <v>67</v>
      </c>
      <c r="E897" s="51">
        <v>46000</v>
      </c>
      <c r="F897" s="51" t="s">
        <v>183</v>
      </c>
    </row>
    <row r="898" spans="1:6" x14ac:dyDescent="0.25">
      <c r="A898" s="51">
        <v>3144</v>
      </c>
      <c r="B898" s="51" t="s">
        <v>4354</v>
      </c>
      <c r="C898" s="51">
        <v>36</v>
      </c>
    </row>
    <row r="899" spans="1:6" x14ac:dyDescent="0.25">
      <c r="A899" s="51">
        <v>286</v>
      </c>
      <c r="B899" s="51" t="s">
        <v>4353</v>
      </c>
      <c r="C899" s="51">
        <v>33</v>
      </c>
      <c r="D899" s="51" t="s">
        <v>4352</v>
      </c>
      <c r="E899" s="51">
        <v>83</v>
      </c>
    </row>
    <row r="900" spans="1:6" x14ac:dyDescent="0.25">
      <c r="A900" s="51">
        <v>1391</v>
      </c>
      <c r="B900" s="51" t="s">
        <v>4351</v>
      </c>
      <c r="C900" s="51">
        <v>26</v>
      </c>
      <c r="D900" s="51" t="s">
        <v>4350</v>
      </c>
      <c r="E900" s="51">
        <v>97.7</v>
      </c>
    </row>
    <row r="901" spans="1:6" x14ac:dyDescent="0.25">
      <c r="A901" s="51">
        <v>1653</v>
      </c>
      <c r="B901" s="51" t="s">
        <v>4349</v>
      </c>
      <c r="C901" s="51">
        <v>33</v>
      </c>
      <c r="D901" s="51" t="s">
        <v>4348</v>
      </c>
      <c r="E901" s="51">
        <v>123</v>
      </c>
    </row>
    <row r="902" spans="1:6" x14ac:dyDescent="0.25">
      <c r="A902" s="51">
        <v>2584</v>
      </c>
      <c r="B902" s="51" t="s">
        <v>4347</v>
      </c>
      <c r="C902" s="51">
        <v>84</v>
      </c>
      <c r="D902" s="51" t="s">
        <v>4346</v>
      </c>
      <c r="E902" s="51">
        <v>7.7</v>
      </c>
    </row>
    <row r="903" spans="1:6" x14ac:dyDescent="0.25">
      <c r="A903" s="51">
        <v>287</v>
      </c>
      <c r="B903" s="51" t="s">
        <v>4345</v>
      </c>
      <c r="C903" s="51">
        <v>27</v>
      </c>
      <c r="D903" s="51" t="s">
        <v>4344</v>
      </c>
      <c r="E903" s="51">
        <v>68</v>
      </c>
    </row>
    <row r="904" spans="1:6" x14ac:dyDescent="0.25">
      <c r="A904" s="51">
        <v>288</v>
      </c>
      <c r="B904" s="51" t="s">
        <v>4343</v>
      </c>
      <c r="C904" s="51">
        <v>27</v>
      </c>
      <c r="D904" s="51" t="s">
        <v>4342</v>
      </c>
      <c r="E904" s="51">
        <v>67</v>
      </c>
    </row>
    <row r="905" spans="1:6" x14ac:dyDescent="0.25">
      <c r="A905" s="51">
        <v>556</v>
      </c>
      <c r="B905" s="51" t="s">
        <v>4341</v>
      </c>
      <c r="C905" s="51">
        <v>27</v>
      </c>
      <c r="D905" s="51" t="s">
        <v>4340</v>
      </c>
      <c r="E905" s="51">
        <v>69</v>
      </c>
    </row>
    <row r="906" spans="1:6" x14ac:dyDescent="0.25">
      <c r="A906" s="51">
        <v>2160</v>
      </c>
      <c r="B906" s="51" t="s">
        <v>4339</v>
      </c>
      <c r="C906" s="51">
        <v>27</v>
      </c>
      <c r="D906" s="51" t="s">
        <v>2743</v>
      </c>
    </row>
    <row r="907" spans="1:6" x14ac:dyDescent="0.25">
      <c r="A907" s="51">
        <v>2683</v>
      </c>
      <c r="B907" s="51" t="s">
        <v>4338</v>
      </c>
      <c r="C907" s="51">
        <v>110</v>
      </c>
      <c r="D907" s="51" t="s">
        <v>4337</v>
      </c>
      <c r="E907" s="51">
        <v>43.18</v>
      </c>
      <c r="F907" s="51" t="s">
        <v>4336</v>
      </c>
    </row>
    <row r="908" spans="1:6" x14ac:dyDescent="0.25">
      <c r="A908" s="51">
        <v>3235</v>
      </c>
      <c r="B908" s="51" t="s">
        <v>4335</v>
      </c>
      <c r="C908" s="51">
        <v>12</v>
      </c>
      <c r="D908" s="51" t="s">
        <v>4334</v>
      </c>
      <c r="E908" s="51">
        <v>45.12</v>
      </c>
    </row>
    <row r="909" spans="1:6" x14ac:dyDescent="0.25">
      <c r="A909" s="51">
        <v>1563</v>
      </c>
      <c r="B909" s="51" t="s">
        <v>4333</v>
      </c>
      <c r="C909" s="51">
        <v>29</v>
      </c>
      <c r="D909" s="51" t="s">
        <v>4332</v>
      </c>
      <c r="E909" s="51">
        <v>605</v>
      </c>
    </row>
    <row r="910" spans="1:6" x14ac:dyDescent="0.25">
      <c r="A910" s="51">
        <v>289</v>
      </c>
      <c r="B910" s="51" t="s">
        <v>4331</v>
      </c>
      <c r="C910" s="51">
        <v>29</v>
      </c>
      <c r="D910" s="51" t="s">
        <v>4330</v>
      </c>
      <c r="E910" s="51">
        <v>177</v>
      </c>
    </row>
    <row r="911" spans="1:6" x14ac:dyDescent="0.25">
      <c r="A911" s="51">
        <v>2271</v>
      </c>
      <c r="B911" s="51" t="s">
        <v>4329</v>
      </c>
      <c r="C911" s="51">
        <v>33</v>
      </c>
      <c r="D911" s="51" t="s">
        <v>4328</v>
      </c>
      <c r="E911" s="51">
        <v>11.3</v>
      </c>
    </row>
    <row r="912" spans="1:6" x14ac:dyDescent="0.25">
      <c r="A912" s="51">
        <v>2269</v>
      </c>
      <c r="B912" s="51" t="s">
        <v>4327</v>
      </c>
      <c r="C912" s="51">
        <v>33</v>
      </c>
      <c r="D912" s="51" t="s">
        <v>4326</v>
      </c>
      <c r="E912" s="51">
        <v>103.5</v>
      </c>
    </row>
    <row r="913" spans="1:5" x14ac:dyDescent="0.25">
      <c r="A913" s="51">
        <v>2270</v>
      </c>
      <c r="B913" s="51" t="s">
        <v>4325</v>
      </c>
      <c r="C913" s="51">
        <v>33</v>
      </c>
      <c r="D913" s="51" t="s">
        <v>4324</v>
      </c>
      <c r="E913" s="51">
        <v>36.799999999999997</v>
      </c>
    </row>
    <row r="914" spans="1:5" x14ac:dyDescent="0.25">
      <c r="A914" s="51">
        <v>2537</v>
      </c>
      <c r="B914" s="51" t="s">
        <v>4323</v>
      </c>
      <c r="C914" s="51">
        <v>33</v>
      </c>
      <c r="D914" s="51" t="s">
        <v>4322</v>
      </c>
      <c r="E914" s="51">
        <v>86.53</v>
      </c>
    </row>
    <row r="915" spans="1:5" x14ac:dyDescent="0.25">
      <c r="A915" s="51">
        <v>2540</v>
      </c>
      <c r="B915" s="51" t="s">
        <v>4321</v>
      </c>
      <c r="C915" s="51">
        <v>78</v>
      </c>
      <c r="D915" s="51" t="s">
        <v>4320</v>
      </c>
    </row>
    <row r="916" spans="1:5" x14ac:dyDescent="0.25">
      <c r="A916" s="51">
        <v>2915</v>
      </c>
      <c r="B916" s="51" t="s">
        <v>4319</v>
      </c>
      <c r="C916" s="51">
        <v>33</v>
      </c>
      <c r="D916" s="51" t="s">
        <v>4318</v>
      </c>
      <c r="E916" s="51">
        <v>113</v>
      </c>
    </row>
    <row r="917" spans="1:5" x14ac:dyDescent="0.25">
      <c r="A917" s="51">
        <v>2914</v>
      </c>
      <c r="B917" s="51" t="s">
        <v>4317</v>
      </c>
      <c r="C917" s="51">
        <v>33</v>
      </c>
      <c r="D917" s="51" t="s">
        <v>4316</v>
      </c>
      <c r="E917" s="51">
        <v>153</v>
      </c>
    </row>
    <row r="918" spans="1:5" x14ac:dyDescent="0.25">
      <c r="A918" s="51">
        <v>2956</v>
      </c>
      <c r="B918" s="51" t="s">
        <v>4315</v>
      </c>
      <c r="C918" s="51">
        <v>33</v>
      </c>
      <c r="D918" s="51" t="s">
        <v>4314</v>
      </c>
    </row>
    <row r="919" spans="1:5" x14ac:dyDescent="0.25">
      <c r="A919" s="51">
        <v>3371</v>
      </c>
      <c r="B919" s="51" t="s">
        <v>4313</v>
      </c>
      <c r="C919" s="51">
        <v>125</v>
      </c>
      <c r="D919" s="51" t="s">
        <v>4312</v>
      </c>
    </row>
    <row r="920" spans="1:5" x14ac:dyDescent="0.25">
      <c r="A920" s="51">
        <v>3282</v>
      </c>
      <c r="B920" s="51" t="s">
        <v>4311</v>
      </c>
      <c r="C920" s="51">
        <v>102</v>
      </c>
      <c r="D920" s="51" t="s">
        <v>4310</v>
      </c>
      <c r="E920" s="51">
        <v>250</v>
      </c>
    </row>
    <row r="921" spans="1:5" x14ac:dyDescent="0.25">
      <c r="A921" s="51">
        <v>1725</v>
      </c>
      <c r="B921" s="51" t="s">
        <v>4309</v>
      </c>
      <c r="C921" s="51">
        <v>102</v>
      </c>
      <c r="D921" s="51" t="s">
        <v>4308</v>
      </c>
      <c r="E921" s="51">
        <v>444</v>
      </c>
    </row>
    <row r="922" spans="1:5" x14ac:dyDescent="0.25">
      <c r="A922" s="51">
        <v>1780</v>
      </c>
      <c r="B922" s="51" t="s">
        <v>4307</v>
      </c>
      <c r="C922" s="51">
        <v>102</v>
      </c>
      <c r="D922" s="51" t="s">
        <v>4306</v>
      </c>
      <c r="E922" s="51">
        <v>247</v>
      </c>
    </row>
    <row r="923" spans="1:5" x14ac:dyDescent="0.25">
      <c r="A923" s="51">
        <v>1766</v>
      </c>
      <c r="B923" s="51" t="s">
        <v>4305</v>
      </c>
      <c r="C923" s="51">
        <v>102</v>
      </c>
      <c r="D923" s="51" t="s">
        <v>4304</v>
      </c>
      <c r="E923" s="51">
        <v>314</v>
      </c>
    </row>
    <row r="924" spans="1:5" x14ac:dyDescent="0.25">
      <c r="A924" s="51">
        <v>1749</v>
      </c>
      <c r="B924" s="51" t="s">
        <v>4303</v>
      </c>
      <c r="C924" s="51">
        <v>102</v>
      </c>
      <c r="D924" s="51" t="s">
        <v>4302</v>
      </c>
      <c r="E924" s="51">
        <v>375</v>
      </c>
    </row>
    <row r="925" spans="1:5" x14ac:dyDescent="0.25">
      <c r="A925" s="51">
        <v>3352</v>
      </c>
      <c r="B925" s="51" t="s">
        <v>4301</v>
      </c>
      <c r="C925" s="51">
        <v>101</v>
      </c>
      <c r="D925" s="51" t="s">
        <v>4300</v>
      </c>
    </row>
    <row r="926" spans="1:5" x14ac:dyDescent="0.25">
      <c r="A926" s="51">
        <v>3351</v>
      </c>
      <c r="B926" s="51" t="s">
        <v>4299</v>
      </c>
      <c r="C926" s="51">
        <v>101</v>
      </c>
      <c r="D926" s="51" t="s">
        <v>4298</v>
      </c>
    </row>
    <row r="927" spans="1:5" x14ac:dyDescent="0.25">
      <c r="A927" s="51">
        <v>1247</v>
      </c>
      <c r="B927" s="51" t="s">
        <v>4297</v>
      </c>
      <c r="C927" s="51">
        <v>52</v>
      </c>
    </row>
    <row r="928" spans="1:5" x14ac:dyDescent="0.25">
      <c r="A928" s="51">
        <v>2147</v>
      </c>
      <c r="B928" s="51" t="s">
        <v>4296</v>
      </c>
      <c r="C928" s="51">
        <v>112</v>
      </c>
      <c r="E928" s="51">
        <v>0.14000000000000001</v>
      </c>
    </row>
    <row r="929" spans="1:5" x14ac:dyDescent="0.25">
      <c r="A929" s="51">
        <v>1613</v>
      </c>
      <c r="B929" s="51" t="s">
        <v>4295</v>
      </c>
      <c r="C929" s="51">
        <v>53</v>
      </c>
      <c r="D929" s="51" t="s">
        <v>4294</v>
      </c>
      <c r="E929" s="51">
        <v>22.19</v>
      </c>
    </row>
    <row r="930" spans="1:5" x14ac:dyDescent="0.25">
      <c r="A930" s="51">
        <v>1260</v>
      </c>
      <c r="B930" s="51" t="s">
        <v>4293</v>
      </c>
      <c r="C930" s="51">
        <v>27</v>
      </c>
      <c r="D930" s="51" t="s">
        <v>4292</v>
      </c>
      <c r="E930" s="51">
        <v>48</v>
      </c>
    </row>
    <row r="931" spans="1:5" x14ac:dyDescent="0.25">
      <c r="A931" s="51">
        <v>2186</v>
      </c>
      <c r="B931" s="51" t="s">
        <v>4291</v>
      </c>
      <c r="C931" s="51">
        <v>110</v>
      </c>
      <c r="D931" s="51" t="s">
        <v>4290</v>
      </c>
      <c r="E931" s="51">
        <v>60</v>
      </c>
    </row>
    <row r="932" spans="1:5" x14ac:dyDescent="0.25">
      <c r="A932" s="51">
        <v>1162</v>
      </c>
      <c r="B932" s="51" t="s">
        <v>4289</v>
      </c>
      <c r="C932" s="51">
        <v>53</v>
      </c>
      <c r="D932" s="51" t="s">
        <v>4288</v>
      </c>
      <c r="E932" s="51">
        <v>68</v>
      </c>
    </row>
    <row r="933" spans="1:5" x14ac:dyDescent="0.25">
      <c r="A933" s="51">
        <v>1629</v>
      </c>
      <c r="B933" s="51" t="s">
        <v>4287</v>
      </c>
      <c r="C933" s="51">
        <v>26</v>
      </c>
      <c r="D933" s="51" t="s">
        <v>4286</v>
      </c>
      <c r="E933" s="51">
        <v>35.4</v>
      </c>
    </row>
    <row r="934" spans="1:5" x14ac:dyDescent="0.25">
      <c r="A934" s="51">
        <v>200</v>
      </c>
      <c r="B934" s="51" t="s">
        <v>4285</v>
      </c>
      <c r="C934" s="51">
        <v>33</v>
      </c>
      <c r="D934" s="51" t="s">
        <v>4284</v>
      </c>
      <c r="E934" s="51">
        <v>80.2</v>
      </c>
    </row>
    <row r="935" spans="1:5" x14ac:dyDescent="0.25">
      <c r="A935" s="51">
        <v>1915</v>
      </c>
      <c r="B935" s="51" t="s">
        <v>4283</v>
      </c>
      <c r="C935" s="51">
        <v>27</v>
      </c>
      <c r="D935" s="51" t="s">
        <v>4282</v>
      </c>
    </row>
    <row r="936" spans="1:5" x14ac:dyDescent="0.25">
      <c r="A936" s="51">
        <v>3527</v>
      </c>
      <c r="B936" s="51" t="s">
        <v>4281</v>
      </c>
      <c r="C936" s="51">
        <v>125</v>
      </c>
      <c r="D936" s="51" t="s">
        <v>4280</v>
      </c>
    </row>
    <row r="937" spans="1:5" x14ac:dyDescent="0.25">
      <c r="A937" s="51">
        <v>1161</v>
      </c>
      <c r="B937" s="51" t="s">
        <v>4279</v>
      </c>
      <c r="C937" s="51">
        <v>53</v>
      </c>
      <c r="D937" s="51" t="s">
        <v>4278</v>
      </c>
      <c r="E937" s="51">
        <v>21</v>
      </c>
    </row>
    <row r="938" spans="1:5" x14ac:dyDescent="0.25">
      <c r="A938" s="51">
        <v>956</v>
      </c>
      <c r="B938" s="51" t="s">
        <v>4277</v>
      </c>
      <c r="C938" s="51">
        <v>53</v>
      </c>
      <c r="D938" s="51" t="s">
        <v>4276</v>
      </c>
      <c r="E938" s="51">
        <v>18.05</v>
      </c>
    </row>
    <row r="939" spans="1:5" x14ac:dyDescent="0.25">
      <c r="A939" s="51">
        <v>3538</v>
      </c>
      <c r="B939" s="51" t="s">
        <v>4275</v>
      </c>
      <c r="C939" s="51">
        <v>120</v>
      </c>
      <c r="D939" s="51" t="s">
        <v>4274</v>
      </c>
      <c r="E939" s="51">
        <v>25</v>
      </c>
    </row>
    <row r="940" spans="1:5" x14ac:dyDescent="0.25">
      <c r="A940" s="51">
        <v>2786</v>
      </c>
      <c r="B940" s="51" t="s">
        <v>4273</v>
      </c>
      <c r="C940" s="51">
        <v>5</v>
      </c>
      <c r="D940" s="51" t="s">
        <v>4272</v>
      </c>
      <c r="E940" s="51">
        <v>14</v>
      </c>
    </row>
    <row r="941" spans="1:5" x14ac:dyDescent="0.25">
      <c r="A941" s="51">
        <v>766</v>
      </c>
      <c r="B941" s="51" t="s">
        <v>4271</v>
      </c>
      <c r="C941" s="51">
        <v>48</v>
      </c>
      <c r="D941" s="51" t="s">
        <v>4270</v>
      </c>
      <c r="E941" s="51">
        <v>385</v>
      </c>
    </row>
    <row r="942" spans="1:5" x14ac:dyDescent="0.25">
      <c r="A942" s="51">
        <v>2770</v>
      </c>
      <c r="B942" s="51" t="s">
        <v>4269</v>
      </c>
      <c r="C942" s="51">
        <v>106</v>
      </c>
      <c r="D942" s="51" t="s">
        <v>4268</v>
      </c>
      <c r="E942" s="51">
        <v>496.4</v>
      </c>
    </row>
    <row r="943" spans="1:5" x14ac:dyDescent="0.25">
      <c r="A943" s="51">
        <v>2809</v>
      </c>
      <c r="B943" s="51" t="s">
        <v>4267</v>
      </c>
      <c r="C943" s="51">
        <v>93</v>
      </c>
      <c r="D943" s="51" t="s">
        <v>4266</v>
      </c>
      <c r="E943" s="51">
        <v>15</v>
      </c>
    </row>
    <row r="944" spans="1:5" x14ac:dyDescent="0.25">
      <c r="A944" s="51">
        <v>2810</v>
      </c>
      <c r="B944" s="51" t="s">
        <v>4265</v>
      </c>
      <c r="C944" s="51">
        <v>93</v>
      </c>
      <c r="D944" s="51" t="s">
        <v>4264</v>
      </c>
      <c r="E944" s="51">
        <v>15</v>
      </c>
    </row>
    <row r="945" spans="1:6" x14ac:dyDescent="0.25">
      <c r="A945" s="51">
        <v>2812</v>
      </c>
      <c r="B945" s="51" t="s">
        <v>4263</v>
      </c>
      <c r="C945" s="51">
        <v>93</v>
      </c>
      <c r="D945" s="51" t="s">
        <v>4262</v>
      </c>
      <c r="E945" s="51">
        <v>15</v>
      </c>
    </row>
    <row r="946" spans="1:6" x14ac:dyDescent="0.25">
      <c r="A946" s="51">
        <v>2811</v>
      </c>
      <c r="B946" s="51" t="s">
        <v>4261</v>
      </c>
      <c r="C946" s="51">
        <v>93</v>
      </c>
      <c r="D946" s="51" t="s">
        <v>4260</v>
      </c>
      <c r="E946" s="51">
        <v>15</v>
      </c>
    </row>
    <row r="947" spans="1:6" x14ac:dyDescent="0.25">
      <c r="A947" s="51">
        <v>1452</v>
      </c>
      <c r="B947" s="51" t="s">
        <v>4259</v>
      </c>
      <c r="C947" s="51">
        <v>74</v>
      </c>
      <c r="D947" s="51" t="s">
        <v>4258</v>
      </c>
    </row>
    <row r="948" spans="1:6" x14ac:dyDescent="0.25">
      <c r="A948" s="51">
        <v>2336</v>
      </c>
      <c r="B948" s="51" t="s">
        <v>4257</v>
      </c>
      <c r="C948" s="51">
        <v>110</v>
      </c>
      <c r="D948" s="51" t="s">
        <v>4256</v>
      </c>
    </row>
    <row r="949" spans="1:6" x14ac:dyDescent="0.25">
      <c r="A949" s="51">
        <v>2280</v>
      </c>
      <c r="B949" s="51" t="s">
        <v>4255</v>
      </c>
      <c r="C949" s="51">
        <v>27</v>
      </c>
      <c r="D949" s="51" t="s">
        <v>4254</v>
      </c>
    </row>
    <row r="950" spans="1:6" x14ac:dyDescent="0.25">
      <c r="A950" s="51">
        <v>1261</v>
      </c>
      <c r="B950" s="51" t="s">
        <v>4253</v>
      </c>
      <c r="C950" s="51">
        <v>27</v>
      </c>
      <c r="D950" s="51" t="s">
        <v>4252</v>
      </c>
      <c r="E950" s="51">
        <v>40</v>
      </c>
    </row>
    <row r="951" spans="1:6" x14ac:dyDescent="0.25">
      <c r="A951" s="51">
        <v>1608</v>
      </c>
      <c r="B951" s="51" t="s">
        <v>4251</v>
      </c>
      <c r="C951" s="51">
        <v>5</v>
      </c>
      <c r="D951" s="51" t="s">
        <v>4250</v>
      </c>
      <c r="E951" s="51">
        <v>12.4</v>
      </c>
    </row>
    <row r="952" spans="1:6" x14ac:dyDescent="0.25">
      <c r="A952" s="51">
        <v>1571</v>
      </c>
      <c r="B952" s="51" t="s">
        <v>4249</v>
      </c>
      <c r="C952" s="51">
        <v>26</v>
      </c>
      <c r="D952" s="51" t="s">
        <v>4248</v>
      </c>
      <c r="E952" s="51">
        <v>4.0999999999999996</v>
      </c>
    </row>
    <row r="953" spans="1:6" x14ac:dyDescent="0.25">
      <c r="A953" s="51">
        <v>3308</v>
      </c>
      <c r="B953" s="51" t="s">
        <v>4247</v>
      </c>
      <c r="C953" s="51">
        <v>26</v>
      </c>
      <c r="D953" s="51" t="s">
        <v>4246</v>
      </c>
      <c r="E953" s="51">
        <v>32.200000000000003</v>
      </c>
    </row>
    <row r="954" spans="1:6" x14ac:dyDescent="0.25">
      <c r="A954" s="51">
        <v>1045</v>
      </c>
      <c r="B954" s="51" t="s">
        <v>4245</v>
      </c>
      <c r="C954" s="51">
        <v>26</v>
      </c>
      <c r="D954" s="51" t="s">
        <v>4244</v>
      </c>
      <c r="E954" s="51">
        <v>59.75</v>
      </c>
      <c r="F954" s="51" t="s">
        <v>4243</v>
      </c>
    </row>
    <row r="955" spans="1:6" x14ac:dyDescent="0.25">
      <c r="A955" s="51">
        <v>1093</v>
      </c>
      <c r="B955" s="51" t="s">
        <v>4242</v>
      </c>
      <c r="C955" s="51">
        <v>26</v>
      </c>
      <c r="D955" s="51" t="s">
        <v>4241</v>
      </c>
      <c r="E955" s="51">
        <v>228</v>
      </c>
      <c r="F955" s="51" t="s">
        <v>4240</v>
      </c>
    </row>
    <row r="956" spans="1:6" x14ac:dyDescent="0.25">
      <c r="A956" s="51">
        <v>994</v>
      </c>
      <c r="B956" s="51" t="s">
        <v>4239</v>
      </c>
      <c r="C956" s="51">
        <v>33</v>
      </c>
      <c r="D956" s="51" t="s">
        <v>4238</v>
      </c>
      <c r="E956" s="51">
        <v>612</v>
      </c>
    </row>
    <row r="957" spans="1:6" x14ac:dyDescent="0.25">
      <c r="A957" s="51">
        <v>669</v>
      </c>
      <c r="B957" s="51" t="s">
        <v>4237</v>
      </c>
      <c r="C957" s="51">
        <v>33</v>
      </c>
      <c r="D957" s="51" t="s">
        <v>4235</v>
      </c>
      <c r="E957" s="51">
        <v>75.8</v>
      </c>
    </row>
    <row r="958" spans="1:6" x14ac:dyDescent="0.25">
      <c r="A958" s="51">
        <v>705</v>
      </c>
      <c r="B958" s="51" t="s">
        <v>4236</v>
      </c>
      <c r="C958" s="51">
        <v>33</v>
      </c>
      <c r="D958" s="51" t="s">
        <v>4235</v>
      </c>
      <c r="E958" s="51">
        <v>166.5</v>
      </c>
    </row>
    <row r="959" spans="1:6" x14ac:dyDescent="0.25">
      <c r="A959" s="51">
        <v>1685</v>
      </c>
      <c r="B959" s="51" t="s">
        <v>4234</v>
      </c>
      <c r="C959" s="51">
        <v>27</v>
      </c>
      <c r="D959" s="51" t="s">
        <v>4233</v>
      </c>
    </row>
    <row r="960" spans="1:6" x14ac:dyDescent="0.25">
      <c r="A960" s="51">
        <v>3423</v>
      </c>
      <c r="B960" s="51" t="s">
        <v>4232</v>
      </c>
      <c r="C960" s="51">
        <v>35</v>
      </c>
      <c r="D960" s="51" t="s">
        <v>4231</v>
      </c>
    </row>
    <row r="961" spans="1:5" x14ac:dyDescent="0.25">
      <c r="A961" s="51">
        <v>2922</v>
      </c>
      <c r="B961" s="51" t="s">
        <v>4230</v>
      </c>
      <c r="C961" s="51">
        <v>26</v>
      </c>
      <c r="D961" s="51" t="s">
        <v>4229</v>
      </c>
    </row>
    <row r="962" spans="1:5" x14ac:dyDescent="0.25">
      <c r="A962" s="51">
        <v>2923</v>
      </c>
      <c r="B962" s="51" t="s">
        <v>4228</v>
      </c>
      <c r="C962" s="51">
        <v>26</v>
      </c>
      <c r="D962" s="51" t="s">
        <v>4227</v>
      </c>
    </row>
    <row r="963" spans="1:5" x14ac:dyDescent="0.25">
      <c r="A963" s="51">
        <v>3133</v>
      </c>
      <c r="B963" s="51" t="s">
        <v>4226</v>
      </c>
      <c r="C963" s="51">
        <v>36</v>
      </c>
      <c r="D963" s="51" t="s">
        <v>4225</v>
      </c>
      <c r="E963" s="51">
        <v>25</v>
      </c>
    </row>
    <row r="964" spans="1:5" x14ac:dyDescent="0.25">
      <c r="A964" s="51">
        <v>2912</v>
      </c>
      <c r="B964" s="51" t="s">
        <v>4224</v>
      </c>
      <c r="C964" s="51">
        <v>33</v>
      </c>
      <c r="D964" s="51" t="s">
        <v>4223</v>
      </c>
      <c r="E964" s="51">
        <v>79.5</v>
      </c>
    </row>
    <row r="965" spans="1:5" x14ac:dyDescent="0.25">
      <c r="A965" s="51">
        <v>2955</v>
      </c>
      <c r="B965" s="51" t="s">
        <v>4222</v>
      </c>
      <c r="C965" s="51">
        <v>33</v>
      </c>
      <c r="D965" s="51" t="s">
        <v>4221</v>
      </c>
    </row>
    <row r="966" spans="1:5" x14ac:dyDescent="0.25">
      <c r="A966" s="51">
        <v>2290</v>
      </c>
      <c r="B966" s="51" t="s">
        <v>4220</v>
      </c>
      <c r="C966" s="51">
        <v>78</v>
      </c>
      <c r="D966" s="51" t="s">
        <v>4219</v>
      </c>
      <c r="E966" s="51">
        <v>242</v>
      </c>
    </row>
    <row r="967" spans="1:5" x14ac:dyDescent="0.25">
      <c r="A967" s="51">
        <v>2488</v>
      </c>
      <c r="B967" s="51" t="s">
        <v>4218</v>
      </c>
      <c r="C967" s="51">
        <v>26</v>
      </c>
      <c r="D967" s="51" t="s">
        <v>4217</v>
      </c>
      <c r="E967" s="51">
        <v>196</v>
      </c>
    </row>
    <row r="968" spans="1:5" x14ac:dyDescent="0.25">
      <c r="A968" s="51">
        <v>1929</v>
      </c>
      <c r="B968" s="51" t="s">
        <v>4216</v>
      </c>
      <c r="C968" s="51">
        <v>12</v>
      </c>
      <c r="D968" s="51" t="s">
        <v>4215</v>
      </c>
      <c r="E968" s="51">
        <v>176</v>
      </c>
    </row>
    <row r="969" spans="1:5" x14ac:dyDescent="0.25">
      <c r="A969" s="51">
        <v>3363</v>
      </c>
      <c r="B969" s="51" t="s">
        <v>4214</v>
      </c>
      <c r="C969" s="51">
        <v>146</v>
      </c>
      <c r="D969" s="51" t="s">
        <v>4213</v>
      </c>
      <c r="E969" s="51">
        <v>200</v>
      </c>
    </row>
    <row r="970" spans="1:5" x14ac:dyDescent="0.25">
      <c r="A970" s="51">
        <v>2202</v>
      </c>
      <c r="B970" s="51" t="s">
        <v>4212</v>
      </c>
    </row>
    <row r="971" spans="1:5" x14ac:dyDescent="0.25">
      <c r="A971" s="51">
        <v>2312</v>
      </c>
      <c r="B971" s="51" t="s">
        <v>4211</v>
      </c>
      <c r="C971" s="51">
        <v>111</v>
      </c>
    </row>
    <row r="972" spans="1:5" x14ac:dyDescent="0.25">
      <c r="A972" s="51">
        <v>1500</v>
      </c>
      <c r="B972" s="51" t="s">
        <v>4210</v>
      </c>
      <c r="C972" s="51">
        <v>5</v>
      </c>
      <c r="D972" s="51" t="s">
        <v>4209</v>
      </c>
      <c r="E972" s="51">
        <v>10.8</v>
      </c>
    </row>
    <row r="973" spans="1:5" x14ac:dyDescent="0.25">
      <c r="A973" s="51">
        <v>1164</v>
      </c>
      <c r="B973" s="51" t="s">
        <v>4208</v>
      </c>
      <c r="C973" s="51">
        <v>53</v>
      </c>
      <c r="D973" s="51" t="s">
        <v>4207</v>
      </c>
      <c r="E973" s="51">
        <v>53.5</v>
      </c>
    </row>
    <row r="974" spans="1:5" x14ac:dyDescent="0.25">
      <c r="A974" s="51">
        <v>1615</v>
      </c>
      <c r="B974" s="51" t="s">
        <v>4206</v>
      </c>
      <c r="C974" s="51">
        <v>53</v>
      </c>
      <c r="D974" s="51" t="s">
        <v>4205</v>
      </c>
      <c r="E974" s="51">
        <v>22.19</v>
      </c>
    </row>
    <row r="975" spans="1:5" x14ac:dyDescent="0.25">
      <c r="A975" s="51">
        <v>2370</v>
      </c>
      <c r="B975" s="51" t="s">
        <v>4204</v>
      </c>
      <c r="C975" s="51">
        <v>99</v>
      </c>
      <c r="D975" s="51" t="s">
        <v>4203</v>
      </c>
    </row>
    <row r="976" spans="1:5" x14ac:dyDescent="0.25">
      <c r="A976" s="51">
        <v>2369</v>
      </c>
      <c r="B976" s="51" t="s">
        <v>4202</v>
      </c>
      <c r="C976" s="51">
        <v>99</v>
      </c>
      <c r="D976" s="51" t="s">
        <v>1104</v>
      </c>
    </row>
    <row r="977" spans="1:6" x14ac:dyDescent="0.25">
      <c r="A977" s="51">
        <v>2124</v>
      </c>
      <c r="B977" s="51" t="s">
        <v>4201</v>
      </c>
      <c r="C977" s="51">
        <v>99</v>
      </c>
      <c r="D977" s="51" t="s">
        <v>4200</v>
      </c>
    </row>
    <row r="978" spans="1:6" x14ac:dyDescent="0.25">
      <c r="A978" s="51">
        <v>2420</v>
      </c>
      <c r="B978" s="51" t="s">
        <v>4199</v>
      </c>
      <c r="C978" s="51">
        <v>99</v>
      </c>
      <c r="D978" s="51" t="s">
        <v>4198</v>
      </c>
    </row>
    <row r="979" spans="1:6" x14ac:dyDescent="0.25">
      <c r="A979" s="51">
        <v>2607</v>
      </c>
      <c r="B979" s="51" t="s">
        <v>4197</v>
      </c>
      <c r="C979" s="51">
        <v>12</v>
      </c>
      <c r="D979" s="51" t="s">
        <v>4196</v>
      </c>
      <c r="E979" s="51">
        <v>11.2</v>
      </c>
    </row>
    <row r="980" spans="1:6" x14ac:dyDescent="0.25">
      <c r="A980" s="51">
        <v>1996</v>
      </c>
      <c r="B980" s="51" t="s">
        <v>4195</v>
      </c>
      <c r="C980" s="51">
        <v>12</v>
      </c>
      <c r="D980" s="51" t="s">
        <v>4194</v>
      </c>
      <c r="E980" s="51">
        <v>18.399999999999999</v>
      </c>
    </row>
    <row r="981" spans="1:6" x14ac:dyDescent="0.25">
      <c r="A981" s="51">
        <v>2386</v>
      </c>
      <c r="B981" s="51" t="s">
        <v>4193</v>
      </c>
      <c r="C981" s="51">
        <v>12</v>
      </c>
      <c r="D981" s="51" t="s">
        <v>4192</v>
      </c>
      <c r="E981" s="51">
        <v>7.5</v>
      </c>
    </row>
    <row r="982" spans="1:6" x14ac:dyDescent="0.25">
      <c r="A982" s="51">
        <v>1175</v>
      </c>
      <c r="B982" s="51" t="s">
        <v>4191</v>
      </c>
      <c r="C982" s="51">
        <v>26</v>
      </c>
      <c r="D982" s="51" t="s">
        <v>4190</v>
      </c>
      <c r="E982" s="51">
        <v>218</v>
      </c>
    </row>
    <row r="983" spans="1:6" x14ac:dyDescent="0.25">
      <c r="A983" s="51">
        <v>861</v>
      </c>
      <c r="B983" s="51" t="s">
        <v>4189</v>
      </c>
      <c r="C983" s="51">
        <v>36</v>
      </c>
      <c r="D983" s="51" t="s">
        <v>4188</v>
      </c>
    </row>
    <row r="984" spans="1:6" x14ac:dyDescent="0.25">
      <c r="A984" s="51">
        <v>3330</v>
      </c>
      <c r="B984" s="51" t="s">
        <v>4187</v>
      </c>
      <c r="C984" s="51">
        <v>12</v>
      </c>
      <c r="D984" s="51" t="s">
        <v>2804</v>
      </c>
      <c r="E984" s="51">
        <v>383</v>
      </c>
      <c r="F984" s="51" t="s">
        <v>4186</v>
      </c>
    </row>
    <row r="985" spans="1:6" x14ac:dyDescent="0.25">
      <c r="A985" s="51">
        <v>2084</v>
      </c>
      <c r="B985" s="51" t="s">
        <v>4185</v>
      </c>
      <c r="C985" s="51">
        <v>33</v>
      </c>
      <c r="D985" s="51" t="s">
        <v>4184</v>
      </c>
      <c r="E985" s="51">
        <v>30</v>
      </c>
    </row>
    <row r="986" spans="1:6" x14ac:dyDescent="0.25">
      <c r="A986" s="51">
        <v>3433</v>
      </c>
      <c r="B986" s="51" t="s">
        <v>4183</v>
      </c>
      <c r="C986" s="51">
        <v>11</v>
      </c>
      <c r="D986" s="51" t="s">
        <v>4182</v>
      </c>
      <c r="E986" s="51">
        <v>122</v>
      </c>
    </row>
    <row r="987" spans="1:6" x14ac:dyDescent="0.25">
      <c r="A987" s="51">
        <v>3431</v>
      </c>
      <c r="B987" s="51" t="s">
        <v>4181</v>
      </c>
      <c r="C987" s="51">
        <v>11</v>
      </c>
      <c r="D987" s="51" t="s">
        <v>4180</v>
      </c>
      <c r="E987" s="51">
        <v>69</v>
      </c>
    </row>
    <row r="988" spans="1:6" x14ac:dyDescent="0.25">
      <c r="A988" s="51">
        <v>3432</v>
      </c>
      <c r="B988" s="51" t="s">
        <v>4179</v>
      </c>
      <c r="C988" s="51">
        <v>11</v>
      </c>
      <c r="D988" s="51" t="s">
        <v>4178</v>
      </c>
      <c r="E988" s="51">
        <v>62</v>
      </c>
    </row>
    <row r="989" spans="1:6" x14ac:dyDescent="0.25">
      <c r="A989" s="51">
        <v>3429</v>
      </c>
      <c r="B989" s="51" t="s">
        <v>4177</v>
      </c>
      <c r="C989" s="51">
        <v>11</v>
      </c>
      <c r="D989" s="51" t="s">
        <v>4176</v>
      </c>
      <c r="E989" s="51">
        <v>122</v>
      </c>
    </row>
    <row r="990" spans="1:6" x14ac:dyDescent="0.25">
      <c r="A990" s="51">
        <v>2885</v>
      </c>
      <c r="B990" s="51" t="s">
        <v>4175</v>
      </c>
      <c r="C990" s="51">
        <v>12</v>
      </c>
      <c r="D990" s="51" t="s">
        <v>4174</v>
      </c>
      <c r="E990" s="51">
        <v>14.48</v>
      </c>
    </row>
    <row r="991" spans="1:6" x14ac:dyDescent="0.25">
      <c r="A991" s="51">
        <v>2886</v>
      </c>
      <c r="B991" s="51" t="s">
        <v>4173</v>
      </c>
      <c r="C991" s="51">
        <v>12</v>
      </c>
      <c r="D991" s="51" t="s">
        <v>4172</v>
      </c>
      <c r="E991" s="51">
        <v>47.76</v>
      </c>
    </row>
    <row r="992" spans="1:6" x14ac:dyDescent="0.25">
      <c r="A992" s="51">
        <v>2621</v>
      </c>
      <c r="B992" s="51" t="s">
        <v>4171</v>
      </c>
      <c r="C992" s="51">
        <v>30</v>
      </c>
      <c r="D992" s="51" t="s">
        <v>4170</v>
      </c>
      <c r="E992" s="51">
        <v>5.65</v>
      </c>
    </row>
    <row r="993" spans="1:6" x14ac:dyDescent="0.25">
      <c r="A993" s="51">
        <v>2884</v>
      </c>
      <c r="B993" s="51" t="s">
        <v>4169</v>
      </c>
      <c r="C993" s="51">
        <v>12</v>
      </c>
      <c r="D993" s="51" t="s">
        <v>4168</v>
      </c>
      <c r="E993" s="51">
        <v>11.12</v>
      </c>
    </row>
    <row r="994" spans="1:6" x14ac:dyDescent="0.25">
      <c r="A994" s="51">
        <v>2896</v>
      </c>
      <c r="B994" s="51" t="s">
        <v>4167</v>
      </c>
      <c r="C994" s="51">
        <v>12</v>
      </c>
      <c r="D994" s="51" t="s">
        <v>4166</v>
      </c>
      <c r="E994" s="51">
        <v>10.96</v>
      </c>
    </row>
    <row r="995" spans="1:6" x14ac:dyDescent="0.25">
      <c r="A995" s="51">
        <v>2722</v>
      </c>
      <c r="B995" s="51" t="s">
        <v>4165</v>
      </c>
      <c r="C995" s="51">
        <v>36</v>
      </c>
      <c r="D995" s="51" t="s">
        <v>4164</v>
      </c>
      <c r="E995" s="51">
        <v>26.5</v>
      </c>
    </row>
    <row r="996" spans="1:6" x14ac:dyDescent="0.25">
      <c r="A996" s="51">
        <v>2720</v>
      </c>
      <c r="B996" s="51" t="s">
        <v>4163</v>
      </c>
      <c r="C996" s="51">
        <v>36</v>
      </c>
      <c r="D996" s="51" t="s">
        <v>4162</v>
      </c>
      <c r="E996" s="51">
        <v>19</v>
      </c>
    </row>
    <row r="997" spans="1:6" x14ac:dyDescent="0.25">
      <c r="A997" s="51">
        <v>2721</v>
      </c>
      <c r="B997" s="51" t="s">
        <v>4161</v>
      </c>
      <c r="C997" s="51">
        <v>36</v>
      </c>
      <c r="D997" s="51" t="s">
        <v>4160</v>
      </c>
      <c r="E997" s="51">
        <v>23</v>
      </c>
    </row>
    <row r="998" spans="1:6" x14ac:dyDescent="0.25">
      <c r="A998" s="51">
        <v>3241</v>
      </c>
      <c r="B998" s="51" t="s">
        <v>4159</v>
      </c>
      <c r="C998" s="51">
        <v>36</v>
      </c>
      <c r="D998" s="51" t="s">
        <v>4158</v>
      </c>
      <c r="E998" s="51">
        <v>1.49</v>
      </c>
    </row>
    <row r="999" spans="1:6" x14ac:dyDescent="0.25">
      <c r="A999" s="51">
        <v>2676</v>
      </c>
      <c r="B999" s="51" t="s">
        <v>4157</v>
      </c>
      <c r="C999" s="51">
        <v>30</v>
      </c>
      <c r="D999" s="51" t="s">
        <v>4156</v>
      </c>
      <c r="E999" s="51">
        <v>10.55</v>
      </c>
    </row>
    <row r="1000" spans="1:6" x14ac:dyDescent="0.25">
      <c r="A1000" s="51">
        <v>2674</v>
      </c>
      <c r="B1000" s="51" t="s">
        <v>4155</v>
      </c>
      <c r="C1000" s="51">
        <v>30</v>
      </c>
      <c r="D1000" s="51" t="s">
        <v>4154</v>
      </c>
      <c r="E1000" s="51">
        <v>9</v>
      </c>
    </row>
    <row r="1001" spans="1:6" x14ac:dyDescent="0.25">
      <c r="A1001" s="51">
        <v>2675</v>
      </c>
      <c r="B1001" s="51" t="s">
        <v>4153</v>
      </c>
      <c r="C1001" s="51">
        <v>30</v>
      </c>
      <c r="D1001" s="51" t="s">
        <v>4152</v>
      </c>
      <c r="E1001" s="51">
        <v>9.5500000000000007</v>
      </c>
    </row>
    <row r="1002" spans="1:6" x14ac:dyDescent="0.25">
      <c r="A1002" s="51">
        <v>2996</v>
      </c>
      <c r="B1002" s="51" t="s">
        <v>4151</v>
      </c>
      <c r="C1002" s="51">
        <v>12</v>
      </c>
      <c r="D1002" s="51" t="s">
        <v>4150</v>
      </c>
      <c r="E1002" s="51">
        <v>8</v>
      </c>
    </row>
    <row r="1003" spans="1:6" x14ac:dyDescent="0.25">
      <c r="A1003" s="51">
        <v>1659</v>
      </c>
      <c r="B1003" s="51" t="s">
        <v>4149</v>
      </c>
      <c r="C1003" s="51">
        <v>33</v>
      </c>
      <c r="D1003" s="51" t="s">
        <v>4148</v>
      </c>
    </row>
    <row r="1004" spans="1:6" x14ac:dyDescent="0.25">
      <c r="A1004" s="51">
        <v>812</v>
      </c>
      <c r="B1004" s="51" t="s">
        <v>4147</v>
      </c>
      <c r="C1004" s="51">
        <v>55</v>
      </c>
      <c r="D1004" s="51" t="s">
        <v>4146</v>
      </c>
      <c r="E1004" s="51">
        <v>328</v>
      </c>
      <c r="F1004" s="51" t="s">
        <v>887</v>
      </c>
    </row>
    <row r="1005" spans="1:6" x14ac:dyDescent="0.25">
      <c r="A1005" s="51">
        <v>681</v>
      </c>
      <c r="B1005" s="51" t="s">
        <v>4145</v>
      </c>
      <c r="C1005" s="51">
        <v>33</v>
      </c>
      <c r="D1005" s="51" t="s">
        <v>4144</v>
      </c>
      <c r="E1005" s="51">
        <v>43</v>
      </c>
    </row>
    <row r="1006" spans="1:6" x14ac:dyDescent="0.25">
      <c r="A1006" s="51">
        <v>1030</v>
      </c>
      <c r="B1006" s="51" t="s">
        <v>4143</v>
      </c>
      <c r="C1006" s="51">
        <v>36</v>
      </c>
      <c r="D1006" s="51" t="s">
        <v>4142</v>
      </c>
      <c r="E1006" s="51">
        <v>2</v>
      </c>
    </row>
    <row r="1007" spans="1:6" x14ac:dyDescent="0.25">
      <c r="A1007" s="51">
        <v>1036</v>
      </c>
      <c r="B1007" s="51" t="s">
        <v>4141</v>
      </c>
      <c r="C1007" s="51">
        <v>36</v>
      </c>
      <c r="D1007" s="51" t="s">
        <v>4140</v>
      </c>
      <c r="E1007" s="51">
        <v>4.62</v>
      </c>
    </row>
    <row r="1008" spans="1:6" x14ac:dyDescent="0.25">
      <c r="A1008" s="51">
        <v>1028</v>
      </c>
      <c r="B1008" s="51" t="s">
        <v>4139</v>
      </c>
      <c r="C1008" s="51">
        <v>36</v>
      </c>
      <c r="D1008" s="51" t="s">
        <v>4135</v>
      </c>
      <c r="E1008" s="51">
        <v>2.12</v>
      </c>
    </row>
    <row r="1009" spans="1:5" x14ac:dyDescent="0.25">
      <c r="A1009" s="51">
        <v>1426</v>
      </c>
      <c r="B1009" s="51" t="s">
        <v>4138</v>
      </c>
      <c r="C1009" s="51">
        <v>36</v>
      </c>
      <c r="D1009" s="51" t="s">
        <v>4137</v>
      </c>
      <c r="E1009" s="51">
        <v>4.95</v>
      </c>
    </row>
    <row r="1010" spans="1:5" x14ac:dyDescent="0.25">
      <c r="A1010" s="51">
        <v>1035</v>
      </c>
      <c r="B1010" s="51" t="s">
        <v>4136</v>
      </c>
      <c r="C1010" s="51">
        <v>36</v>
      </c>
      <c r="D1010" s="51" t="s">
        <v>4135</v>
      </c>
      <c r="E1010" s="51">
        <v>2.76</v>
      </c>
    </row>
    <row r="1011" spans="1:5" x14ac:dyDescent="0.25">
      <c r="A1011" s="51">
        <v>2877</v>
      </c>
      <c r="B1011" s="51" t="s">
        <v>4134</v>
      </c>
      <c r="C1011" s="51">
        <v>12</v>
      </c>
      <c r="D1011" s="51" t="s">
        <v>4133</v>
      </c>
      <c r="E1011" s="51">
        <v>11.97</v>
      </c>
    </row>
    <row r="1012" spans="1:5" x14ac:dyDescent="0.25">
      <c r="A1012" s="51">
        <v>2878</v>
      </c>
      <c r="B1012" s="51" t="s">
        <v>4132</v>
      </c>
      <c r="C1012" s="51">
        <v>12</v>
      </c>
      <c r="D1012" s="51" t="s">
        <v>4131</v>
      </c>
      <c r="E1012" s="51">
        <v>19.63</v>
      </c>
    </row>
    <row r="1013" spans="1:5" x14ac:dyDescent="0.25">
      <c r="A1013" s="51">
        <v>3065</v>
      </c>
      <c r="B1013" s="51" t="s">
        <v>4130</v>
      </c>
      <c r="C1013" s="51">
        <v>30</v>
      </c>
      <c r="D1013" s="51" t="s">
        <v>4129</v>
      </c>
    </row>
    <row r="1014" spans="1:5" x14ac:dyDescent="0.25">
      <c r="A1014" s="51">
        <v>1341</v>
      </c>
      <c r="B1014" s="51" t="s">
        <v>4128</v>
      </c>
      <c r="C1014" s="51">
        <v>53</v>
      </c>
      <c r="D1014" s="51" t="s">
        <v>4127</v>
      </c>
      <c r="E1014" s="51">
        <v>22.19</v>
      </c>
    </row>
    <row r="1015" spans="1:5" x14ac:dyDescent="0.25">
      <c r="A1015" s="51">
        <v>1878</v>
      </c>
      <c r="B1015" s="51" t="s">
        <v>4126</v>
      </c>
      <c r="C1015" s="51">
        <v>33</v>
      </c>
      <c r="D1015" s="51" t="s">
        <v>4125</v>
      </c>
      <c r="E1015" s="51">
        <v>23</v>
      </c>
    </row>
    <row r="1016" spans="1:5" x14ac:dyDescent="0.25">
      <c r="A1016" s="51">
        <v>2761</v>
      </c>
      <c r="B1016" s="51" t="s">
        <v>4124</v>
      </c>
      <c r="C1016" s="51">
        <v>114</v>
      </c>
      <c r="D1016" s="51" t="s">
        <v>4123</v>
      </c>
      <c r="E1016" s="51">
        <v>150</v>
      </c>
    </row>
    <row r="1017" spans="1:5" x14ac:dyDescent="0.25">
      <c r="A1017" s="51">
        <v>2760</v>
      </c>
      <c r="B1017" s="51" t="s">
        <v>4122</v>
      </c>
      <c r="C1017" s="51">
        <v>114</v>
      </c>
      <c r="D1017" s="51" t="s">
        <v>4121</v>
      </c>
      <c r="E1017" s="51">
        <v>130</v>
      </c>
    </row>
    <row r="1018" spans="1:5" x14ac:dyDescent="0.25">
      <c r="A1018" s="51">
        <v>2000</v>
      </c>
      <c r="B1018" s="51" t="s">
        <v>4120</v>
      </c>
      <c r="C1018" s="51">
        <v>84</v>
      </c>
      <c r="D1018" s="51" t="s">
        <v>4119</v>
      </c>
      <c r="E1018" s="51">
        <v>30</v>
      </c>
    </row>
    <row r="1019" spans="1:5" x14ac:dyDescent="0.25">
      <c r="A1019" s="51">
        <v>3182</v>
      </c>
      <c r="B1019" s="51" t="s">
        <v>4118</v>
      </c>
      <c r="C1019" s="51">
        <v>26</v>
      </c>
      <c r="D1019" s="51" t="s">
        <v>4117</v>
      </c>
      <c r="E1019" s="51">
        <v>95.6</v>
      </c>
    </row>
    <row r="1020" spans="1:5" x14ac:dyDescent="0.25">
      <c r="A1020" s="51">
        <v>1767</v>
      </c>
      <c r="B1020" s="51" t="s">
        <v>4116</v>
      </c>
      <c r="C1020" s="51">
        <v>102</v>
      </c>
      <c r="D1020" s="51" t="s">
        <v>4115</v>
      </c>
      <c r="E1020" s="51">
        <v>432</v>
      </c>
    </row>
    <row r="1021" spans="1:5" x14ac:dyDescent="0.25">
      <c r="A1021" s="51">
        <v>3168</v>
      </c>
      <c r="B1021" s="51" t="s">
        <v>4114</v>
      </c>
      <c r="C1021" s="51">
        <v>12</v>
      </c>
      <c r="D1021" s="51" t="s">
        <v>4113</v>
      </c>
      <c r="E1021" s="51">
        <v>80</v>
      </c>
    </row>
    <row r="1022" spans="1:5" x14ac:dyDescent="0.25">
      <c r="A1022" s="51">
        <v>3167</v>
      </c>
      <c r="B1022" s="51" t="s">
        <v>4112</v>
      </c>
      <c r="C1022" s="51">
        <v>12</v>
      </c>
      <c r="D1022" s="51" t="s">
        <v>4111</v>
      </c>
      <c r="E1022" s="51">
        <v>75</v>
      </c>
    </row>
    <row r="1023" spans="1:5" x14ac:dyDescent="0.25">
      <c r="A1023" s="51">
        <v>3169</v>
      </c>
      <c r="B1023" s="51" t="s">
        <v>4110</v>
      </c>
      <c r="C1023" s="51">
        <v>12</v>
      </c>
      <c r="D1023" s="51" t="s">
        <v>4109</v>
      </c>
      <c r="E1023" s="51">
        <v>190</v>
      </c>
    </row>
    <row r="1024" spans="1:5" x14ac:dyDescent="0.25">
      <c r="A1024" s="51">
        <v>3385</v>
      </c>
      <c r="B1024" s="51" t="s">
        <v>4108</v>
      </c>
      <c r="C1024" s="51">
        <v>136</v>
      </c>
      <c r="D1024" s="51" t="s">
        <v>4107</v>
      </c>
      <c r="E1024" s="51">
        <v>14</v>
      </c>
    </row>
    <row r="1025" spans="1:6" x14ac:dyDescent="0.25">
      <c r="A1025" s="51">
        <v>2830</v>
      </c>
      <c r="B1025" s="51" t="s">
        <v>4106</v>
      </c>
    </row>
    <row r="1026" spans="1:6" x14ac:dyDescent="0.25">
      <c r="A1026" s="51">
        <v>290</v>
      </c>
      <c r="B1026" s="51" t="s">
        <v>4105</v>
      </c>
      <c r="C1026" s="51">
        <v>31</v>
      </c>
      <c r="D1026" s="51" t="s">
        <v>4104</v>
      </c>
      <c r="E1026" s="51">
        <v>11.3</v>
      </c>
    </row>
    <row r="1027" spans="1:6" x14ac:dyDescent="0.25">
      <c r="A1027" s="51">
        <v>2559</v>
      </c>
      <c r="B1027" s="51" t="s">
        <v>4103</v>
      </c>
      <c r="C1027" s="51">
        <v>47</v>
      </c>
      <c r="D1027" s="51" t="s">
        <v>4102</v>
      </c>
      <c r="E1027" s="51">
        <v>29.5</v>
      </c>
    </row>
    <row r="1028" spans="1:6" x14ac:dyDescent="0.25">
      <c r="A1028" s="51">
        <v>1159</v>
      </c>
      <c r="B1028" s="51" t="s">
        <v>4101</v>
      </c>
      <c r="C1028" s="51">
        <v>31</v>
      </c>
      <c r="D1028" s="51" t="s">
        <v>4100</v>
      </c>
      <c r="E1028" s="51">
        <v>48.24</v>
      </c>
    </row>
    <row r="1029" spans="1:6" x14ac:dyDescent="0.25">
      <c r="A1029" s="51">
        <v>717</v>
      </c>
      <c r="B1029" s="51" t="s">
        <v>4099</v>
      </c>
      <c r="C1029" s="51">
        <v>26</v>
      </c>
      <c r="D1029" s="51" t="s">
        <v>4098</v>
      </c>
      <c r="E1029" s="51">
        <v>31</v>
      </c>
    </row>
    <row r="1030" spans="1:6" x14ac:dyDescent="0.25">
      <c r="A1030" s="51">
        <v>1099</v>
      </c>
      <c r="B1030" s="51" t="s">
        <v>4097</v>
      </c>
      <c r="C1030" s="51">
        <v>4</v>
      </c>
      <c r="D1030" s="51" t="s">
        <v>4096</v>
      </c>
    </row>
    <row r="1031" spans="1:6" x14ac:dyDescent="0.25">
      <c r="A1031" s="51">
        <v>864</v>
      </c>
      <c r="B1031" s="51" t="s">
        <v>4095</v>
      </c>
      <c r="C1031" s="51">
        <v>33</v>
      </c>
      <c r="D1031" s="51" t="s">
        <v>4094</v>
      </c>
      <c r="E1031" s="51">
        <v>46.9</v>
      </c>
    </row>
    <row r="1032" spans="1:6" x14ac:dyDescent="0.25">
      <c r="A1032" s="51">
        <v>2156</v>
      </c>
      <c r="B1032" s="51" t="s">
        <v>4093</v>
      </c>
      <c r="C1032" s="51">
        <v>31</v>
      </c>
      <c r="D1032" s="51" t="s">
        <v>4092</v>
      </c>
    </row>
    <row r="1033" spans="1:6" x14ac:dyDescent="0.25">
      <c r="A1033" s="51">
        <v>2153</v>
      </c>
      <c r="B1033" s="51" t="s">
        <v>4091</v>
      </c>
      <c r="C1033" s="51">
        <v>33</v>
      </c>
      <c r="D1033" s="51" t="s">
        <v>4090</v>
      </c>
      <c r="E1033" s="51">
        <v>96.8</v>
      </c>
    </row>
    <row r="1034" spans="1:6" x14ac:dyDescent="0.25">
      <c r="A1034" s="51">
        <v>866</v>
      </c>
      <c r="B1034" s="51" t="s">
        <v>4089</v>
      </c>
      <c r="C1034" s="51">
        <v>31</v>
      </c>
      <c r="D1034" s="51" t="s">
        <v>4088</v>
      </c>
      <c r="E1034" s="51">
        <v>14.51</v>
      </c>
    </row>
    <row r="1035" spans="1:6" x14ac:dyDescent="0.25">
      <c r="A1035" s="51">
        <v>2304</v>
      </c>
      <c r="B1035" s="51" t="s">
        <v>4087</v>
      </c>
      <c r="C1035" s="51">
        <v>31</v>
      </c>
      <c r="D1035" s="51" t="s">
        <v>4086</v>
      </c>
      <c r="E1035" s="51">
        <v>55.5</v>
      </c>
    </row>
    <row r="1036" spans="1:6" x14ac:dyDescent="0.25">
      <c r="A1036" s="51">
        <v>2052</v>
      </c>
      <c r="B1036" s="51" t="s">
        <v>4085</v>
      </c>
      <c r="C1036" s="51">
        <v>33</v>
      </c>
      <c r="D1036" s="51" t="s">
        <v>4084</v>
      </c>
    </row>
    <row r="1037" spans="1:6" x14ac:dyDescent="0.25">
      <c r="A1037" s="51">
        <v>2236</v>
      </c>
      <c r="B1037" s="51" t="s">
        <v>4083</v>
      </c>
      <c r="C1037" s="51">
        <v>31</v>
      </c>
      <c r="D1037" s="51" t="s">
        <v>4082</v>
      </c>
      <c r="E1037" s="51">
        <v>197.5</v>
      </c>
    </row>
    <row r="1038" spans="1:6" x14ac:dyDescent="0.25">
      <c r="A1038" s="51">
        <v>651</v>
      </c>
      <c r="B1038" s="51" t="s">
        <v>4081</v>
      </c>
      <c r="C1038" s="51">
        <v>33</v>
      </c>
      <c r="D1038" s="51" t="s">
        <v>4080</v>
      </c>
      <c r="E1038" s="51">
        <v>27.5</v>
      </c>
      <c r="F1038" s="51" t="s">
        <v>4079</v>
      </c>
    </row>
    <row r="1039" spans="1:6" x14ac:dyDescent="0.25">
      <c r="A1039" s="51">
        <v>650</v>
      </c>
      <c r="B1039" s="51" t="s">
        <v>4076</v>
      </c>
      <c r="C1039" s="51">
        <v>33</v>
      </c>
      <c r="D1039" s="51" t="s">
        <v>4078</v>
      </c>
      <c r="E1039" s="51">
        <v>39.4</v>
      </c>
      <c r="F1039" s="51" t="s">
        <v>4077</v>
      </c>
    </row>
    <row r="1040" spans="1:6" x14ac:dyDescent="0.25">
      <c r="A1040" s="51">
        <v>652</v>
      </c>
      <c r="B1040" s="51" t="s">
        <v>4076</v>
      </c>
      <c r="C1040" s="51">
        <v>33</v>
      </c>
      <c r="D1040" s="51" t="s">
        <v>4075</v>
      </c>
      <c r="E1040" s="51">
        <v>39.4</v>
      </c>
      <c r="F1040" s="51" t="s">
        <v>4074</v>
      </c>
    </row>
    <row r="1041" spans="1:6" x14ac:dyDescent="0.25">
      <c r="A1041" s="51">
        <v>1923</v>
      </c>
      <c r="B1041" s="51" t="s">
        <v>4073</v>
      </c>
      <c r="C1041" s="51">
        <v>33</v>
      </c>
      <c r="D1041" s="51" t="s">
        <v>4072</v>
      </c>
      <c r="E1041" s="51">
        <v>32</v>
      </c>
    </row>
    <row r="1042" spans="1:6" x14ac:dyDescent="0.25">
      <c r="A1042" s="51">
        <v>1184</v>
      </c>
      <c r="B1042" s="51" t="s">
        <v>4071</v>
      </c>
      <c r="C1042" s="51">
        <v>26</v>
      </c>
      <c r="D1042" s="51" t="s">
        <v>4070</v>
      </c>
      <c r="E1042" s="51">
        <v>29.6</v>
      </c>
    </row>
    <row r="1043" spans="1:6" x14ac:dyDescent="0.25">
      <c r="A1043" s="51">
        <v>1117</v>
      </c>
      <c r="B1043" s="51" t="s">
        <v>4069</v>
      </c>
      <c r="C1043" s="51">
        <v>47</v>
      </c>
      <c r="D1043" s="51" t="s">
        <v>4068</v>
      </c>
      <c r="E1043" s="51">
        <v>19.5</v>
      </c>
    </row>
    <row r="1044" spans="1:6" x14ac:dyDescent="0.25">
      <c r="A1044" s="51">
        <v>1389</v>
      </c>
      <c r="B1044" s="51" t="s">
        <v>4067</v>
      </c>
      <c r="C1044" s="51">
        <v>26</v>
      </c>
      <c r="D1044" s="51" t="s">
        <v>4066</v>
      </c>
      <c r="E1044" s="51">
        <v>47.5</v>
      </c>
    </row>
    <row r="1045" spans="1:6" x14ac:dyDescent="0.25">
      <c r="A1045" s="51">
        <v>292</v>
      </c>
      <c r="B1045" s="51" t="s">
        <v>4065</v>
      </c>
      <c r="C1045" s="51">
        <v>33</v>
      </c>
      <c r="D1045" s="51" t="s">
        <v>4064</v>
      </c>
      <c r="E1045" s="51">
        <v>42</v>
      </c>
    </row>
    <row r="1046" spans="1:6" x14ac:dyDescent="0.25">
      <c r="A1046" s="51">
        <v>293</v>
      </c>
      <c r="B1046" s="51" t="s">
        <v>4063</v>
      </c>
      <c r="C1046" s="51">
        <v>26</v>
      </c>
      <c r="D1046" s="51" t="s">
        <v>4062</v>
      </c>
      <c r="E1046" s="51">
        <v>55.7</v>
      </c>
    </row>
    <row r="1047" spans="1:6" x14ac:dyDescent="0.25">
      <c r="A1047" s="51">
        <v>2217</v>
      </c>
      <c r="B1047" s="51" t="s">
        <v>4061</v>
      </c>
      <c r="C1047" s="51">
        <v>114</v>
      </c>
      <c r="D1047" s="51" t="s">
        <v>4060</v>
      </c>
      <c r="F1047" s="51" t="s">
        <v>4059</v>
      </c>
    </row>
    <row r="1048" spans="1:6" x14ac:dyDescent="0.25">
      <c r="A1048" s="51">
        <v>743</v>
      </c>
      <c r="B1048" s="51" t="s">
        <v>4058</v>
      </c>
      <c r="C1048" s="51">
        <v>30</v>
      </c>
      <c r="D1048" s="51" t="s">
        <v>4057</v>
      </c>
      <c r="E1048" s="51">
        <v>12</v>
      </c>
    </row>
    <row r="1049" spans="1:6" x14ac:dyDescent="0.25">
      <c r="A1049" s="51">
        <v>746</v>
      </c>
      <c r="B1049" s="51" t="s">
        <v>4056</v>
      </c>
      <c r="C1049" s="51">
        <v>30</v>
      </c>
      <c r="D1049" s="51" t="s">
        <v>4055</v>
      </c>
      <c r="E1049" s="51">
        <v>12</v>
      </c>
    </row>
    <row r="1050" spans="1:6" x14ac:dyDescent="0.25">
      <c r="A1050" s="51">
        <v>744</v>
      </c>
      <c r="B1050" s="51" t="s">
        <v>4054</v>
      </c>
      <c r="C1050" s="51">
        <v>30</v>
      </c>
      <c r="D1050" s="51" t="s">
        <v>4053</v>
      </c>
      <c r="E1050" s="51">
        <v>12</v>
      </c>
    </row>
    <row r="1051" spans="1:6" x14ac:dyDescent="0.25">
      <c r="A1051" s="51">
        <v>742</v>
      </c>
      <c r="B1051" s="51" t="s">
        <v>4052</v>
      </c>
      <c r="C1051" s="51">
        <v>30</v>
      </c>
      <c r="D1051" s="51" t="s">
        <v>4051</v>
      </c>
      <c r="E1051" s="51">
        <v>12</v>
      </c>
    </row>
    <row r="1052" spans="1:6" x14ac:dyDescent="0.25">
      <c r="A1052" s="51">
        <v>741</v>
      </c>
      <c r="B1052" s="51" t="s">
        <v>4050</v>
      </c>
      <c r="C1052" s="51">
        <v>30</v>
      </c>
      <c r="D1052" s="51" t="s">
        <v>4049</v>
      </c>
      <c r="E1052" s="51">
        <v>12</v>
      </c>
    </row>
    <row r="1053" spans="1:6" x14ac:dyDescent="0.25">
      <c r="A1053" s="51">
        <v>745</v>
      </c>
      <c r="B1053" s="51" t="s">
        <v>4048</v>
      </c>
      <c r="C1053" s="51">
        <v>30</v>
      </c>
      <c r="D1053" s="51" t="s">
        <v>4047</v>
      </c>
      <c r="E1053" s="51">
        <v>12</v>
      </c>
    </row>
    <row r="1054" spans="1:6" x14ac:dyDescent="0.25">
      <c r="A1054" s="51">
        <v>740</v>
      </c>
      <c r="B1054" s="51" t="s">
        <v>4046</v>
      </c>
      <c r="C1054" s="51">
        <v>30</v>
      </c>
      <c r="D1054" s="51" t="s">
        <v>4045</v>
      </c>
      <c r="E1054" s="51">
        <v>12</v>
      </c>
    </row>
    <row r="1055" spans="1:6" x14ac:dyDescent="0.25">
      <c r="A1055" s="51">
        <v>738</v>
      </c>
      <c r="B1055" s="51" t="s">
        <v>4044</v>
      </c>
      <c r="C1055" s="51">
        <v>33</v>
      </c>
      <c r="D1055" s="51" t="s">
        <v>4043</v>
      </c>
      <c r="E1055" s="51">
        <v>16.8</v>
      </c>
    </row>
    <row r="1056" spans="1:6" x14ac:dyDescent="0.25">
      <c r="A1056" s="51">
        <v>3496</v>
      </c>
      <c r="B1056" s="51" t="s">
        <v>4042</v>
      </c>
      <c r="C1056" s="51">
        <v>4</v>
      </c>
      <c r="D1056" s="51" t="s">
        <v>4041</v>
      </c>
      <c r="E1056" s="51">
        <v>245</v>
      </c>
      <c r="F1056" s="51" t="s">
        <v>847</v>
      </c>
    </row>
    <row r="1057" spans="1:5" x14ac:dyDescent="0.25">
      <c r="A1057" s="51">
        <v>803</v>
      </c>
      <c r="B1057" s="51" t="s">
        <v>4040</v>
      </c>
      <c r="C1057" s="51">
        <v>30</v>
      </c>
      <c r="D1057" s="51" t="s">
        <v>4039</v>
      </c>
      <c r="E1057" s="51">
        <v>10.45</v>
      </c>
    </row>
    <row r="1058" spans="1:5" x14ac:dyDescent="0.25">
      <c r="A1058" s="51">
        <v>294</v>
      </c>
      <c r="B1058" s="51" t="s">
        <v>4038</v>
      </c>
      <c r="C1058" s="51">
        <v>26</v>
      </c>
      <c r="D1058" s="51" t="s">
        <v>4037</v>
      </c>
      <c r="E1058" s="51">
        <v>185.08</v>
      </c>
    </row>
    <row r="1059" spans="1:5" x14ac:dyDescent="0.25">
      <c r="A1059" s="51">
        <v>1378</v>
      </c>
      <c r="B1059" s="51" t="s">
        <v>4036</v>
      </c>
      <c r="C1059" s="51">
        <v>53</v>
      </c>
      <c r="D1059" s="51" t="s">
        <v>4035</v>
      </c>
      <c r="E1059" s="51">
        <v>35.5</v>
      </c>
    </row>
    <row r="1060" spans="1:5" x14ac:dyDescent="0.25">
      <c r="A1060" s="51">
        <v>3030</v>
      </c>
      <c r="B1060" s="51" t="s">
        <v>4034</v>
      </c>
      <c r="C1060" s="51">
        <v>12</v>
      </c>
      <c r="D1060" s="51" t="s">
        <v>4033</v>
      </c>
      <c r="E1060" s="51">
        <v>29.56</v>
      </c>
    </row>
    <row r="1061" spans="1:5" x14ac:dyDescent="0.25">
      <c r="A1061" s="51">
        <v>2977</v>
      </c>
      <c r="B1061" s="51" t="s">
        <v>4032</v>
      </c>
      <c r="C1061" s="51">
        <v>26</v>
      </c>
      <c r="D1061" s="51" t="s">
        <v>4031</v>
      </c>
      <c r="E1061" s="51">
        <v>82</v>
      </c>
    </row>
    <row r="1062" spans="1:5" x14ac:dyDescent="0.25">
      <c r="A1062" s="51">
        <v>2060</v>
      </c>
      <c r="B1062" s="51" t="s">
        <v>4030</v>
      </c>
      <c r="C1062" s="51">
        <v>12</v>
      </c>
      <c r="D1062" s="51" t="s">
        <v>4029</v>
      </c>
      <c r="E1062" s="51">
        <v>67</v>
      </c>
    </row>
    <row r="1063" spans="1:5" x14ac:dyDescent="0.25">
      <c r="A1063" s="51">
        <v>1382</v>
      </c>
      <c r="B1063" s="51" t="s">
        <v>4028</v>
      </c>
      <c r="C1063" s="51">
        <v>53</v>
      </c>
      <c r="D1063" s="51" t="s">
        <v>4027</v>
      </c>
      <c r="E1063" s="51">
        <v>72.05</v>
      </c>
    </row>
    <row r="1064" spans="1:5" x14ac:dyDescent="0.25">
      <c r="A1064" s="51">
        <v>3095</v>
      </c>
      <c r="B1064" s="51" t="s">
        <v>4026</v>
      </c>
      <c r="C1064" s="51">
        <v>120</v>
      </c>
      <c r="D1064" s="51" t="s">
        <v>4025</v>
      </c>
      <c r="E1064" s="51">
        <v>56</v>
      </c>
    </row>
    <row r="1065" spans="1:5" x14ac:dyDescent="0.25">
      <c r="A1065" s="51">
        <v>2766</v>
      </c>
      <c r="B1065" s="51" t="s">
        <v>4024</v>
      </c>
      <c r="C1065" s="51">
        <v>33</v>
      </c>
      <c r="D1065" s="51" t="s">
        <v>4023</v>
      </c>
      <c r="E1065" s="51">
        <v>50.5</v>
      </c>
    </row>
    <row r="1066" spans="1:5" x14ac:dyDescent="0.25">
      <c r="A1066" s="51">
        <v>2765</v>
      </c>
      <c r="B1066" s="51" t="s">
        <v>4022</v>
      </c>
      <c r="C1066" s="51">
        <v>33</v>
      </c>
      <c r="D1066" s="51" t="s">
        <v>4021</v>
      </c>
      <c r="E1066" s="51">
        <v>191.5</v>
      </c>
    </row>
    <row r="1067" spans="1:5" x14ac:dyDescent="0.25">
      <c r="A1067" s="51">
        <v>1044</v>
      </c>
      <c r="B1067" s="51" t="s">
        <v>4020</v>
      </c>
      <c r="C1067" s="51">
        <v>29</v>
      </c>
      <c r="D1067" s="51" t="s">
        <v>4019</v>
      </c>
      <c r="E1067" s="51">
        <v>114</v>
      </c>
    </row>
    <row r="1068" spans="1:5" x14ac:dyDescent="0.25">
      <c r="A1068" s="51">
        <v>1443</v>
      </c>
      <c r="B1068" s="51" t="s">
        <v>4018</v>
      </c>
      <c r="C1068" s="51">
        <v>28</v>
      </c>
      <c r="D1068" s="51" t="s">
        <v>4017</v>
      </c>
      <c r="E1068" s="51">
        <v>314</v>
      </c>
    </row>
    <row r="1069" spans="1:5" x14ac:dyDescent="0.25">
      <c r="A1069" s="51">
        <v>2966</v>
      </c>
      <c r="B1069" s="51" t="s">
        <v>4016</v>
      </c>
      <c r="C1069" s="51">
        <v>12</v>
      </c>
      <c r="D1069" s="51" t="s">
        <v>4015</v>
      </c>
      <c r="E1069" s="51">
        <v>65.489999999999995</v>
      </c>
    </row>
    <row r="1070" spans="1:5" x14ac:dyDescent="0.25">
      <c r="A1070" s="51">
        <v>2968</v>
      </c>
      <c r="B1070" s="51" t="s">
        <v>4014</v>
      </c>
      <c r="C1070" s="51">
        <v>22</v>
      </c>
      <c r="D1070" s="51" t="s">
        <v>4013</v>
      </c>
      <c r="E1070" s="51">
        <v>13</v>
      </c>
    </row>
    <row r="1071" spans="1:5" x14ac:dyDescent="0.25">
      <c r="A1071" s="51">
        <v>703</v>
      </c>
      <c r="B1071" s="51" t="s">
        <v>4012</v>
      </c>
      <c r="C1071" s="51">
        <v>45</v>
      </c>
      <c r="D1071" s="51" t="s">
        <v>4011</v>
      </c>
      <c r="E1071" s="51">
        <v>238.13</v>
      </c>
    </row>
    <row r="1072" spans="1:5" x14ac:dyDescent="0.25">
      <c r="A1072" s="51">
        <v>983</v>
      </c>
      <c r="B1072" s="51" t="s">
        <v>4010</v>
      </c>
      <c r="C1072" s="51">
        <v>45</v>
      </c>
      <c r="D1072" s="51" t="s">
        <v>4009</v>
      </c>
      <c r="E1072" s="51">
        <v>132.47999999999999</v>
      </c>
    </row>
    <row r="1073" spans="1:6" x14ac:dyDescent="0.25">
      <c r="A1073" s="51">
        <v>984</v>
      </c>
      <c r="B1073" s="51" t="s">
        <v>4008</v>
      </c>
      <c r="C1073" s="51">
        <v>45</v>
      </c>
      <c r="D1073" s="51" t="s">
        <v>4007</v>
      </c>
      <c r="E1073" s="51">
        <v>110.68</v>
      </c>
    </row>
    <row r="1074" spans="1:6" x14ac:dyDescent="0.25">
      <c r="A1074" s="51">
        <v>1721</v>
      </c>
      <c r="B1074" s="51" t="s">
        <v>13</v>
      </c>
      <c r="C1074" s="51">
        <v>93</v>
      </c>
      <c r="E1074" s="51">
        <v>412.5</v>
      </c>
    </row>
    <row r="1075" spans="1:6" x14ac:dyDescent="0.25">
      <c r="A1075" s="51">
        <v>622</v>
      </c>
      <c r="B1075" s="51" t="s">
        <v>4006</v>
      </c>
      <c r="C1075" s="51">
        <v>14</v>
      </c>
      <c r="D1075" s="51" t="s">
        <v>4005</v>
      </c>
      <c r="E1075" s="51">
        <v>122</v>
      </c>
      <c r="F1075" s="51" t="s">
        <v>4004</v>
      </c>
    </row>
    <row r="1076" spans="1:6" x14ac:dyDescent="0.25">
      <c r="A1076" s="51">
        <v>3101</v>
      </c>
      <c r="B1076" s="51" t="s">
        <v>4003</v>
      </c>
      <c r="C1076" s="51">
        <v>125</v>
      </c>
      <c r="D1076" s="51" t="s">
        <v>4002</v>
      </c>
      <c r="E1076" s="51">
        <v>6.42</v>
      </c>
    </row>
    <row r="1077" spans="1:6" x14ac:dyDescent="0.25">
      <c r="A1077" s="51">
        <v>1689</v>
      </c>
      <c r="B1077" s="51" t="s">
        <v>4001</v>
      </c>
      <c r="C1077" s="51">
        <v>33</v>
      </c>
      <c r="D1077" s="51" t="s">
        <v>4000</v>
      </c>
    </row>
    <row r="1078" spans="1:6" x14ac:dyDescent="0.25">
      <c r="A1078" s="51">
        <v>2549</v>
      </c>
      <c r="B1078" s="51" t="s">
        <v>3999</v>
      </c>
      <c r="C1078" s="51">
        <v>33</v>
      </c>
      <c r="D1078" s="51" t="s">
        <v>3998</v>
      </c>
      <c r="E1078" s="51">
        <v>59.3</v>
      </c>
    </row>
    <row r="1079" spans="1:6" x14ac:dyDescent="0.25">
      <c r="A1079" s="51">
        <v>2395</v>
      </c>
      <c r="B1079" s="51" t="s">
        <v>3997</v>
      </c>
      <c r="C1079" s="51">
        <v>26</v>
      </c>
      <c r="D1079" s="51" t="s">
        <v>3996</v>
      </c>
      <c r="E1079" s="51">
        <v>73.2</v>
      </c>
      <c r="F1079" s="51" t="s">
        <v>3996</v>
      </c>
    </row>
    <row r="1080" spans="1:6" x14ac:dyDescent="0.25">
      <c r="A1080" s="51">
        <v>1553</v>
      </c>
      <c r="B1080" s="51" t="s">
        <v>3995</v>
      </c>
      <c r="C1080" s="51">
        <v>26</v>
      </c>
      <c r="D1080" s="51" t="s">
        <v>3994</v>
      </c>
      <c r="E1080" s="51">
        <v>46.2</v>
      </c>
    </row>
    <row r="1081" spans="1:6" x14ac:dyDescent="0.25">
      <c r="A1081" s="51">
        <v>1018</v>
      </c>
      <c r="B1081" s="51" t="s">
        <v>3993</v>
      </c>
      <c r="C1081" s="51">
        <v>9</v>
      </c>
      <c r="D1081" s="51" t="s">
        <v>3992</v>
      </c>
      <c r="E1081" s="51">
        <v>2.76</v>
      </c>
    </row>
    <row r="1082" spans="1:6" x14ac:dyDescent="0.25">
      <c r="A1082" s="51">
        <v>297</v>
      </c>
      <c r="B1082" s="51" t="s">
        <v>3991</v>
      </c>
      <c r="C1082" s="51">
        <v>9</v>
      </c>
      <c r="D1082" s="51" t="s">
        <v>3990</v>
      </c>
      <c r="E1082" s="51">
        <v>6.09</v>
      </c>
    </row>
    <row r="1083" spans="1:6" x14ac:dyDescent="0.25">
      <c r="A1083" s="51">
        <v>298</v>
      </c>
      <c r="B1083" s="51" t="s">
        <v>3989</v>
      </c>
      <c r="C1083" s="51">
        <v>9</v>
      </c>
      <c r="D1083" s="51" t="s">
        <v>3988</v>
      </c>
      <c r="E1083" s="51">
        <v>6.09</v>
      </c>
    </row>
    <row r="1084" spans="1:6" x14ac:dyDescent="0.25">
      <c r="A1084" s="51">
        <v>538</v>
      </c>
      <c r="B1084" s="51" t="s">
        <v>3987</v>
      </c>
      <c r="C1084" s="51">
        <v>9</v>
      </c>
      <c r="D1084" s="51" t="s">
        <v>3986</v>
      </c>
      <c r="E1084" s="51">
        <v>12</v>
      </c>
    </row>
    <row r="1085" spans="1:6" x14ac:dyDescent="0.25">
      <c r="A1085" s="51">
        <v>299</v>
      </c>
      <c r="B1085" s="51" t="s">
        <v>3985</v>
      </c>
      <c r="C1085" s="51">
        <v>9</v>
      </c>
      <c r="D1085" s="51" t="s">
        <v>3984</v>
      </c>
      <c r="E1085" s="51">
        <v>8.3800000000000008</v>
      </c>
    </row>
    <row r="1086" spans="1:6" x14ac:dyDescent="0.25">
      <c r="A1086" s="51">
        <v>1594</v>
      </c>
      <c r="B1086" s="51" t="s">
        <v>3983</v>
      </c>
      <c r="C1086" s="51">
        <v>100</v>
      </c>
      <c r="D1086" s="51" t="s">
        <v>3982</v>
      </c>
      <c r="E1086" s="51">
        <v>52</v>
      </c>
      <c r="F1086" s="51" t="s">
        <v>3981</v>
      </c>
    </row>
    <row r="1087" spans="1:6" x14ac:dyDescent="0.25">
      <c r="A1087" s="51">
        <v>1595</v>
      </c>
      <c r="B1087" s="51" t="s">
        <v>3980</v>
      </c>
      <c r="C1087" s="51">
        <v>100</v>
      </c>
      <c r="D1087" s="51" t="s">
        <v>3979</v>
      </c>
      <c r="E1087" s="51">
        <v>52</v>
      </c>
    </row>
    <row r="1088" spans="1:6" x14ac:dyDescent="0.25">
      <c r="A1088" s="51">
        <v>2350</v>
      </c>
      <c r="B1088" s="51" t="s">
        <v>3978</v>
      </c>
      <c r="C1088" s="51">
        <v>32</v>
      </c>
      <c r="D1088" s="51" t="s">
        <v>3977</v>
      </c>
    </row>
    <row r="1089" spans="1:6" x14ac:dyDescent="0.25">
      <c r="A1089" s="51">
        <v>295</v>
      </c>
      <c r="B1089" s="51" t="s">
        <v>3976</v>
      </c>
      <c r="C1089" s="51">
        <v>9</v>
      </c>
      <c r="D1089" s="51" t="s">
        <v>3975</v>
      </c>
      <c r="E1089" s="51">
        <v>26.94</v>
      </c>
    </row>
    <row r="1090" spans="1:6" x14ac:dyDescent="0.25">
      <c r="A1090" s="51">
        <v>296</v>
      </c>
      <c r="B1090" s="51" t="s">
        <v>3974</v>
      </c>
      <c r="C1090" s="51">
        <v>9</v>
      </c>
      <c r="D1090" s="51" t="s">
        <v>3973</v>
      </c>
    </row>
    <row r="1091" spans="1:6" x14ac:dyDescent="0.25">
      <c r="A1091" s="51">
        <v>2667</v>
      </c>
      <c r="B1091" s="51" t="s">
        <v>3972</v>
      </c>
      <c r="C1091" s="51">
        <v>9</v>
      </c>
      <c r="D1091" s="51" t="s">
        <v>3971</v>
      </c>
      <c r="F1091" s="51" t="s">
        <v>1512</v>
      </c>
    </row>
    <row r="1092" spans="1:6" x14ac:dyDescent="0.25">
      <c r="A1092" s="51">
        <v>2673</v>
      </c>
      <c r="B1092" s="51" t="s">
        <v>3970</v>
      </c>
      <c r="C1092" s="51">
        <v>9</v>
      </c>
      <c r="D1092" s="51" t="s">
        <v>3969</v>
      </c>
    </row>
    <row r="1093" spans="1:6" x14ac:dyDescent="0.25">
      <c r="A1093" s="51">
        <v>2671</v>
      </c>
      <c r="B1093" s="51" t="s">
        <v>3968</v>
      </c>
      <c r="C1093" s="51">
        <v>9</v>
      </c>
      <c r="D1093" s="51" t="s">
        <v>3967</v>
      </c>
    </row>
    <row r="1094" spans="1:6" x14ac:dyDescent="0.25">
      <c r="A1094" s="51">
        <v>2123</v>
      </c>
      <c r="B1094" s="51" t="s">
        <v>3966</v>
      </c>
      <c r="C1094" s="51">
        <v>9</v>
      </c>
      <c r="D1094" s="51" t="s">
        <v>3965</v>
      </c>
    </row>
    <row r="1095" spans="1:6" x14ac:dyDescent="0.25">
      <c r="A1095" s="51">
        <v>2544</v>
      </c>
      <c r="B1095" s="51" t="s">
        <v>3964</v>
      </c>
      <c r="C1095" s="51">
        <v>32</v>
      </c>
      <c r="D1095" s="51" t="s">
        <v>3963</v>
      </c>
    </row>
    <row r="1096" spans="1:6" x14ac:dyDescent="0.25">
      <c r="A1096" s="51">
        <v>2547</v>
      </c>
      <c r="B1096" s="51" t="s">
        <v>3962</v>
      </c>
      <c r="C1096" s="51">
        <v>32</v>
      </c>
      <c r="D1096" s="51" t="s">
        <v>3961</v>
      </c>
      <c r="F1096" s="51" t="s">
        <v>3958</v>
      </c>
    </row>
    <row r="1097" spans="1:6" x14ac:dyDescent="0.25">
      <c r="A1097" s="51">
        <v>2548</v>
      </c>
      <c r="B1097" s="51" t="s">
        <v>3960</v>
      </c>
      <c r="C1097" s="51">
        <v>32</v>
      </c>
      <c r="D1097" s="51" t="s">
        <v>3959</v>
      </c>
      <c r="F1097" s="51" t="s">
        <v>3958</v>
      </c>
    </row>
    <row r="1098" spans="1:6" x14ac:dyDescent="0.25">
      <c r="A1098" s="51">
        <v>2315</v>
      </c>
      <c r="B1098" s="51" t="s">
        <v>3957</v>
      </c>
      <c r="C1098" s="51">
        <v>35</v>
      </c>
      <c r="D1098" s="51" t="s">
        <v>3956</v>
      </c>
      <c r="E1098" s="51">
        <v>73</v>
      </c>
    </row>
    <row r="1099" spans="1:6" x14ac:dyDescent="0.25">
      <c r="A1099" s="51">
        <v>3301</v>
      </c>
      <c r="B1099" s="51" t="s">
        <v>3955</v>
      </c>
      <c r="C1099" s="51">
        <v>26</v>
      </c>
      <c r="D1099" s="51" t="s">
        <v>3954</v>
      </c>
      <c r="E1099" s="51">
        <v>47.9</v>
      </c>
    </row>
    <row r="1100" spans="1:6" x14ac:dyDescent="0.25">
      <c r="A1100" s="51">
        <v>2423</v>
      </c>
      <c r="B1100" s="51" t="s">
        <v>3953</v>
      </c>
      <c r="C1100" s="51">
        <v>32</v>
      </c>
      <c r="D1100" s="51" t="s">
        <v>3952</v>
      </c>
      <c r="F1100" s="51" t="s">
        <v>126</v>
      </c>
    </row>
    <row r="1101" spans="1:6" x14ac:dyDescent="0.25">
      <c r="A1101" s="51">
        <v>1635</v>
      </c>
      <c r="B1101" s="51" t="s">
        <v>3951</v>
      </c>
      <c r="C1101" s="51">
        <v>76</v>
      </c>
      <c r="D1101" s="51" t="s">
        <v>3950</v>
      </c>
      <c r="E1101" s="51">
        <v>25</v>
      </c>
      <c r="F1101" s="51" t="s">
        <v>3949</v>
      </c>
    </row>
    <row r="1102" spans="1:6" x14ac:dyDescent="0.25">
      <c r="A1102" s="51">
        <v>2535</v>
      </c>
      <c r="B1102" s="51" t="s">
        <v>3948</v>
      </c>
      <c r="C1102" s="51">
        <v>76</v>
      </c>
      <c r="D1102" s="51" t="s">
        <v>3947</v>
      </c>
      <c r="E1102" s="51">
        <v>41</v>
      </c>
    </row>
    <row r="1103" spans="1:6" x14ac:dyDescent="0.25">
      <c r="A1103" s="51">
        <v>3298</v>
      </c>
      <c r="B1103" s="51" t="s">
        <v>3946</v>
      </c>
      <c r="C1103" s="51">
        <v>26</v>
      </c>
      <c r="D1103" s="51" t="s">
        <v>3945</v>
      </c>
      <c r="E1103" s="51">
        <v>41.08</v>
      </c>
    </row>
    <row r="1104" spans="1:6" x14ac:dyDescent="0.25">
      <c r="A1104" s="51">
        <v>773</v>
      </c>
      <c r="B1104" s="51" t="s">
        <v>3944</v>
      </c>
      <c r="C1104" s="51">
        <v>9</v>
      </c>
      <c r="D1104" s="51" t="s">
        <v>3943</v>
      </c>
      <c r="E1104" s="51">
        <v>12</v>
      </c>
    </row>
    <row r="1105" spans="1:6" x14ac:dyDescent="0.25">
      <c r="A1105" s="51">
        <v>3302</v>
      </c>
      <c r="B1105" s="51" t="s">
        <v>3942</v>
      </c>
      <c r="C1105" s="51">
        <v>26</v>
      </c>
      <c r="D1105" s="51" t="s">
        <v>3941</v>
      </c>
      <c r="E1105" s="51">
        <v>76.290000000000006</v>
      </c>
    </row>
    <row r="1106" spans="1:6" x14ac:dyDescent="0.25">
      <c r="A1106" s="51">
        <v>3300</v>
      </c>
      <c r="B1106" s="51" t="s">
        <v>3940</v>
      </c>
      <c r="C1106" s="51">
        <v>26</v>
      </c>
      <c r="D1106" s="51" t="s">
        <v>3939</v>
      </c>
      <c r="E1106" s="51">
        <v>69.37</v>
      </c>
    </row>
    <row r="1107" spans="1:6" x14ac:dyDescent="0.25">
      <c r="A1107" s="51">
        <v>3303</v>
      </c>
      <c r="B1107" s="51" t="s">
        <v>3938</v>
      </c>
      <c r="C1107" s="51">
        <v>26</v>
      </c>
      <c r="D1107" s="51" t="s">
        <v>3937</v>
      </c>
      <c r="E1107" s="51">
        <v>74.83</v>
      </c>
    </row>
    <row r="1108" spans="1:6" x14ac:dyDescent="0.25">
      <c r="A1108" s="51">
        <v>301</v>
      </c>
      <c r="B1108" s="51" t="s">
        <v>3936</v>
      </c>
      <c r="C1108" s="51">
        <v>9</v>
      </c>
      <c r="D1108" s="51" t="s">
        <v>3935</v>
      </c>
      <c r="E1108" s="51">
        <v>37.26</v>
      </c>
    </row>
    <row r="1109" spans="1:6" x14ac:dyDescent="0.25">
      <c r="A1109" s="51">
        <v>1281</v>
      </c>
      <c r="B1109" s="51" t="s">
        <v>3934</v>
      </c>
      <c r="C1109" s="51">
        <v>9</v>
      </c>
      <c r="D1109" s="51" t="s">
        <v>3933</v>
      </c>
      <c r="E1109" s="51">
        <v>35.82</v>
      </c>
    </row>
    <row r="1110" spans="1:6" x14ac:dyDescent="0.25">
      <c r="A1110" s="51">
        <v>302</v>
      </c>
      <c r="B1110" s="51" t="s">
        <v>3932</v>
      </c>
      <c r="C1110" s="51">
        <v>9</v>
      </c>
      <c r="D1110" s="51" t="s">
        <v>3931</v>
      </c>
      <c r="E1110" s="51">
        <v>21.19</v>
      </c>
    </row>
    <row r="1111" spans="1:6" x14ac:dyDescent="0.25">
      <c r="A1111" s="51">
        <v>303</v>
      </c>
      <c r="B1111" s="51" t="s">
        <v>3930</v>
      </c>
      <c r="C1111" s="51">
        <v>35</v>
      </c>
      <c r="D1111" s="51" t="s">
        <v>3929</v>
      </c>
      <c r="E1111" s="51">
        <v>20</v>
      </c>
      <c r="F1111" s="51" t="s">
        <v>3928</v>
      </c>
    </row>
    <row r="1112" spans="1:6" x14ac:dyDescent="0.25">
      <c r="A1112" s="51">
        <v>987</v>
      </c>
      <c r="B1112" s="51" t="s">
        <v>3927</v>
      </c>
      <c r="C1112" s="51">
        <v>35</v>
      </c>
      <c r="D1112" s="51" t="s">
        <v>3926</v>
      </c>
      <c r="E1112" s="51">
        <v>37.630000000000003</v>
      </c>
      <c r="F1112" s="51" t="s">
        <v>3925</v>
      </c>
    </row>
    <row r="1113" spans="1:6" x14ac:dyDescent="0.25">
      <c r="A1113" s="51">
        <v>304</v>
      </c>
      <c r="B1113" s="51" t="s">
        <v>3924</v>
      </c>
      <c r="C1113" s="51">
        <v>20</v>
      </c>
      <c r="E1113" s="51">
        <v>11.6798780487805</v>
      </c>
    </row>
    <row r="1114" spans="1:6" x14ac:dyDescent="0.25">
      <c r="A1114" s="51">
        <v>2352</v>
      </c>
      <c r="B1114" s="51" t="s">
        <v>3923</v>
      </c>
      <c r="C1114" s="51">
        <v>4</v>
      </c>
      <c r="D1114" s="51" t="s">
        <v>3922</v>
      </c>
    </row>
    <row r="1115" spans="1:6" x14ac:dyDescent="0.25">
      <c r="A1115" s="51">
        <v>2738</v>
      </c>
      <c r="B1115" s="51" t="s">
        <v>3921</v>
      </c>
      <c r="C1115" s="51">
        <v>60</v>
      </c>
      <c r="D1115" s="51" t="s">
        <v>3920</v>
      </c>
    </row>
    <row r="1116" spans="1:6" x14ac:dyDescent="0.25">
      <c r="A1116" s="51">
        <v>3199</v>
      </c>
      <c r="B1116" s="51" t="s">
        <v>3919</v>
      </c>
      <c r="C1116" s="51">
        <v>100</v>
      </c>
      <c r="D1116" s="51" t="s">
        <v>3918</v>
      </c>
      <c r="E1116" s="51">
        <v>258</v>
      </c>
    </row>
    <row r="1117" spans="1:6" x14ac:dyDescent="0.25">
      <c r="A1117" s="51">
        <v>1253</v>
      </c>
      <c r="B1117" s="51" t="s">
        <v>3917</v>
      </c>
      <c r="C1117" s="51">
        <v>86</v>
      </c>
      <c r="D1117" s="51" t="s">
        <v>3916</v>
      </c>
      <c r="E1117" s="51">
        <v>13</v>
      </c>
    </row>
    <row r="1118" spans="1:6" x14ac:dyDescent="0.25">
      <c r="A1118" s="51">
        <v>3247</v>
      </c>
      <c r="B1118" s="51" t="s">
        <v>3915</v>
      </c>
      <c r="C1118" s="51">
        <v>86</v>
      </c>
      <c r="D1118" s="51" t="s">
        <v>3914</v>
      </c>
    </row>
    <row r="1119" spans="1:6" x14ac:dyDescent="0.25">
      <c r="A1119" s="51">
        <v>2389</v>
      </c>
      <c r="B1119" s="51" t="s">
        <v>3913</v>
      </c>
      <c r="C1119" s="51">
        <v>54</v>
      </c>
      <c r="D1119" s="51" t="s">
        <v>3912</v>
      </c>
      <c r="F1119" s="51" t="s">
        <v>3911</v>
      </c>
    </row>
    <row r="1120" spans="1:6" x14ac:dyDescent="0.25">
      <c r="A1120" s="51">
        <v>2019</v>
      </c>
      <c r="B1120" s="51" t="s">
        <v>3910</v>
      </c>
      <c r="C1120" s="51">
        <v>21</v>
      </c>
      <c r="D1120" s="51" t="s">
        <v>3909</v>
      </c>
      <c r="E1120" s="51">
        <v>148</v>
      </c>
    </row>
    <row r="1121" spans="1:6" x14ac:dyDescent="0.25">
      <c r="A1121" s="51">
        <v>2020</v>
      </c>
      <c r="B1121" s="51" t="s">
        <v>3908</v>
      </c>
      <c r="C1121" s="51">
        <v>21</v>
      </c>
      <c r="D1121" s="51" t="s">
        <v>3907</v>
      </c>
      <c r="E1121" s="51">
        <v>106</v>
      </c>
    </row>
    <row r="1122" spans="1:6" x14ac:dyDescent="0.25">
      <c r="A1122" s="51">
        <v>3115</v>
      </c>
      <c r="B1122" s="51" t="s">
        <v>3906</v>
      </c>
      <c r="C1122" s="51">
        <v>26</v>
      </c>
      <c r="D1122" s="51" t="s">
        <v>3905</v>
      </c>
      <c r="E1122" s="51">
        <v>180</v>
      </c>
      <c r="F1122" s="51" t="s">
        <v>3904</v>
      </c>
    </row>
    <row r="1123" spans="1:6" x14ac:dyDescent="0.25">
      <c r="A1123" s="51">
        <v>2302</v>
      </c>
      <c r="B1123" s="51" t="s">
        <v>3903</v>
      </c>
      <c r="C1123" s="51">
        <v>87</v>
      </c>
      <c r="D1123" s="51" t="s">
        <v>3902</v>
      </c>
      <c r="E1123" s="51">
        <v>44.28</v>
      </c>
    </row>
    <row r="1124" spans="1:6" x14ac:dyDescent="0.25">
      <c r="A1124" s="51">
        <v>2690</v>
      </c>
      <c r="B1124" s="51" t="s">
        <v>3901</v>
      </c>
      <c r="C1124" s="51">
        <v>12</v>
      </c>
      <c r="D1124" s="51" t="s">
        <v>3900</v>
      </c>
      <c r="E1124" s="51">
        <v>65</v>
      </c>
    </row>
    <row r="1125" spans="1:6" x14ac:dyDescent="0.25">
      <c r="A1125" s="51">
        <v>2929</v>
      </c>
      <c r="B1125" s="51" t="s">
        <v>3899</v>
      </c>
      <c r="C1125" s="51">
        <v>26</v>
      </c>
      <c r="D1125" s="51" t="s">
        <v>3898</v>
      </c>
      <c r="E1125" s="51">
        <v>616.17999999999995</v>
      </c>
      <c r="F1125" s="51" t="s">
        <v>3893</v>
      </c>
    </row>
    <row r="1126" spans="1:6" x14ac:dyDescent="0.25">
      <c r="A1126" s="51">
        <v>2398</v>
      </c>
      <c r="B1126" s="51" t="s">
        <v>3897</v>
      </c>
      <c r="C1126" s="51">
        <v>26</v>
      </c>
      <c r="D1126" s="51" t="s">
        <v>3896</v>
      </c>
      <c r="E1126" s="51">
        <v>539</v>
      </c>
      <c r="F1126" s="51" t="s">
        <v>3893</v>
      </c>
    </row>
    <row r="1127" spans="1:6" x14ac:dyDescent="0.25">
      <c r="A1127" s="51">
        <v>2680</v>
      </c>
      <c r="B1127" s="51" t="s">
        <v>3895</v>
      </c>
      <c r="C1127" s="51">
        <v>26</v>
      </c>
      <c r="D1127" s="51" t="s">
        <v>3894</v>
      </c>
      <c r="E1127" s="51">
        <v>600</v>
      </c>
      <c r="F1127" s="51" t="s">
        <v>3893</v>
      </c>
    </row>
    <row r="1128" spans="1:6" x14ac:dyDescent="0.25">
      <c r="A1128" s="51">
        <v>3036</v>
      </c>
      <c r="B1128" s="51" t="s">
        <v>3892</v>
      </c>
      <c r="C1128" s="51">
        <v>12</v>
      </c>
      <c r="D1128" s="51" t="s">
        <v>3891</v>
      </c>
      <c r="E1128" s="51">
        <v>156</v>
      </c>
    </row>
    <row r="1129" spans="1:6" x14ac:dyDescent="0.25">
      <c r="A1129" s="51">
        <v>1240</v>
      </c>
      <c r="B1129" s="51" t="s">
        <v>3890</v>
      </c>
      <c r="C1129" s="51">
        <v>47</v>
      </c>
      <c r="E1129" s="51">
        <v>12</v>
      </c>
    </row>
    <row r="1130" spans="1:6" x14ac:dyDescent="0.25">
      <c r="A1130" s="51">
        <v>1257</v>
      </c>
      <c r="B1130" s="51" t="s">
        <v>3889</v>
      </c>
      <c r="C1130" s="51">
        <v>86</v>
      </c>
      <c r="D1130" s="51" t="s">
        <v>3888</v>
      </c>
      <c r="E1130" s="51">
        <v>25</v>
      </c>
    </row>
    <row r="1131" spans="1:6" x14ac:dyDescent="0.25">
      <c r="A1131" s="51">
        <v>2591</v>
      </c>
      <c r="B1131" s="51" t="s">
        <v>3887</v>
      </c>
      <c r="C1131" s="51">
        <v>86</v>
      </c>
      <c r="D1131" s="51" t="s">
        <v>3886</v>
      </c>
      <c r="E1131" s="51">
        <v>32</v>
      </c>
    </row>
    <row r="1132" spans="1:6" x14ac:dyDescent="0.25">
      <c r="A1132" s="51">
        <v>2836</v>
      </c>
      <c r="B1132" s="51" t="s">
        <v>3885</v>
      </c>
      <c r="C1132" s="51">
        <v>103</v>
      </c>
      <c r="D1132" s="51" t="s">
        <v>3884</v>
      </c>
      <c r="E1132" s="51">
        <v>85</v>
      </c>
    </row>
    <row r="1133" spans="1:6" x14ac:dyDescent="0.25">
      <c r="A1133" s="51">
        <v>2595</v>
      </c>
      <c r="B1133" s="51" t="s">
        <v>3883</v>
      </c>
      <c r="C1133" s="51">
        <v>12</v>
      </c>
      <c r="D1133" s="51" t="s">
        <v>3882</v>
      </c>
      <c r="E1133" s="51">
        <v>47.8</v>
      </c>
    </row>
    <row r="1134" spans="1:6" x14ac:dyDescent="0.25">
      <c r="A1134" s="51">
        <v>2254</v>
      </c>
      <c r="B1134" s="51" t="s">
        <v>3881</v>
      </c>
      <c r="C1134" s="51">
        <v>26</v>
      </c>
      <c r="D1134" s="51" t="s">
        <v>3880</v>
      </c>
      <c r="E1134" s="51">
        <v>143.5</v>
      </c>
    </row>
    <row r="1135" spans="1:6" x14ac:dyDescent="0.25">
      <c r="A1135" s="51">
        <v>1406</v>
      </c>
      <c r="B1135" s="51" t="s">
        <v>3879</v>
      </c>
      <c r="C1135" s="51">
        <v>21</v>
      </c>
      <c r="D1135" s="51" t="s">
        <v>3878</v>
      </c>
      <c r="F1135" s="51" t="s">
        <v>3877</v>
      </c>
    </row>
    <row r="1136" spans="1:6" x14ac:dyDescent="0.25">
      <c r="A1136" s="51">
        <v>2051</v>
      </c>
      <c r="B1136" s="51" t="s">
        <v>3876</v>
      </c>
      <c r="C1136" s="51">
        <v>99</v>
      </c>
      <c r="D1136" s="51" t="s">
        <v>3875</v>
      </c>
    </row>
    <row r="1137" spans="1:6" x14ac:dyDescent="0.25">
      <c r="A1137" s="51">
        <v>2845</v>
      </c>
      <c r="B1137" s="51" t="s">
        <v>3874</v>
      </c>
      <c r="C1137" s="51">
        <v>21</v>
      </c>
      <c r="D1137" s="51" t="s">
        <v>3873</v>
      </c>
      <c r="E1137" s="51">
        <v>130</v>
      </c>
      <c r="F1137" s="51" t="s">
        <v>1543</v>
      </c>
    </row>
    <row r="1138" spans="1:6" x14ac:dyDescent="0.25">
      <c r="A1138" s="51">
        <v>2177</v>
      </c>
      <c r="B1138" s="51" t="s">
        <v>3872</v>
      </c>
      <c r="C1138" s="51">
        <v>12</v>
      </c>
      <c r="D1138" s="51" t="s">
        <v>3871</v>
      </c>
      <c r="E1138" s="51">
        <v>82.4</v>
      </c>
    </row>
    <row r="1139" spans="1:6" x14ac:dyDescent="0.25">
      <c r="A1139" s="51">
        <v>2434</v>
      </c>
      <c r="B1139" s="51" t="s">
        <v>3870</v>
      </c>
      <c r="C1139" s="51">
        <v>21</v>
      </c>
      <c r="D1139" s="51" t="s">
        <v>3869</v>
      </c>
      <c r="F1139" s="51" t="s">
        <v>3868</v>
      </c>
    </row>
    <row r="1140" spans="1:6" x14ac:dyDescent="0.25">
      <c r="A1140" s="51">
        <v>305</v>
      </c>
      <c r="B1140" s="51" t="s">
        <v>3867</v>
      </c>
      <c r="C1140" s="51">
        <v>26</v>
      </c>
      <c r="D1140" s="51" t="s">
        <v>3866</v>
      </c>
      <c r="E1140" s="51">
        <v>134</v>
      </c>
    </row>
    <row r="1141" spans="1:6" x14ac:dyDescent="0.25">
      <c r="A1141" s="51">
        <v>306</v>
      </c>
      <c r="B1141" s="51" t="s">
        <v>3865</v>
      </c>
      <c r="C1141" s="51">
        <v>26</v>
      </c>
      <c r="D1141" s="51" t="s">
        <v>3864</v>
      </c>
      <c r="E1141" s="51">
        <v>134</v>
      </c>
    </row>
    <row r="1142" spans="1:6" x14ac:dyDescent="0.25">
      <c r="A1142" s="51">
        <v>3534</v>
      </c>
      <c r="B1142" s="51" t="s">
        <v>3863</v>
      </c>
      <c r="C1142" s="51">
        <v>47</v>
      </c>
      <c r="D1142" s="51" t="s">
        <v>3862</v>
      </c>
      <c r="E1142" s="51">
        <v>25</v>
      </c>
    </row>
    <row r="1143" spans="1:6" x14ac:dyDescent="0.25">
      <c r="A1143" s="51">
        <v>2596</v>
      </c>
      <c r="B1143" s="51" t="s">
        <v>3861</v>
      </c>
      <c r="C1143" s="51">
        <v>12</v>
      </c>
      <c r="D1143" s="51" t="s">
        <v>3860</v>
      </c>
      <c r="E1143" s="51">
        <v>7.6</v>
      </c>
    </row>
    <row r="1144" spans="1:6" x14ac:dyDescent="0.25">
      <c r="A1144" s="51">
        <v>2117</v>
      </c>
      <c r="B1144" s="51" t="s">
        <v>3859</v>
      </c>
      <c r="C1144" s="51">
        <v>12</v>
      </c>
      <c r="D1144" s="51" t="s">
        <v>3858</v>
      </c>
      <c r="E1144" s="51">
        <v>7.35</v>
      </c>
    </row>
    <row r="1145" spans="1:6" x14ac:dyDescent="0.25">
      <c r="A1145" s="51">
        <v>2118</v>
      </c>
      <c r="B1145" s="51" t="s">
        <v>3857</v>
      </c>
      <c r="C1145" s="51">
        <v>12</v>
      </c>
      <c r="D1145" s="51" t="s">
        <v>3856</v>
      </c>
      <c r="E1145" s="51">
        <v>25</v>
      </c>
    </row>
    <row r="1146" spans="1:6" x14ac:dyDescent="0.25">
      <c r="A1146" s="51">
        <v>1013</v>
      </c>
      <c r="B1146" s="51" t="s">
        <v>3855</v>
      </c>
      <c r="C1146" s="51">
        <v>35</v>
      </c>
      <c r="D1146" s="51" t="s">
        <v>3854</v>
      </c>
      <c r="E1146" s="51">
        <v>14</v>
      </c>
    </row>
    <row r="1147" spans="1:6" x14ac:dyDescent="0.25">
      <c r="A1147" s="51">
        <v>2303</v>
      </c>
      <c r="B1147" s="51" t="s">
        <v>3853</v>
      </c>
      <c r="C1147" s="51">
        <v>87</v>
      </c>
      <c r="D1147" s="51" t="s">
        <v>3852</v>
      </c>
      <c r="E1147" s="51">
        <v>44.28</v>
      </c>
    </row>
    <row r="1148" spans="1:6" x14ac:dyDescent="0.25">
      <c r="A1148" s="51">
        <v>2708</v>
      </c>
      <c r="B1148" s="51" t="s">
        <v>3851</v>
      </c>
      <c r="C1148" s="51">
        <v>12</v>
      </c>
      <c r="D1148" s="51" t="s">
        <v>3850</v>
      </c>
      <c r="E1148" s="51">
        <v>169</v>
      </c>
    </row>
    <row r="1149" spans="1:6" x14ac:dyDescent="0.25">
      <c r="A1149" s="51">
        <v>1962</v>
      </c>
      <c r="B1149" s="51" t="s">
        <v>3849</v>
      </c>
      <c r="C1149" s="51">
        <v>12</v>
      </c>
      <c r="D1149" s="51" t="s">
        <v>3848</v>
      </c>
      <c r="E1149" s="51">
        <v>93.2</v>
      </c>
    </row>
    <row r="1150" spans="1:6" x14ac:dyDescent="0.25">
      <c r="A1150" s="51">
        <v>1717</v>
      </c>
      <c r="B1150" s="51" t="s">
        <v>3847</v>
      </c>
      <c r="C1150" s="51">
        <v>36</v>
      </c>
      <c r="D1150" s="51" t="s">
        <v>3846</v>
      </c>
      <c r="E1150" s="51">
        <v>871</v>
      </c>
    </row>
    <row r="1151" spans="1:6" x14ac:dyDescent="0.25">
      <c r="A1151" s="51">
        <v>1718</v>
      </c>
      <c r="B1151" s="51" t="s">
        <v>3845</v>
      </c>
      <c r="C1151" s="51">
        <v>36</v>
      </c>
      <c r="D1151" s="51" t="s">
        <v>3844</v>
      </c>
      <c r="E1151" s="51">
        <v>871</v>
      </c>
    </row>
    <row r="1152" spans="1:6" x14ac:dyDescent="0.25">
      <c r="A1152" s="51">
        <v>2785</v>
      </c>
      <c r="B1152" s="51" t="s">
        <v>3843</v>
      </c>
      <c r="C1152" s="51">
        <v>76</v>
      </c>
      <c r="D1152" s="51" t="s">
        <v>3842</v>
      </c>
      <c r="E1152" s="51">
        <v>450</v>
      </c>
    </row>
    <row r="1153" spans="1:6" x14ac:dyDescent="0.25">
      <c r="A1153" s="51">
        <v>1813</v>
      </c>
      <c r="B1153" s="51" t="s">
        <v>3841</v>
      </c>
      <c r="C1153" s="51">
        <v>12</v>
      </c>
      <c r="D1153" s="51" t="s">
        <v>3840</v>
      </c>
      <c r="E1153" s="51">
        <v>130</v>
      </c>
    </row>
    <row r="1154" spans="1:6" x14ac:dyDescent="0.25">
      <c r="A1154" s="51">
        <v>1092</v>
      </c>
      <c r="B1154" s="51" t="s">
        <v>3839</v>
      </c>
      <c r="C1154" s="51">
        <v>35</v>
      </c>
      <c r="D1154" s="51" t="s">
        <v>3838</v>
      </c>
    </row>
    <row r="1155" spans="1:6" x14ac:dyDescent="0.25">
      <c r="A1155" s="51">
        <v>2952</v>
      </c>
      <c r="B1155" s="51" t="s">
        <v>3837</v>
      </c>
      <c r="C1155" s="51">
        <v>21</v>
      </c>
      <c r="D1155" s="51" t="s">
        <v>3836</v>
      </c>
      <c r="E1155" s="51">
        <v>179</v>
      </c>
    </row>
    <row r="1156" spans="1:6" x14ac:dyDescent="0.25">
      <c r="A1156" s="51">
        <v>2953</v>
      </c>
      <c r="B1156" s="51" t="s">
        <v>3835</v>
      </c>
      <c r="C1156" s="51">
        <v>21</v>
      </c>
      <c r="D1156" s="51" t="s">
        <v>3834</v>
      </c>
      <c r="E1156" s="51">
        <v>109</v>
      </c>
    </row>
    <row r="1157" spans="1:6" x14ac:dyDescent="0.25">
      <c r="A1157" s="51">
        <v>634</v>
      </c>
      <c r="B1157" s="51" t="s">
        <v>3833</v>
      </c>
      <c r="C1157" s="51">
        <v>26</v>
      </c>
      <c r="D1157" s="51" t="s">
        <v>3832</v>
      </c>
    </row>
    <row r="1158" spans="1:6" x14ac:dyDescent="0.25">
      <c r="A1158" s="51">
        <v>602</v>
      </c>
      <c r="B1158" s="51" t="s">
        <v>3831</v>
      </c>
      <c r="C1158" s="51">
        <v>26</v>
      </c>
      <c r="D1158" s="51" t="s">
        <v>3817</v>
      </c>
      <c r="E1158" s="51">
        <v>24</v>
      </c>
    </row>
    <row r="1159" spans="1:6" x14ac:dyDescent="0.25">
      <c r="A1159" s="51">
        <v>2482</v>
      </c>
      <c r="B1159" s="51" t="s">
        <v>3830</v>
      </c>
      <c r="C1159" s="51">
        <v>76</v>
      </c>
      <c r="D1159" s="51" t="s">
        <v>3829</v>
      </c>
      <c r="E1159" s="51">
        <v>95</v>
      </c>
    </row>
    <row r="1160" spans="1:6" x14ac:dyDescent="0.25">
      <c r="A1160" s="51">
        <v>3293</v>
      </c>
      <c r="B1160" s="51" t="s">
        <v>3828</v>
      </c>
      <c r="C1160" s="51">
        <v>120</v>
      </c>
      <c r="D1160" s="51" t="s">
        <v>3827</v>
      </c>
      <c r="E1160" s="51">
        <v>39</v>
      </c>
    </row>
    <row r="1161" spans="1:6" x14ac:dyDescent="0.25">
      <c r="A1161" s="51">
        <v>3180</v>
      </c>
      <c r="B1161" s="51" t="s">
        <v>3826</v>
      </c>
      <c r="C1161" s="51">
        <v>26</v>
      </c>
      <c r="D1161" s="51" t="s">
        <v>2430</v>
      </c>
      <c r="E1161" s="51">
        <v>595.99</v>
      </c>
    </row>
    <row r="1162" spans="1:6" x14ac:dyDescent="0.25">
      <c r="A1162" s="51">
        <v>307</v>
      </c>
      <c r="B1162" s="51" t="s">
        <v>3825</v>
      </c>
      <c r="C1162" s="51">
        <v>26</v>
      </c>
      <c r="D1162" s="51" t="s">
        <v>3824</v>
      </c>
      <c r="E1162" s="51">
        <v>55</v>
      </c>
    </row>
    <row r="1163" spans="1:6" x14ac:dyDescent="0.25">
      <c r="A1163" s="51">
        <v>313</v>
      </c>
      <c r="B1163" s="51" t="s">
        <v>3823</v>
      </c>
      <c r="C1163" s="51">
        <v>26</v>
      </c>
      <c r="D1163" s="51" t="s">
        <v>3822</v>
      </c>
      <c r="E1163" s="51">
        <v>1880</v>
      </c>
    </row>
    <row r="1164" spans="1:6" x14ac:dyDescent="0.25">
      <c r="A1164" s="51">
        <v>314</v>
      </c>
      <c r="B1164" s="51" t="s">
        <v>3821</v>
      </c>
      <c r="C1164" s="51">
        <v>26</v>
      </c>
      <c r="D1164" s="51" t="s">
        <v>3820</v>
      </c>
      <c r="E1164" s="51">
        <v>1880</v>
      </c>
      <c r="F1164" s="51" t="s">
        <v>3819</v>
      </c>
    </row>
    <row r="1165" spans="1:6" x14ac:dyDescent="0.25">
      <c r="A1165" s="51">
        <v>892</v>
      </c>
      <c r="B1165" s="51" t="s">
        <v>3818</v>
      </c>
      <c r="C1165" s="51">
        <v>36</v>
      </c>
      <c r="D1165" s="51" t="s">
        <v>3817</v>
      </c>
      <c r="E1165" s="51">
        <v>24</v>
      </c>
    </row>
    <row r="1166" spans="1:6" x14ac:dyDescent="0.25">
      <c r="A1166" s="51">
        <v>309</v>
      </c>
      <c r="B1166" s="51" t="s">
        <v>3816</v>
      </c>
      <c r="C1166" s="51">
        <v>12</v>
      </c>
      <c r="D1166" s="51" t="s">
        <v>3815</v>
      </c>
      <c r="E1166" s="51">
        <v>15.34</v>
      </c>
    </row>
    <row r="1167" spans="1:6" x14ac:dyDescent="0.25">
      <c r="A1167" s="51">
        <v>893</v>
      </c>
      <c r="B1167" s="51" t="s">
        <v>3814</v>
      </c>
      <c r="C1167" s="51">
        <v>36</v>
      </c>
      <c r="D1167" s="51" t="s">
        <v>3813</v>
      </c>
      <c r="E1167" s="51">
        <v>24</v>
      </c>
    </row>
    <row r="1168" spans="1:6" x14ac:dyDescent="0.25">
      <c r="A1168" s="51">
        <v>1147</v>
      </c>
      <c r="B1168" s="51" t="s">
        <v>3812</v>
      </c>
      <c r="C1168" s="51">
        <v>81</v>
      </c>
    </row>
    <row r="1169" spans="1:6" x14ac:dyDescent="0.25">
      <c r="A1169" s="51">
        <v>315</v>
      </c>
      <c r="B1169" s="51" t="s">
        <v>3811</v>
      </c>
      <c r="C1169" s="51">
        <v>26</v>
      </c>
      <c r="D1169" s="51" t="s">
        <v>3810</v>
      </c>
      <c r="E1169" s="51">
        <v>16.399999999999999</v>
      </c>
      <c r="F1169" s="51" t="s">
        <v>3809</v>
      </c>
    </row>
    <row r="1170" spans="1:6" x14ac:dyDescent="0.25">
      <c r="A1170" s="51">
        <v>3129</v>
      </c>
      <c r="B1170" s="51" t="s">
        <v>3808</v>
      </c>
      <c r="C1170" s="51">
        <v>26</v>
      </c>
      <c r="D1170" s="51" t="s">
        <v>3807</v>
      </c>
      <c r="E1170" s="51">
        <v>103</v>
      </c>
    </row>
    <row r="1171" spans="1:6" x14ac:dyDescent="0.25">
      <c r="A1171" s="51">
        <v>2524</v>
      </c>
      <c r="B1171" s="51" t="s">
        <v>3806</v>
      </c>
      <c r="C1171" s="51">
        <v>12</v>
      </c>
      <c r="D1171" s="51" t="s">
        <v>3805</v>
      </c>
      <c r="E1171" s="51">
        <v>16</v>
      </c>
    </row>
    <row r="1172" spans="1:6" x14ac:dyDescent="0.25">
      <c r="A1172" s="51">
        <v>2802</v>
      </c>
      <c r="B1172" s="51" t="s">
        <v>3804</v>
      </c>
    </row>
    <row r="1173" spans="1:6" x14ac:dyDescent="0.25">
      <c r="A1173" s="51">
        <v>3297</v>
      </c>
      <c r="B1173" s="51" t="s">
        <v>3803</v>
      </c>
      <c r="C1173" s="51">
        <v>12</v>
      </c>
      <c r="D1173" s="51" t="s">
        <v>3802</v>
      </c>
      <c r="E1173" s="51">
        <v>38.1</v>
      </c>
    </row>
    <row r="1174" spans="1:6" x14ac:dyDescent="0.25">
      <c r="A1174" s="51">
        <v>316</v>
      </c>
      <c r="B1174" s="51" t="s">
        <v>3801</v>
      </c>
      <c r="C1174" s="51">
        <v>36</v>
      </c>
      <c r="D1174" s="51" t="s">
        <v>3800</v>
      </c>
      <c r="E1174" s="51">
        <v>30</v>
      </c>
    </row>
    <row r="1175" spans="1:6" x14ac:dyDescent="0.25">
      <c r="A1175" s="51">
        <v>3296</v>
      </c>
      <c r="B1175" s="51" t="s">
        <v>3799</v>
      </c>
      <c r="C1175" s="51">
        <v>12</v>
      </c>
      <c r="D1175" s="51" t="s">
        <v>3798</v>
      </c>
      <c r="E1175" s="51">
        <v>76.5</v>
      </c>
    </row>
    <row r="1176" spans="1:6" x14ac:dyDescent="0.25">
      <c r="A1176" s="51">
        <v>2623</v>
      </c>
      <c r="B1176" s="51" t="s">
        <v>3797</v>
      </c>
      <c r="C1176" s="51">
        <v>36</v>
      </c>
      <c r="E1176" s="51">
        <v>4.88</v>
      </c>
    </row>
    <row r="1177" spans="1:6" x14ac:dyDescent="0.25">
      <c r="A1177" s="51">
        <v>3372</v>
      </c>
      <c r="B1177" s="51" t="s">
        <v>3796</v>
      </c>
      <c r="C1177" s="51">
        <v>36</v>
      </c>
      <c r="D1177" s="51" t="s">
        <v>3795</v>
      </c>
      <c r="E1177" s="51">
        <v>5.35</v>
      </c>
    </row>
    <row r="1178" spans="1:6" x14ac:dyDescent="0.25">
      <c r="A1178" s="51">
        <v>1032</v>
      </c>
      <c r="B1178" s="51" t="s">
        <v>3794</v>
      </c>
      <c r="C1178" s="51">
        <v>36</v>
      </c>
      <c r="D1178" s="51" t="s">
        <v>3793</v>
      </c>
      <c r="E1178" s="51">
        <v>4.9000000000000004</v>
      </c>
    </row>
    <row r="1179" spans="1:6" x14ac:dyDescent="0.25">
      <c r="A1179" s="51">
        <v>3502</v>
      </c>
      <c r="B1179" s="51" t="s">
        <v>3792</v>
      </c>
      <c r="C1179" s="51">
        <v>36</v>
      </c>
      <c r="D1179" s="51" t="s">
        <v>3791</v>
      </c>
      <c r="E1179" s="51">
        <v>14.6</v>
      </c>
      <c r="F1179" s="51" t="s">
        <v>3790</v>
      </c>
    </row>
    <row r="1180" spans="1:6" x14ac:dyDescent="0.25">
      <c r="A1180" s="51">
        <v>317</v>
      </c>
      <c r="B1180" s="51" t="s">
        <v>3789</v>
      </c>
      <c r="C1180" s="51">
        <v>36</v>
      </c>
      <c r="D1180" s="51" t="s">
        <v>3788</v>
      </c>
      <c r="E1180" s="51">
        <v>8.1999999999999993</v>
      </c>
    </row>
    <row r="1181" spans="1:6" x14ac:dyDescent="0.25">
      <c r="A1181" s="51">
        <v>1397</v>
      </c>
      <c r="B1181" s="51" t="s">
        <v>3787</v>
      </c>
      <c r="C1181" s="51">
        <v>36</v>
      </c>
    </row>
    <row r="1182" spans="1:6" x14ac:dyDescent="0.25">
      <c r="A1182" s="51">
        <v>1031</v>
      </c>
      <c r="B1182" s="51" t="s">
        <v>3786</v>
      </c>
      <c r="C1182" s="51">
        <v>36</v>
      </c>
      <c r="D1182" s="51" t="s">
        <v>3785</v>
      </c>
      <c r="E1182" s="51">
        <v>6.53</v>
      </c>
    </row>
    <row r="1183" spans="1:6" x14ac:dyDescent="0.25">
      <c r="A1183" s="51">
        <v>1033</v>
      </c>
      <c r="B1183" s="51" t="s">
        <v>3784</v>
      </c>
      <c r="C1183" s="51">
        <v>36</v>
      </c>
      <c r="D1183" s="51" t="s">
        <v>3783</v>
      </c>
      <c r="E1183" s="51">
        <v>4.3</v>
      </c>
    </row>
    <row r="1184" spans="1:6" x14ac:dyDescent="0.25">
      <c r="A1184" s="51">
        <v>2883</v>
      </c>
      <c r="B1184" s="51" t="s">
        <v>3782</v>
      </c>
      <c r="C1184" s="51">
        <v>12</v>
      </c>
      <c r="D1184" s="51" t="s">
        <v>3781</v>
      </c>
      <c r="E1184" s="51">
        <v>26.88</v>
      </c>
    </row>
    <row r="1185" spans="1:5" x14ac:dyDescent="0.25">
      <c r="A1185" s="51">
        <v>2840</v>
      </c>
      <c r="B1185" s="51" t="s">
        <v>3780</v>
      </c>
      <c r="C1185" s="51">
        <v>36</v>
      </c>
      <c r="D1185" s="51" t="s">
        <v>3779</v>
      </c>
      <c r="E1185" s="51">
        <v>137.19999999999999</v>
      </c>
    </row>
    <row r="1186" spans="1:5" x14ac:dyDescent="0.25">
      <c r="A1186" s="51">
        <v>318</v>
      </c>
      <c r="B1186" s="51" t="s">
        <v>3778</v>
      </c>
      <c r="C1186" s="51">
        <v>36</v>
      </c>
      <c r="D1186" s="51" t="s">
        <v>3777</v>
      </c>
      <c r="E1186" s="51">
        <v>5.4</v>
      </c>
    </row>
    <row r="1187" spans="1:5" x14ac:dyDescent="0.25">
      <c r="A1187" s="51">
        <v>319</v>
      </c>
      <c r="B1187" s="51" t="s">
        <v>3776</v>
      </c>
      <c r="C1187" s="51">
        <v>36</v>
      </c>
      <c r="E1187" s="51">
        <v>118.3</v>
      </c>
    </row>
    <row r="1188" spans="1:5" x14ac:dyDescent="0.25">
      <c r="A1188" s="51">
        <v>1427</v>
      </c>
      <c r="B1188" s="51" t="s">
        <v>3775</v>
      </c>
      <c r="C1188" s="51">
        <v>36</v>
      </c>
      <c r="D1188" s="51" t="s">
        <v>3774</v>
      </c>
      <c r="E1188" s="51">
        <v>5.91</v>
      </c>
    </row>
    <row r="1189" spans="1:5" x14ac:dyDescent="0.25">
      <c r="A1189" s="51">
        <v>1428</v>
      </c>
      <c r="B1189" s="51" t="s">
        <v>3773</v>
      </c>
      <c r="C1189" s="51">
        <v>36</v>
      </c>
      <c r="D1189" s="51" t="s">
        <v>3772</v>
      </c>
      <c r="E1189" s="51">
        <v>8.09</v>
      </c>
    </row>
    <row r="1190" spans="1:5" x14ac:dyDescent="0.25">
      <c r="A1190" s="51">
        <v>940</v>
      </c>
      <c r="B1190" s="51" t="s">
        <v>3771</v>
      </c>
      <c r="C1190" s="51">
        <v>36</v>
      </c>
      <c r="D1190" s="51" t="s">
        <v>3770</v>
      </c>
      <c r="E1190" s="51">
        <v>20.2</v>
      </c>
    </row>
    <row r="1191" spans="1:5" x14ac:dyDescent="0.25">
      <c r="A1191" s="51">
        <v>1510</v>
      </c>
      <c r="B1191" s="51" t="s">
        <v>3769</v>
      </c>
      <c r="C1191" s="51">
        <v>28</v>
      </c>
      <c r="D1191" s="51" t="s">
        <v>3768</v>
      </c>
      <c r="E1191" s="51">
        <v>204</v>
      </c>
    </row>
    <row r="1192" spans="1:5" x14ac:dyDescent="0.25">
      <c r="A1192" s="51">
        <v>2714</v>
      </c>
      <c r="B1192" s="51" t="s">
        <v>3767</v>
      </c>
      <c r="C1192" s="51">
        <v>93</v>
      </c>
      <c r="D1192" s="51" t="s">
        <v>3766</v>
      </c>
    </row>
    <row r="1193" spans="1:5" x14ac:dyDescent="0.25">
      <c r="A1193" s="51">
        <v>891</v>
      </c>
      <c r="B1193" s="51" t="s">
        <v>3765</v>
      </c>
      <c r="C1193" s="51">
        <v>36</v>
      </c>
      <c r="D1193" s="51" t="s">
        <v>3764</v>
      </c>
      <c r="E1193" s="51">
        <v>3.54</v>
      </c>
    </row>
    <row r="1194" spans="1:5" x14ac:dyDescent="0.25">
      <c r="A1194" s="51">
        <v>2881</v>
      </c>
      <c r="B1194" s="51" t="s">
        <v>3763</v>
      </c>
      <c r="C1194" s="51">
        <v>12</v>
      </c>
    </row>
    <row r="1195" spans="1:5" x14ac:dyDescent="0.25">
      <c r="A1195" s="51">
        <v>2882</v>
      </c>
      <c r="B1195" s="51" t="s">
        <v>3763</v>
      </c>
      <c r="C1195" s="51">
        <v>12</v>
      </c>
      <c r="D1195" s="51" t="s">
        <v>3762</v>
      </c>
      <c r="E1195" s="51">
        <v>26.19</v>
      </c>
    </row>
    <row r="1196" spans="1:5" x14ac:dyDescent="0.25">
      <c r="A1196" s="51">
        <v>3045</v>
      </c>
      <c r="B1196" s="51" t="s">
        <v>3761</v>
      </c>
      <c r="C1196" s="51">
        <v>36</v>
      </c>
      <c r="D1196" s="51" t="s">
        <v>3760</v>
      </c>
      <c r="E1196" s="51">
        <v>101</v>
      </c>
    </row>
    <row r="1197" spans="1:5" x14ac:dyDescent="0.25">
      <c r="A1197" s="51">
        <v>1920</v>
      </c>
      <c r="B1197" s="51" t="s">
        <v>3759</v>
      </c>
      <c r="C1197" s="51">
        <v>36</v>
      </c>
      <c r="D1197" s="51" t="s">
        <v>3758</v>
      </c>
      <c r="E1197" s="51">
        <v>163</v>
      </c>
    </row>
    <row r="1198" spans="1:5" x14ac:dyDescent="0.25">
      <c r="A1198" s="51">
        <v>2879</v>
      </c>
      <c r="B1198" s="51" t="s">
        <v>3757</v>
      </c>
      <c r="C1198" s="51">
        <v>12</v>
      </c>
      <c r="D1198" s="51" t="s">
        <v>3756</v>
      </c>
      <c r="E1198" s="51">
        <v>14.81</v>
      </c>
    </row>
    <row r="1199" spans="1:5" x14ac:dyDescent="0.25">
      <c r="A1199" s="51">
        <v>2880</v>
      </c>
      <c r="B1199" s="51" t="s">
        <v>3755</v>
      </c>
      <c r="C1199" s="51">
        <v>12</v>
      </c>
      <c r="D1199" s="51" t="s">
        <v>3754</v>
      </c>
      <c r="E1199" s="51">
        <v>22.54</v>
      </c>
    </row>
    <row r="1200" spans="1:5" x14ac:dyDescent="0.25">
      <c r="A1200" s="51">
        <v>3474</v>
      </c>
      <c r="B1200" s="51" t="s">
        <v>3753</v>
      </c>
      <c r="C1200" s="51">
        <v>36</v>
      </c>
      <c r="D1200" s="51" t="s">
        <v>3752</v>
      </c>
      <c r="E1200" s="51">
        <v>6.6</v>
      </c>
    </row>
    <row r="1201" spans="1:6" x14ac:dyDescent="0.25">
      <c r="A1201" s="51">
        <v>2916</v>
      </c>
      <c r="B1201" s="51" t="s">
        <v>3751</v>
      </c>
      <c r="C1201" s="51">
        <v>36</v>
      </c>
      <c r="D1201" s="51" t="s">
        <v>3750</v>
      </c>
      <c r="E1201" s="51">
        <v>68</v>
      </c>
    </row>
    <row r="1202" spans="1:6" x14ac:dyDescent="0.25">
      <c r="A1202" s="51">
        <v>1965</v>
      </c>
      <c r="B1202" s="51" t="s">
        <v>3749</v>
      </c>
      <c r="C1202" s="51">
        <v>36</v>
      </c>
      <c r="D1202" s="51" t="s">
        <v>3748</v>
      </c>
      <c r="E1202" s="51">
        <v>61</v>
      </c>
      <c r="F1202" s="51" t="s">
        <v>3747</v>
      </c>
    </row>
    <row r="1203" spans="1:6" x14ac:dyDescent="0.25">
      <c r="A1203" s="51">
        <v>1555</v>
      </c>
      <c r="B1203" s="51" t="s">
        <v>3746</v>
      </c>
      <c r="C1203" s="51">
        <v>36</v>
      </c>
      <c r="E1203" s="51">
        <v>88</v>
      </c>
    </row>
    <row r="1204" spans="1:6" x14ac:dyDescent="0.25">
      <c r="A1204" s="51">
        <v>1568</v>
      </c>
      <c r="B1204" s="51" t="s">
        <v>3745</v>
      </c>
      <c r="C1204" s="51">
        <v>12</v>
      </c>
      <c r="D1204" s="51" t="s">
        <v>3744</v>
      </c>
      <c r="E1204" s="51">
        <v>135</v>
      </c>
    </row>
    <row r="1205" spans="1:6" x14ac:dyDescent="0.25">
      <c r="A1205" s="51">
        <v>1277</v>
      </c>
      <c r="B1205" s="51" t="s">
        <v>3743</v>
      </c>
      <c r="C1205" s="51">
        <v>9</v>
      </c>
      <c r="D1205" s="51" t="s">
        <v>3742</v>
      </c>
      <c r="E1205" s="51">
        <v>311.39999999999998</v>
      </c>
      <c r="F1205" s="51" t="s">
        <v>3741</v>
      </c>
    </row>
    <row r="1206" spans="1:6" x14ac:dyDescent="0.25">
      <c r="A1206" s="51">
        <v>320</v>
      </c>
      <c r="B1206" s="51" t="s">
        <v>3740</v>
      </c>
      <c r="C1206" s="51">
        <v>9</v>
      </c>
      <c r="D1206" s="51" t="s">
        <v>3739</v>
      </c>
      <c r="E1206" s="51">
        <v>8.93</v>
      </c>
    </row>
    <row r="1207" spans="1:6" x14ac:dyDescent="0.25">
      <c r="A1207" s="51">
        <v>944</v>
      </c>
      <c r="B1207" s="51" t="s">
        <v>3738</v>
      </c>
      <c r="C1207" s="51">
        <v>9</v>
      </c>
      <c r="D1207" s="51" t="s">
        <v>3737</v>
      </c>
      <c r="E1207" s="51">
        <v>140</v>
      </c>
      <c r="F1207" s="51" t="s">
        <v>3736</v>
      </c>
    </row>
    <row r="1208" spans="1:6" x14ac:dyDescent="0.25">
      <c r="A1208" s="51">
        <v>1667</v>
      </c>
      <c r="B1208" s="51" t="s">
        <v>3735</v>
      </c>
      <c r="C1208" s="51">
        <v>36</v>
      </c>
      <c r="D1208" s="51" t="s">
        <v>3734</v>
      </c>
    </row>
    <row r="1209" spans="1:6" x14ac:dyDescent="0.25">
      <c r="A1209" s="51">
        <v>1668</v>
      </c>
      <c r="B1209" s="51" t="s">
        <v>3733</v>
      </c>
      <c r="C1209" s="51">
        <v>36</v>
      </c>
      <c r="D1209" s="51" t="s">
        <v>3732</v>
      </c>
    </row>
    <row r="1210" spans="1:6" x14ac:dyDescent="0.25">
      <c r="A1210" s="51">
        <v>1666</v>
      </c>
      <c r="B1210" s="51" t="s">
        <v>3731</v>
      </c>
      <c r="C1210" s="51">
        <v>36</v>
      </c>
      <c r="D1210" s="51" t="s">
        <v>3730</v>
      </c>
    </row>
    <row r="1211" spans="1:6" x14ac:dyDescent="0.25">
      <c r="A1211" s="51">
        <v>889</v>
      </c>
      <c r="B1211" s="51" t="s">
        <v>3729</v>
      </c>
      <c r="C1211" s="51">
        <v>36</v>
      </c>
      <c r="D1211" s="51" t="s">
        <v>3728</v>
      </c>
      <c r="E1211" s="51">
        <v>41.4</v>
      </c>
    </row>
    <row r="1212" spans="1:6" x14ac:dyDescent="0.25">
      <c r="A1212" s="51">
        <v>2022</v>
      </c>
      <c r="B1212" s="51" t="s">
        <v>3727</v>
      </c>
      <c r="C1212" s="51">
        <v>36</v>
      </c>
      <c r="D1212" s="51" t="s">
        <v>3726</v>
      </c>
      <c r="E1212" s="51">
        <v>60</v>
      </c>
      <c r="F1212" s="51" t="s">
        <v>3725</v>
      </c>
    </row>
    <row r="1213" spans="1:6" x14ac:dyDescent="0.25">
      <c r="A1213" s="51">
        <v>1928</v>
      </c>
      <c r="B1213" s="51" t="s">
        <v>3724</v>
      </c>
      <c r="C1213" s="51">
        <v>36</v>
      </c>
      <c r="D1213" s="51" t="s">
        <v>3723</v>
      </c>
    </row>
    <row r="1214" spans="1:6" x14ac:dyDescent="0.25">
      <c r="A1214" s="51">
        <v>2501</v>
      </c>
      <c r="B1214" s="51" t="s">
        <v>3722</v>
      </c>
      <c r="C1214" s="51">
        <v>12</v>
      </c>
      <c r="D1214" s="51" t="s">
        <v>3721</v>
      </c>
      <c r="E1214" s="51">
        <v>31.64</v>
      </c>
    </row>
    <row r="1215" spans="1:6" x14ac:dyDescent="0.25">
      <c r="A1215" s="51">
        <v>3149</v>
      </c>
      <c r="B1215" s="51" t="s">
        <v>3720</v>
      </c>
      <c r="C1215" s="51">
        <v>36</v>
      </c>
      <c r="D1215" s="51" t="s">
        <v>3719</v>
      </c>
      <c r="E1215" s="51">
        <v>71.739999999999995</v>
      </c>
      <c r="F1215" s="51" t="s">
        <v>3699</v>
      </c>
    </row>
    <row r="1216" spans="1:6" x14ac:dyDescent="0.25">
      <c r="A1216" s="51">
        <v>3044</v>
      </c>
      <c r="B1216" s="51" t="s">
        <v>3718</v>
      </c>
      <c r="C1216" s="51">
        <v>12</v>
      </c>
      <c r="D1216" s="51" t="s">
        <v>3717</v>
      </c>
      <c r="E1216" s="51">
        <v>129</v>
      </c>
    </row>
    <row r="1217" spans="1:6" x14ac:dyDescent="0.25">
      <c r="A1217" s="51">
        <v>3043</v>
      </c>
      <c r="B1217" s="51" t="s">
        <v>3718</v>
      </c>
      <c r="D1217" s="51" t="s">
        <v>3717</v>
      </c>
      <c r="E1217" s="51">
        <v>135.9</v>
      </c>
    </row>
    <row r="1218" spans="1:6" x14ac:dyDescent="0.25">
      <c r="A1218" s="51">
        <v>1720</v>
      </c>
      <c r="B1218" s="51" t="s">
        <v>3716</v>
      </c>
      <c r="C1218" s="51">
        <v>36</v>
      </c>
      <c r="D1218" s="51" t="s">
        <v>3715</v>
      </c>
      <c r="E1218" s="51">
        <v>55.6</v>
      </c>
    </row>
    <row r="1219" spans="1:6" x14ac:dyDescent="0.25">
      <c r="A1219" s="51">
        <v>1719</v>
      </c>
      <c r="B1219" s="51" t="s">
        <v>3714</v>
      </c>
      <c r="C1219" s="51">
        <v>36</v>
      </c>
      <c r="D1219" s="51" t="s">
        <v>3713</v>
      </c>
      <c r="E1219" s="51">
        <v>69.2</v>
      </c>
    </row>
    <row r="1220" spans="1:6" x14ac:dyDescent="0.25">
      <c r="A1220" s="51">
        <v>1271</v>
      </c>
      <c r="B1220" s="51" t="s">
        <v>3712</v>
      </c>
      <c r="C1220" s="51">
        <v>36</v>
      </c>
      <c r="E1220" s="51">
        <v>87.75</v>
      </c>
    </row>
    <row r="1221" spans="1:6" x14ac:dyDescent="0.25">
      <c r="A1221" s="51">
        <v>1417</v>
      </c>
      <c r="B1221" s="51" t="s">
        <v>3711</v>
      </c>
      <c r="C1221" s="51">
        <v>36</v>
      </c>
      <c r="E1221" s="51">
        <v>4.8899999999999997</v>
      </c>
    </row>
    <row r="1222" spans="1:6" x14ac:dyDescent="0.25">
      <c r="A1222" s="51">
        <v>1416</v>
      </c>
      <c r="B1222" s="51" t="s">
        <v>3710</v>
      </c>
      <c r="C1222" s="51">
        <v>36</v>
      </c>
      <c r="E1222" s="51">
        <v>7</v>
      </c>
    </row>
    <row r="1223" spans="1:6" x14ac:dyDescent="0.25">
      <c r="A1223" s="51">
        <v>1418</v>
      </c>
      <c r="B1223" s="51" t="s">
        <v>3709</v>
      </c>
      <c r="C1223" s="51">
        <v>36</v>
      </c>
      <c r="E1223" s="51">
        <v>3.89</v>
      </c>
    </row>
    <row r="1224" spans="1:6" x14ac:dyDescent="0.25">
      <c r="A1224" s="51">
        <v>1419</v>
      </c>
      <c r="B1224" s="51" t="s">
        <v>3708</v>
      </c>
      <c r="C1224" s="51">
        <v>36</v>
      </c>
      <c r="E1224" s="51">
        <v>3.82</v>
      </c>
    </row>
    <row r="1225" spans="1:6" x14ac:dyDescent="0.25">
      <c r="A1225" s="51">
        <v>1874</v>
      </c>
      <c r="B1225" s="51" t="s">
        <v>3707</v>
      </c>
      <c r="C1225" s="51">
        <v>36</v>
      </c>
      <c r="D1225" s="51" t="s">
        <v>3706</v>
      </c>
      <c r="E1225" s="51">
        <v>3.57</v>
      </c>
    </row>
    <row r="1226" spans="1:6" x14ac:dyDescent="0.25">
      <c r="A1226" s="51">
        <v>1872</v>
      </c>
      <c r="B1226" s="51" t="s">
        <v>3705</v>
      </c>
      <c r="C1226" s="51">
        <v>36</v>
      </c>
      <c r="D1226" s="51" t="s">
        <v>3704</v>
      </c>
      <c r="E1226" s="51">
        <v>3.74</v>
      </c>
    </row>
    <row r="1227" spans="1:6" x14ac:dyDescent="0.25">
      <c r="A1227" s="51">
        <v>1917</v>
      </c>
      <c r="B1227" s="51" t="s">
        <v>3703</v>
      </c>
      <c r="C1227" s="51">
        <v>26</v>
      </c>
      <c r="D1227" s="51" t="s">
        <v>3702</v>
      </c>
      <c r="E1227" s="51">
        <v>30</v>
      </c>
    </row>
    <row r="1228" spans="1:6" x14ac:dyDescent="0.25">
      <c r="A1228" s="51">
        <v>1533</v>
      </c>
      <c r="B1228" s="51" t="s">
        <v>3701</v>
      </c>
      <c r="C1228" s="51">
        <v>36</v>
      </c>
      <c r="D1228" s="51" t="s">
        <v>3700</v>
      </c>
      <c r="E1228" s="51">
        <v>49</v>
      </c>
      <c r="F1228" s="51" t="s">
        <v>3699</v>
      </c>
    </row>
    <row r="1229" spans="1:6" x14ac:dyDescent="0.25">
      <c r="A1229" s="51">
        <v>1763</v>
      </c>
      <c r="B1229" s="51" t="s">
        <v>3698</v>
      </c>
      <c r="C1229" s="51">
        <v>12</v>
      </c>
      <c r="D1229" s="51" t="s">
        <v>3697</v>
      </c>
      <c r="E1229" s="51">
        <v>34.5</v>
      </c>
    </row>
    <row r="1230" spans="1:6" x14ac:dyDescent="0.25">
      <c r="A1230" s="51">
        <v>1534</v>
      </c>
      <c r="B1230" s="51" t="s">
        <v>3696</v>
      </c>
      <c r="C1230" s="51">
        <v>36</v>
      </c>
      <c r="D1230" s="51" t="s">
        <v>3695</v>
      </c>
      <c r="E1230" s="51">
        <v>107.2</v>
      </c>
    </row>
    <row r="1231" spans="1:6" x14ac:dyDescent="0.25">
      <c r="A1231" s="51">
        <v>1871</v>
      </c>
      <c r="B1231" s="51" t="s">
        <v>3694</v>
      </c>
      <c r="C1231" s="51">
        <v>36</v>
      </c>
      <c r="D1231" s="51" t="s">
        <v>3693</v>
      </c>
      <c r="E1231" s="51">
        <v>65</v>
      </c>
    </row>
    <row r="1232" spans="1:6" x14ac:dyDescent="0.25">
      <c r="A1232" s="51">
        <v>1761</v>
      </c>
      <c r="B1232" s="51" t="s">
        <v>3692</v>
      </c>
      <c r="C1232" s="51">
        <v>36</v>
      </c>
      <c r="D1232" s="51" t="s">
        <v>3691</v>
      </c>
      <c r="E1232" s="51">
        <v>70</v>
      </c>
    </row>
    <row r="1233" spans="1:6" x14ac:dyDescent="0.25">
      <c r="A1233" s="51">
        <v>2099</v>
      </c>
      <c r="B1233" s="51" t="s">
        <v>3690</v>
      </c>
      <c r="C1233" s="51">
        <v>12</v>
      </c>
      <c r="D1233" s="51" t="s">
        <v>3688</v>
      </c>
      <c r="E1233" s="51">
        <v>64.319999999999993</v>
      </c>
    </row>
    <row r="1234" spans="1:6" x14ac:dyDescent="0.25">
      <c r="A1234" s="51">
        <v>2103</v>
      </c>
      <c r="B1234" s="51" t="s">
        <v>3689</v>
      </c>
      <c r="C1234" s="51">
        <v>12</v>
      </c>
      <c r="D1234" s="51" t="s">
        <v>3688</v>
      </c>
      <c r="E1234" s="51">
        <v>64.319999999999993</v>
      </c>
    </row>
    <row r="1235" spans="1:6" x14ac:dyDescent="0.25">
      <c r="A1235" s="51">
        <v>1087</v>
      </c>
      <c r="B1235" s="51" t="s">
        <v>3687</v>
      </c>
      <c r="C1235" s="51">
        <v>36</v>
      </c>
      <c r="E1235" s="51">
        <v>28.38</v>
      </c>
    </row>
    <row r="1236" spans="1:6" x14ac:dyDescent="0.25">
      <c r="A1236" s="51">
        <v>1947</v>
      </c>
      <c r="B1236" s="51" t="s">
        <v>3686</v>
      </c>
      <c r="C1236" s="51">
        <v>12</v>
      </c>
      <c r="D1236" s="51" t="s">
        <v>3685</v>
      </c>
      <c r="E1236" s="51">
        <v>64.7</v>
      </c>
    </row>
    <row r="1237" spans="1:6" x14ac:dyDescent="0.25">
      <c r="A1237" s="51">
        <v>2307</v>
      </c>
      <c r="B1237" s="51" t="s">
        <v>3684</v>
      </c>
      <c r="C1237" s="51">
        <v>12</v>
      </c>
      <c r="D1237" s="51" t="s">
        <v>3683</v>
      </c>
      <c r="E1237" s="51">
        <v>40</v>
      </c>
    </row>
    <row r="1238" spans="1:6" x14ac:dyDescent="0.25">
      <c r="A1238" s="51">
        <v>1850</v>
      </c>
      <c r="B1238" s="51" t="s">
        <v>3682</v>
      </c>
      <c r="C1238" s="51">
        <v>12</v>
      </c>
      <c r="D1238" s="51" t="s">
        <v>3681</v>
      </c>
      <c r="E1238" s="51">
        <v>210</v>
      </c>
    </row>
    <row r="1239" spans="1:6" x14ac:dyDescent="0.25">
      <c r="A1239" s="51">
        <v>3370</v>
      </c>
      <c r="B1239" s="51" t="s">
        <v>3680</v>
      </c>
      <c r="C1239" s="51">
        <v>125</v>
      </c>
      <c r="D1239" s="51" t="s">
        <v>3679</v>
      </c>
    </row>
    <row r="1240" spans="1:6" x14ac:dyDescent="0.25">
      <c r="A1240" s="51">
        <v>3257</v>
      </c>
      <c r="B1240" s="51" t="s">
        <v>3678</v>
      </c>
      <c r="D1240" s="51" t="s">
        <v>3676</v>
      </c>
      <c r="E1240" s="51">
        <v>64</v>
      </c>
    </row>
    <row r="1241" spans="1:6" x14ac:dyDescent="0.25">
      <c r="A1241" s="51">
        <v>3264</v>
      </c>
      <c r="B1241" s="51" t="s">
        <v>3677</v>
      </c>
      <c r="C1241" s="51">
        <v>33</v>
      </c>
      <c r="D1241" s="51" t="s">
        <v>3676</v>
      </c>
      <c r="E1241" s="51">
        <v>64</v>
      </c>
    </row>
    <row r="1242" spans="1:6" x14ac:dyDescent="0.25">
      <c r="A1242" s="51">
        <v>1892</v>
      </c>
      <c r="B1242" s="51" t="s">
        <v>3675</v>
      </c>
      <c r="C1242" s="51">
        <v>36</v>
      </c>
      <c r="D1242" s="51" t="s">
        <v>3674</v>
      </c>
      <c r="E1242" s="51">
        <v>2.67</v>
      </c>
    </row>
    <row r="1243" spans="1:6" x14ac:dyDescent="0.25">
      <c r="A1243" s="51">
        <v>1991</v>
      </c>
      <c r="B1243" s="51" t="s">
        <v>3673</v>
      </c>
      <c r="C1243" s="51">
        <v>36</v>
      </c>
      <c r="D1243" s="51" t="s">
        <v>3672</v>
      </c>
    </row>
    <row r="1244" spans="1:6" x14ac:dyDescent="0.25">
      <c r="A1244" s="51">
        <v>1085</v>
      </c>
      <c r="B1244" s="51" t="s">
        <v>3671</v>
      </c>
      <c r="C1244" s="51">
        <v>36</v>
      </c>
      <c r="E1244" s="51">
        <v>28.52</v>
      </c>
    </row>
    <row r="1245" spans="1:6" x14ac:dyDescent="0.25">
      <c r="A1245" s="51">
        <v>673</v>
      </c>
      <c r="B1245" s="51" t="s">
        <v>3670</v>
      </c>
      <c r="C1245" s="51">
        <v>3</v>
      </c>
      <c r="D1245" s="51" t="s">
        <v>3669</v>
      </c>
      <c r="E1245" s="51">
        <v>378</v>
      </c>
      <c r="F1245" s="51" t="s">
        <v>3668</v>
      </c>
    </row>
    <row r="1246" spans="1:6" x14ac:dyDescent="0.25">
      <c r="A1246" s="51">
        <v>1858</v>
      </c>
      <c r="B1246" s="51" t="s">
        <v>3667</v>
      </c>
      <c r="C1246" s="51">
        <v>33</v>
      </c>
      <c r="D1246" s="51" t="s">
        <v>3665</v>
      </c>
      <c r="E1246" s="51">
        <v>52</v>
      </c>
    </row>
    <row r="1247" spans="1:6" x14ac:dyDescent="0.25">
      <c r="A1247" s="51">
        <v>1311</v>
      </c>
      <c r="B1247" s="51" t="s">
        <v>3666</v>
      </c>
      <c r="C1247" s="51">
        <v>33</v>
      </c>
      <c r="D1247" s="51" t="s">
        <v>3665</v>
      </c>
      <c r="E1247" s="51">
        <v>52</v>
      </c>
    </row>
    <row r="1248" spans="1:6" x14ac:dyDescent="0.25">
      <c r="A1248" s="51">
        <v>1857</v>
      </c>
      <c r="B1248" s="51" t="s">
        <v>3664</v>
      </c>
      <c r="C1248" s="51">
        <v>33</v>
      </c>
      <c r="D1248" s="51" t="s">
        <v>3663</v>
      </c>
      <c r="E1248" s="51">
        <v>76.099999999999994</v>
      </c>
    </row>
    <row r="1249" spans="1:6" x14ac:dyDescent="0.25">
      <c r="A1249" s="51">
        <v>2784</v>
      </c>
      <c r="B1249" s="51" t="s">
        <v>3662</v>
      </c>
      <c r="C1249" s="51">
        <v>12</v>
      </c>
      <c r="D1249" s="51" t="s">
        <v>3661</v>
      </c>
      <c r="E1249" s="51">
        <v>17</v>
      </c>
    </row>
    <row r="1250" spans="1:6" x14ac:dyDescent="0.25">
      <c r="A1250" s="51">
        <v>1868</v>
      </c>
      <c r="B1250" s="51" t="s">
        <v>3660</v>
      </c>
      <c r="C1250" s="51">
        <v>12</v>
      </c>
      <c r="D1250" s="51" t="s">
        <v>3659</v>
      </c>
      <c r="E1250" s="51">
        <v>46</v>
      </c>
    </row>
    <row r="1251" spans="1:6" x14ac:dyDescent="0.25">
      <c r="A1251" s="51">
        <v>544</v>
      </c>
      <c r="B1251" s="51" t="s">
        <v>3658</v>
      </c>
      <c r="C1251" s="51">
        <v>14</v>
      </c>
      <c r="D1251" s="51" t="s">
        <v>3657</v>
      </c>
      <c r="E1251" s="51">
        <v>62</v>
      </c>
    </row>
    <row r="1252" spans="1:6" x14ac:dyDescent="0.25">
      <c r="A1252" s="51">
        <v>2301</v>
      </c>
      <c r="B1252" s="51" t="s">
        <v>3656</v>
      </c>
      <c r="C1252" s="51">
        <v>14</v>
      </c>
      <c r="D1252" s="51" t="s">
        <v>3655</v>
      </c>
    </row>
    <row r="1253" spans="1:6" x14ac:dyDescent="0.25">
      <c r="A1253" s="51">
        <v>543</v>
      </c>
      <c r="B1253" s="51" t="s">
        <v>3654</v>
      </c>
      <c r="C1253" s="51">
        <v>14</v>
      </c>
      <c r="D1253" s="51" t="s">
        <v>3653</v>
      </c>
      <c r="E1253" s="51">
        <v>92</v>
      </c>
    </row>
    <row r="1254" spans="1:6" x14ac:dyDescent="0.25">
      <c r="A1254" s="51">
        <v>2055</v>
      </c>
      <c r="B1254" s="51" t="s">
        <v>3652</v>
      </c>
      <c r="C1254" s="51">
        <v>35</v>
      </c>
      <c r="D1254" s="51" t="s">
        <v>3650</v>
      </c>
      <c r="E1254" s="51">
        <v>400</v>
      </c>
    </row>
    <row r="1255" spans="1:6" x14ac:dyDescent="0.25">
      <c r="A1255" s="51">
        <v>1909</v>
      </c>
      <c r="B1255" s="51" t="s">
        <v>3651</v>
      </c>
      <c r="C1255" s="51">
        <v>35</v>
      </c>
      <c r="D1255" s="51" t="s">
        <v>3650</v>
      </c>
      <c r="E1255" s="51">
        <v>400</v>
      </c>
    </row>
    <row r="1256" spans="1:6" x14ac:dyDescent="0.25">
      <c r="A1256" s="51">
        <v>2288</v>
      </c>
      <c r="B1256" s="51" t="s">
        <v>78</v>
      </c>
      <c r="C1256" s="51">
        <v>87</v>
      </c>
      <c r="D1256" s="51" t="s">
        <v>3649</v>
      </c>
      <c r="E1256" s="51">
        <v>69.900000000000006</v>
      </c>
      <c r="F1256" s="51" t="s">
        <v>77</v>
      </c>
    </row>
    <row r="1257" spans="1:6" x14ac:dyDescent="0.25">
      <c r="A1257" s="51">
        <v>2066</v>
      </c>
      <c r="B1257" s="51" t="s">
        <v>81</v>
      </c>
      <c r="C1257" s="51">
        <v>68</v>
      </c>
      <c r="D1257" s="51" t="s">
        <v>3648</v>
      </c>
      <c r="E1257" s="51">
        <v>260</v>
      </c>
    </row>
    <row r="1258" spans="1:6" x14ac:dyDescent="0.25">
      <c r="A1258" s="51">
        <v>2287</v>
      </c>
      <c r="B1258" s="51" t="s">
        <v>3647</v>
      </c>
      <c r="C1258" s="51">
        <v>87</v>
      </c>
      <c r="D1258" s="51" t="s">
        <v>3646</v>
      </c>
      <c r="E1258" s="51">
        <v>72.75</v>
      </c>
      <c r="F1258" s="51" t="s">
        <v>77</v>
      </c>
    </row>
    <row r="1259" spans="1:6" x14ac:dyDescent="0.25">
      <c r="A1259" s="51">
        <v>2652</v>
      </c>
      <c r="B1259" s="51" t="s">
        <v>3645</v>
      </c>
      <c r="C1259" s="51">
        <v>33</v>
      </c>
      <c r="D1259" s="51" t="s">
        <v>3644</v>
      </c>
      <c r="E1259" s="51">
        <v>40.6</v>
      </c>
    </row>
    <row r="1260" spans="1:6" x14ac:dyDescent="0.25">
      <c r="A1260" s="51">
        <v>2932</v>
      </c>
      <c r="B1260" s="51" t="s">
        <v>3643</v>
      </c>
      <c r="C1260" s="51">
        <v>12</v>
      </c>
      <c r="D1260" s="51" t="s">
        <v>3642</v>
      </c>
      <c r="E1260" s="51">
        <v>10.17</v>
      </c>
    </row>
    <row r="1261" spans="1:6" x14ac:dyDescent="0.25">
      <c r="A1261" s="51">
        <v>825</v>
      </c>
      <c r="B1261" s="51" t="s">
        <v>3641</v>
      </c>
      <c r="C1261" s="51">
        <v>58</v>
      </c>
    </row>
    <row r="1262" spans="1:6" x14ac:dyDescent="0.25">
      <c r="A1262" s="51">
        <v>2069</v>
      </c>
      <c r="B1262" s="51" t="s">
        <v>80</v>
      </c>
      <c r="C1262" s="51">
        <v>86</v>
      </c>
      <c r="D1262" s="51" t="s">
        <v>3640</v>
      </c>
      <c r="E1262" s="51">
        <v>335</v>
      </c>
    </row>
    <row r="1263" spans="1:6" x14ac:dyDescent="0.25">
      <c r="A1263" s="51">
        <v>2628</v>
      </c>
      <c r="B1263" s="51" t="s">
        <v>73</v>
      </c>
      <c r="C1263" s="51">
        <v>124</v>
      </c>
      <c r="D1263" s="51" t="s">
        <v>3639</v>
      </c>
      <c r="E1263" s="51">
        <v>20</v>
      </c>
    </row>
    <row r="1264" spans="1:6" x14ac:dyDescent="0.25">
      <c r="A1264" s="51">
        <v>2763</v>
      </c>
      <c r="B1264" s="51" t="s">
        <v>76</v>
      </c>
      <c r="C1264" s="51">
        <v>88</v>
      </c>
      <c r="D1264" s="51" t="s">
        <v>3638</v>
      </c>
      <c r="E1264" s="51">
        <v>8.5</v>
      </c>
    </row>
    <row r="1265" spans="1:6" x14ac:dyDescent="0.25">
      <c r="A1265" s="51">
        <v>2554</v>
      </c>
      <c r="B1265" s="51" t="s">
        <v>74</v>
      </c>
      <c r="C1265" s="51">
        <v>101</v>
      </c>
      <c r="E1265" s="51">
        <v>22</v>
      </c>
    </row>
    <row r="1266" spans="1:6" x14ac:dyDescent="0.25">
      <c r="A1266" s="51">
        <v>2834</v>
      </c>
      <c r="B1266" s="51" t="s">
        <v>9</v>
      </c>
      <c r="C1266" s="51">
        <v>128</v>
      </c>
      <c r="D1266" s="51" t="s">
        <v>3637</v>
      </c>
      <c r="E1266" s="51">
        <v>20</v>
      </c>
    </row>
    <row r="1267" spans="1:6" x14ac:dyDescent="0.25">
      <c r="A1267" s="51">
        <v>2764</v>
      </c>
      <c r="B1267" s="51" t="s">
        <v>75</v>
      </c>
      <c r="C1267" s="51">
        <v>88</v>
      </c>
      <c r="D1267" s="51" t="s">
        <v>3636</v>
      </c>
      <c r="E1267" s="51">
        <v>3.5</v>
      </c>
    </row>
    <row r="1268" spans="1:6" x14ac:dyDescent="0.25">
      <c r="A1268" s="51">
        <v>321</v>
      </c>
      <c r="B1268" s="51" t="s">
        <v>3635</v>
      </c>
      <c r="C1268" s="51">
        <v>33</v>
      </c>
      <c r="D1268" s="51" t="s">
        <v>3634</v>
      </c>
      <c r="E1268" s="51">
        <v>28.94</v>
      </c>
    </row>
    <row r="1269" spans="1:6" x14ac:dyDescent="0.25">
      <c r="A1269" s="51">
        <v>1306</v>
      </c>
      <c r="B1269" s="51" t="s">
        <v>3633</v>
      </c>
      <c r="C1269" s="51">
        <v>33</v>
      </c>
      <c r="D1269" s="51" t="s">
        <v>3632</v>
      </c>
      <c r="E1269" s="51">
        <v>26.7</v>
      </c>
    </row>
    <row r="1270" spans="1:6" x14ac:dyDescent="0.25">
      <c r="A1270" s="51">
        <v>1307</v>
      </c>
      <c r="B1270" s="51" t="s">
        <v>3631</v>
      </c>
      <c r="C1270" s="51">
        <v>33</v>
      </c>
      <c r="D1270" s="51" t="s">
        <v>3630</v>
      </c>
      <c r="E1270" s="51">
        <v>27.7</v>
      </c>
    </row>
    <row r="1271" spans="1:6" x14ac:dyDescent="0.25">
      <c r="A1271" s="51">
        <v>1259</v>
      </c>
      <c r="B1271" s="51" t="s">
        <v>3629</v>
      </c>
      <c r="C1271" s="51">
        <v>9</v>
      </c>
      <c r="D1271" s="51" t="s">
        <v>3628</v>
      </c>
      <c r="E1271" s="51">
        <v>39.81</v>
      </c>
      <c r="F1271" s="51" t="s">
        <v>3627</v>
      </c>
    </row>
    <row r="1272" spans="1:6" x14ac:dyDescent="0.25">
      <c r="A1272" s="51">
        <v>1581</v>
      </c>
      <c r="B1272" s="51" t="s">
        <v>3626</v>
      </c>
      <c r="C1272" s="51">
        <v>99</v>
      </c>
      <c r="D1272" s="51" t="s">
        <v>3625</v>
      </c>
      <c r="E1272" s="51">
        <v>28</v>
      </c>
    </row>
    <row r="1273" spans="1:6" x14ac:dyDescent="0.25">
      <c r="A1273" s="51">
        <v>1228</v>
      </c>
      <c r="B1273" s="51" t="s">
        <v>3624</v>
      </c>
      <c r="C1273" s="51">
        <v>36</v>
      </c>
      <c r="D1273" s="51" t="s">
        <v>3623</v>
      </c>
      <c r="E1273" s="51">
        <v>32.21</v>
      </c>
    </row>
    <row r="1274" spans="1:6" x14ac:dyDescent="0.25">
      <c r="A1274" s="51">
        <v>1141</v>
      </c>
      <c r="B1274" s="51" t="s">
        <v>3622</v>
      </c>
      <c r="C1274" s="51">
        <v>33</v>
      </c>
      <c r="D1274" s="51" t="s">
        <v>3621</v>
      </c>
      <c r="E1274" s="51">
        <v>34.700000000000003</v>
      </c>
    </row>
    <row r="1275" spans="1:6" x14ac:dyDescent="0.25">
      <c r="A1275" s="51">
        <v>322</v>
      </c>
      <c r="B1275" s="51" t="s">
        <v>3620</v>
      </c>
      <c r="C1275" s="51">
        <v>33</v>
      </c>
      <c r="F1275" s="51" t="s">
        <v>3619</v>
      </c>
    </row>
    <row r="1276" spans="1:6" x14ac:dyDescent="0.25">
      <c r="A1276" s="51">
        <v>1726</v>
      </c>
      <c r="B1276" s="51" t="s">
        <v>3618</v>
      </c>
      <c r="C1276" s="51">
        <v>102</v>
      </c>
      <c r="D1276" s="51" t="s">
        <v>3617</v>
      </c>
      <c r="E1276" s="51">
        <v>680</v>
      </c>
    </row>
    <row r="1277" spans="1:6" x14ac:dyDescent="0.25">
      <c r="A1277" s="51">
        <v>1781</v>
      </c>
      <c r="B1277" s="51" t="s">
        <v>3616</v>
      </c>
      <c r="C1277" s="51">
        <v>102</v>
      </c>
      <c r="D1277" s="51" t="s">
        <v>3615</v>
      </c>
      <c r="E1277" s="51">
        <v>380</v>
      </c>
    </row>
    <row r="1278" spans="1:6" x14ac:dyDescent="0.25">
      <c r="A1278" s="51">
        <v>1727</v>
      </c>
      <c r="B1278" s="51" t="s">
        <v>3614</v>
      </c>
      <c r="C1278" s="51">
        <v>102</v>
      </c>
      <c r="D1278" s="51" t="s">
        <v>3613</v>
      </c>
      <c r="E1278" s="51">
        <v>350</v>
      </c>
    </row>
    <row r="1279" spans="1:6" x14ac:dyDescent="0.25">
      <c r="A1279" s="51">
        <v>1750</v>
      </c>
      <c r="B1279" s="51" t="s">
        <v>3612</v>
      </c>
      <c r="C1279" s="51">
        <v>102</v>
      </c>
      <c r="D1279" s="51" t="s">
        <v>3611</v>
      </c>
      <c r="E1279" s="51">
        <v>375</v>
      </c>
    </row>
    <row r="1280" spans="1:6" x14ac:dyDescent="0.25">
      <c r="A1280" s="51">
        <v>1691</v>
      </c>
      <c r="B1280" s="51" t="s">
        <v>3610</v>
      </c>
      <c r="C1280" s="51">
        <v>33</v>
      </c>
      <c r="D1280" s="51" t="s">
        <v>3609</v>
      </c>
    </row>
    <row r="1281" spans="1:6" x14ac:dyDescent="0.25">
      <c r="A1281" s="51">
        <v>1692</v>
      </c>
      <c r="B1281" s="51" t="s">
        <v>3608</v>
      </c>
      <c r="C1281" s="51">
        <v>33</v>
      </c>
      <c r="D1281" s="51" t="s">
        <v>3607</v>
      </c>
      <c r="E1281" s="51">
        <v>364.3</v>
      </c>
    </row>
    <row r="1282" spans="1:6" x14ac:dyDescent="0.25">
      <c r="A1282" s="51">
        <v>1643</v>
      </c>
      <c r="B1282" s="51" t="s">
        <v>3606</v>
      </c>
      <c r="C1282" s="51">
        <v>33</v>
      </c>
      <c r="D1282" s="51" t="s">
        <v>3605</v>
      </c>
      <c r="E1282" s="51">
        <v>245</v>
      </c>
      <c r="F1282" s="51" t="s">
        <v>2023</v>
      </c>
    </row>
    <row r="1283" spans="1:6" x14ac:dyDescent="0.25">
      <c r="A1283" s="51">
        <v>1230</v>
      </c>
      <c r="B1283" s="51" t="s">
        <v>3604</v>
      </c>
      <c r="C1283" s="51">
        <v>26</v>
      </c>
      <c r="D1283" s="51" t="s">
        <v>3603</v>
      </c>
      <c r="E1283" s="51">
        <v>38.6</v>
      </c>
    </row>
    <row r="1284" spans="1:6" x14ac:dyDescent="0.25">
      <c r="A1284" s="51">
        <v>1777</v>
      </c>
      <c r="B1284" s="51" t="s">
        <v>3602</v>
      </c>
      <c r="C1284" s="51">
        <v>12</v>
      </c>
      <c r="D1284" s="51" t="s">
        <v>3601</v>
      </c>
    </row>
    <row r="1285" spans="1:6" x14ac:dyDescent="0.25">
      <c r="A1285" s="51">
        <v>3242</v>
      </c>
      <c r="B1285" s="51" t="s">
        <v>3600</v>
      </c>
      <c r="C1285" s="51">
        <v>36</v>
      </c>
      <c r="D1285" s="51" t="s">
        <v>3599</v>
      </c>
      <c r="E1285" s="51">
        <v>5.6</v>
      </c>
    </row>
    <row r="1286" spans="1:6" x14ac:dyDescent="0.25">
      <c r="A1286" s="51">
        <v>2990</v>
      </c>
      <c r="B1286" s="51" t="s">
        <v>3598</v>
      </c>
      <c r="C1286" s="51">
        <v>12</v>
      </c>
      <c r="D1286" s="51" t="s">
        <v>3597</v>
      </c>
      <c r="E1286" s="51">
        <v>12.9</v>
      </c>
    </row>
    <row r="1287" spans="1:6" x14ac:dyDescent="0.25">
      <c r="A1287" s="51">
        <v>2989</v>
      </c>
      <c r="B1287" s="51" t="s">
        <v>3596</v>
      </c>
      <c r="C1287" s="51">
        <v>12</v>
      </c>
      <c r="D1287" s="51" t="s">
        <v>3595</v>
      </c>
      <c r="E1287" s="51">
        <v>12.9</v>
      </c>
    </row>
    <row r="1288" spans="1:6" x14ac:dyDescent="0.25">
      <c r="A1288" s="51">
        <v>2988</v>
      </c>
      <c r="B1288" s="51" t="s">
        <v>3594</v>
      </c>
      <c r="C1288" s="51">
        <v>12</v>
      </c>
      <c r="D1288" s="51" t="s">
        <v>3593</v>
      </c>
      <c r="E1288" s="51">
        <v>12.9</v>
      </c>
    </row>
    <row r="1289" spans="1:6" x14ac:dyDescent="0.25">
      <c r="A1289" s="51">
        <v>1899</v>
      </c>
      <c r="B1289" s="51" t="s">
        <v>3592</v>
      </c>
      <c r="C1289" s="51">
        <v>12</v>
      </c>
      <c r="D1289" s="51" t="s">
        <v>3591</v>
      </c>
      <c r="E1289" s="51">
        <v>8.84</v>
      </c>
    </row>
    <row r="1290" spans="1:6" x14ac:dyDescent="0.25">
      <c r="A1290" s="51">
        <v>2985</v>
      </c>
      <c r="B1290" s="51" t="s">
        <v>3590</v>
      </c>
      <c r="C1290" s="51">
        <v>12</v>
      </c>
      <c r="D1290" s="51" t="s">
        <v>3589</v>
      </c>
      <c r="E1290" s="51">
        <v>11.23</v>
      </c>
    </row>
    <row r="1291" spans="1:6" x14ac:dyDescent="0.25">
      <c r="A1291" s="51">
        <v>2986</v>
      </c>
      <c r="B1291" s="51" t="s">
        <v>3588</v>
      </c>
      <c r="C1291" s="51">
        <v>12</v>
      </c>
      <c r="D1291" s="51" t="s">
        <v>3587</v>
      </c>
      <c r="E1291" s="51">
        <v>11.23</v>
      </c>
    </row>
    <row r="1292" spans="1:6" x14ac:dyDescent="0.25">
      <c r="A1292" s="51">
        <v>2987</v>
      </c>
      <c r="B1292" s="51" t="s">
        <v>3586</v>
      </c>
      <c r="C1292" s="51">
        <v>12</v>
      </c>
      <c r="D1292" s="51" t="s">
        <v>3585</v>
      </c>
      <c r="E1292" s="51">
        <v>11.23</v>
      </c>
    </row>
    <row r="1293" spans="1:6" x14ac:dyDescent="0.25">
      <c r="A1293" s="51">
        <v>2992</v>
      </c>
      <c r="B1293" s="51" t="s">
        <v>3584</v>
      </c>
      <c r="C1293" s="51">
        <v>12</v>
      </c>
      <c r="D1293" s="51" t="s">
        <v>3583</v>
      </c>
      <c r="E1293" s="51">
        <v>11.85</v>
      </c>
    </row>
    <row r="1294" spans="1:6" x14ac:dyDescent="0.25">
      <c r="A1294" s="51">
        <v>2991</v>
      </c>
      <c r="B1294" s="51" t="s">
        <v>3582</v>
      </c>
      <c r="C1294" s="51">
        <v>12</v>
      </c>
      <c r="D1294" s="51" t="s">
        <v>3581</v>
      </c>
      <c r="E1294" s="51">
        <v>11.85</v>
      </c>
    </row>
    <row r="1295" spans="1:6" x14ac:dyDescent="0.25">
      <c r="A1295" s="51">
        <v>2984</v>
      </c>
      <c r="B1295" s="51" t="s">
        <v>3580</v>
      </c>
      <c r="C1295" s="51">
        <v>12</v>
      </c>
      <c r="D1295" s="51" t="s">
        <v>3579</v>
      </c>
      <c r="E1295" s="51">
        <v>11.85</v>
      </c>
    </row>
    <row r="1296" spans="1:6" x14ac:dyDescent="0.25">
      <c r="A1296" s="51">
        <v>3514</v>
      </c>
      <c r="B1296" s="51" t="s">
        <v>3578</v>
      </c>
      <c r="C1296" s="51">
        <v>12</v>
      </c>
      <c r="D1296" s="51" t="s">
        <v>3577</v>
      </c>
      <c r="E1296" s="51">
        <v>21.21</v>
      </c>
    </row>
    <row r="1297" spans="1:6" x14ac:dyDescent="0.25">
      <c r="A1297" s="51">
        <v>802</v>
      </c>
      <c r="B1297" s="51" t="s">
        <v>3576</v>
      </c>
      <c r="C1297" s="51">
        <v>30</v>
      </c>
      <c r="D1297" s="51" t="s">
        <v>3575</v>
      </c>
      <c r="E1297" s="51">
        <v>39.25</v>
      </c>
    </row>
    <row r="1298" spans="1:6" x14ac:dyDescent="0.25">
      <c r="A1298" s="51">
        <v>3340</v>
      </c>
      <c r="B1298" s="51" t="s">
        <v>3574</v>
      </c>
      <c r="C1298" s="51">
        <v>12</v>
      </c>
      <c r="D1298" s="51" t="s">
        <v>3573</v>
      </c>
      <c r="E1298" s="51">
        <v>168</v>
      </c>
    </row>
    <row r="1299" spans="1:6" x14ac:dyDescent="0.25">
      <c r="A1299" s="51">
        <v>2525</v>
      </c>
      <c r="B1299" s="51" t="s">
        <v>3572</v>
      </c>
      <c r="C1299" s="51">
        <v>12</v>
      </c>
      <c r="D1299" s="51" t="s">
        <v>3571</v>
      </c>
      <c r="E1299" s="51">
        <v>78</v>
      </c>
    </row>
    <row r="1300" spans="1:6" x14ac:dyDescent="0.25">
      <c r="A1300" s="51">
        <v>324</v>
      </c>
      <c r="B1300" s="51" t="s">
        <v>3570</v>
      </c>
      <c r="C1300" s="51">
        <v>25</v>
      </c>
      <c r="D1300" s="51" t="s">
        <v>3569</v>
      </c>
      <c r="E1300" s="51">
        <v>3.05</v>
      </c>
      <c r="F1300" s="51" t="s">
        <v>3568</v>
      </c>
    </row>
    <row r="1301" spans="1:6" x14ac:dyDescent="0.25">
      <c r="A1301" s="51">
        <v>325</v>
      </c>
      <c r="B1301" s="51" t="s">
        <v>3567</v>
      </c>
      <c r="C1301" s="51">
        <v>25</v>
      </c>
      <c r="D1301" s="51" t="s">
        <v>3566</v>
      </c>
      <c r="E1301" s="51">
        <v>3.05</v>
      </c>
    </row>
    <row r="1302" spans="1:6" x14ac:dyDescent="0.25">
      <c r="A1302" s="51">
        <v>326</v>
      </c>
      <c r="B1302" s="51" t="s">
        <v>3565</v>
      </c>
      <c r="C1302" s="51">
        <v>25</v>
      </c>
      <c r="D1302" s="51" t="s">
        <v>3564</v>
      </c>
      <c r="E1302" s="51">
        <v>3.05</v>
      </c>
    </row>
    <row r="1303" spans="1:6" x14ac:dyDescent="0.25">
      <c r="A1303" s="51">
        <v>1597</v>
      </c>
      <c r="B1303" s="51" t="s">
        <v>3563</v>
      </c>
      <c r="C1303" s="51">
        <v>25</v>
      </c>
      <c r="D1303" s="51" t="s">
        <v>3562</v>
      </c>
      <c r="E1303" s="51">
        <v>46.5</v>
      </c>
    </row>
    <row r="1304" spans="1:6" x14ac:dyDescent="0.25">
      <c r="A1304" s="51">
        <v>1598</v>
      </c>
      <c r="B1304" s="51" t="s">
        <v>3561</v>
      </c>
      <c r="C1304" s="51">
        <v>25</v>
      </c>
      <c r="D1304" s="51" t="s">
        <v>3560</v>
      </c>
      <c r="E1304" s="51">
        <v>46.5</v>
      </c>
    </row>
    <row r="1305" spans="1:6" x14ac:dyDescent="0.25">
      <c r="A1305" s="51">
        <v>1599</v>
      </c>
      <c r="B1305" s="51" t="s">
        <v>3559</v>
      </c>
      <c r="C1305" s="51">
        <v>25</v>
      </c>
      <c r="D1305" s="51" t="s">
        <v>3558</v>
      </c>
      <c r="E1305" s="51">
        <v>46.5</v>
      </c>
    </row>
    <row r="1306" spans="1:6" x14ac:dyDescent="0.25">
      <c r="A1306" s="51">
        <v>2161</v>
      </c>
      <c r="B1306" s="51" t="s">
        <v>3557</v>
      </c>
      <c r="C1306" s="51">
        <v>25</v>
      </c>
      <c r="D1306" s="51" t="s">
        <v>3556</v>
      </c>
      <c r="E1306" s="51">
        <v>48.43</v>
      </c>
    </row>
    <row r="1307" spans="1:6" x14ac:dyDescent="0.25">
      <c r="A1307" s="51">
        <v>786</v>
      </c>
      <c r="B1307" s="51" t="s">
        <v>3555</v>
      </c>
      <c r="C1307" s="51">
        <v>25</v>
      </c>
      <c r="D1307" s="51" t="s">
        <v>3554</v>
      </c>
      <c r="E1307" s="51">
        <v>50.85</v>
      </c>
    </row>
    <row r="1308" spans="1:6" x14ac:dyDescent="0.25">
      <c r="A1308" s="51">
        <v>787</v>
      </c>
      <c r="B1308" s="51" t="s">
        <v>3553</v>
      </c>
      <c r="C1308" s="51">
        <v>25</v>
      </c>
      <c r="D1308" s="51" t="s">
        <v>3552</v>
      </c>
      <c r="E1308" s="51">
        <v>50.85</v>
      </c>
    </row>
    <row r="1309" spans="1:6" x14ac:dyDescent="0.25">
      <c r="A1309" s="51">
        <v>788</v>
      </c>
      <c r="B1309" s="51" t="s">
        <v>3551</v>
      </c>
      <c r="C1309" s="51">
        <v>25</v>
      </c>
      <c r="D1309" s="51" t="s">
        <v>3550</v>
      </c>
      <c r="E1309" s="51">
        <v>50.85</v>
      </c>
    </row>
    <row r="1310" spans="1:6" x14ac:dyDescent="0.25">
      <c r="A1310" s="51">
        <v>935</v>
      </c>
      <c r="B1310" s="51" t="s">
        <v>3549</v>
      </c>
      <c r="C1310" s="51">
        <v>26</v>
      </c>
      <c r="D1310" s="51" t="s">
        <v>3548</v>
      </c>
      <c r="E1310" s="51">
        <v>33.5</v>
      </c>
    </row>
    <row r="1311" spans="1:6" x14ac:dyDescent="0.25">
      <c r="A1311" s="51">
        <v>1330</v>
      </c>
      <c r="B1311" s="51" t="s">
        <v>3547</v>
      </c>
      <c r="C1311" s="51">
        <v>26</v>
      </c>
      <c r="D1311" s="51" t="s">
        <v>3546</v>
      </c>
      <c r="E1311" s="51">
        <v>43.65</v>
      </c>
    </row>
    <row r="1312" spans="1:6" x14ac:dyDescent="0.25">
      <c r="A1312" s="51">
        <v>2754</v>
      </c>
      <c r="B1312" s="51" t="s">
        <v>3545</v>
      </c>
      <c r="C1312" s="51">
        <v>22</v>
      </c>
      <c r="D1312" s="51" t="s">
        <v>3544</v>
      </c>
      <c r="E1312" s="51">
        <v>13</v>
      </c>
    </row>
    <row r="1313" spans="1:6" x14ac:dyDescent="0.25">
      <c r="A1313" s="51">
        <v>3088</v>
      </c>
      <c r="B1313" s="51" t="s">
        <v>3543</v>
      </c>
      <c r="C1313" s="51">
        <v>138</v>
      </c>
      <c r="D1313" s="51" t="s">
        <v>3542</v>
      </c>
    </row>
    <row r="1314" spans="1:6" x14ac:dyDescent="0.25">
      <c r="A1314" s="51">
        <v>1497</v>
      </c>
      <c r="B1314" s="51" t="s">
        <v>3541</v>
      </c>
      <c r="C1314" s="51">
        <v>5</v>
      </c>
      <c r="D1314" s="51" t="s">
        <v>3540</v>
      </c>
      <c r="E1314" s="51">
        <v>15.4</v>
      </c>
    </row>
    <row r="1315" spans="1:6" x14ac:dyDescent="0.25">
      <c r="A1315" s="51">
        <v>791</v>
      </c>
      <c r="B1315" s="51" t="s">
        <v>3539</v>
      </c>
      <c r="C1315" s="51">
        <v>53</v>
      </c>
      <c r="D1315" s="51" t="s">
        <v>3538</v>
      </c>
      <c r="E1315" s="51">
        <v>15.5</v>
      </c>
    </row>
    <row r="1316" spans="1:6" x14ac:dyDescent="0.25">
      <c r="A1316" s="51">
        <v>1486</v>
      </c>
      <c r="B1316" s="51" t="s">
        <v>3537</v>
      </c>
      <c r="C1316" s="51">
        <v>12</v>
      </c>
      <c r="D1316" s="51" t="s">
        <v>3536</v>
      </c>
      <c r="E1316" s="51">
        <v>254</v>
      </c>
    </row>
    <row r="1317" spans="1:6" x14ac:dyDescent="0.25">
      <c r="A1317" s="51">
        <v>1610</v>
      </c>
      <c r="B1317" s="51" t="s">
        <v>3535</v>
      </c>
      <c r="C1317" s="51">
        <v>53</v>
      </c>
      <c r="D1317" s="51" t="s">
        <v>3534</v>
      </c>
      <c r="E1317" s="51">
        <v>57.75</v>
      </c>
    </row>
    <row r="1318" spans="1:6" x14ac:dyDescent="0.25">
      <c r="A1318" s="51">
        <v>1501</v>
      </c>
      <c r="B1318" s="51" t="s">
        <v>3533</v>
      </c>
      <c r="C1318" s="51">
        <v>5</v>
      </c>
      <c r="D1318" s="51" t="s">
        <v>3532</v>
      </c>
      <c r="E1318" s="51">
        <v>27.2</v>
      </c>
    </row>
    <row r="1319" spans="1:6" x14ac:dyDescent="0.25">
      <c r="A1319" s="51">
        <v>1502</v>
      </c>
      <c r="B1319" s="51" t="s">
        <v>3531</v>
      </c>
      <c r="C1319" s="51">
        <v>5</v>
      </c>
      <c r="D1319" s="51" t="s">
        <v>3530</v>
      </c>
      <c r="E1319" s="51">
        <v>20.6</v>
      </c>
    </row>
    <row r="1320" spans="1:6" x14ac:dyDescent="0.25">
      <c r="A1320" s="51">
        <v>1396</v>
      </c>
      <c r="B1320" s="51" t="s">
        <v>3529</v>
      </c>
      <c r="C1320" s="51">
        <v>53</v>
      </c>
      <c r="D1320" s="51" t="s">
        <v>3528</v>
      </c>
      <c r="E1320" s="51">
        <v>55.35</v>
      </c>
    </row>
    <row r="1321" spans="1:6" x14ac:dyDescent="0.25">
      <c r="A1321" s="51">
        <v>332</v>
      </c>
      <c r="B1321" s="51" t="s">
        <v>3527</v>
      </c>
      <c r="C1321" s="51">
        <v>10</v>
      </c>
    </row>
    <row r="1322" spans="1:6" x14ac:dyDescent="0.25">
      <c r="A1322" s="51">
        <v>2538</v>
      </c>
      <c r="B1322" s="51" t="s">
        <v>3526</v>
      </c>
      <c r="C1322" s="51">
        <v>110</v>
      </c>
      <c r="D1322" s="51" t="s">
        <v>3525</v>
      </c>
    </row>
    <row r="1323" spans="1:6" x14ac:dyDescent="0.25">
      <c r="A1323" s="51">
        <v>934</v>
      </c>
      <c r="B1323" s="51" t="s">
        <v>3524</v>
      </c>
      <c r="C1323" s="51">
        <v>60</v>
      </c>
      <c r="D1323" s="51" t="s">
        <v>3523</v>
      </c>
    </row>
    <row r="1324" spans="1:6" x14ac:dyDescent="0.25">
      <c r="A1324" s="51">
        <v>2917</v>
      </c>
      <c r="B1324" s="51" t="s">
        <v>3522</v>
      </c>
      <c r="C1324" s="51">
        <v>12</v>
      </c>
      <c r="D1324" s="51" t="s">
        <v>3521</v>
      </c>
      <c r="E1324" s="51">
        <v>48.59</v>
      </c>
    </row>
    <row r="1325" spans="1:6" x14ac:dyDescent="0.25">
      <c r="A1325" s="51">
        <v>2250</v>
      </c>
      <c r="B1325" s="51" t="s">
        <v>3520</v>
      </c>
      <c r="C1325" s="51">
        <v>33</v>
      </c>
      <c r="D1325" s="51" t="s">
        <v>3519</v>
      </c>
      <c r="E1325" s="51">
        <v>319.5</v>
      </c>
    </row>
    <row r="1326" spans="1:6" x14ac:dyDescent="0.25">
      <c r="A1326" s="51">
        <v>679</v>
      </c>
      <c r="B1326" s="51" t="s">
        <v>3518</v>
      </c>
      <c r="C1326" s="51">
        <v>33</v>
      </c>
      <c r="D1326" s="51" t="s">
        <v>3517</v>
      </c>
      <c r="E1326" s="51">
        <v>53.05</v>
      </c>
    </row>
    <row r="1327" spans="1:6" x14ac:dyDescent="0.25">
      <c r="A1327" s="51">
        <v>1297</v>
      </c>
      <c r="B1327" s="51" t="s">
        <v>3516</v>
      </c>
      <c r="C1327" s="51">
        <v>89</v>
      </c>
      <c r="D1327" s="51" t="s">
        <v>3515</v>
      </c>
      <c r="E1327" s="51">
        <v>53</v>
      </c>
    </row>
    <row r="1328" spans="1:6" x14ac:dyDescent="0.25">
      <c r="A1328" s="51">
        <v>967</v>
      </c>
      <c r="B1328" s="51" t="s">
        <v>3514</v>
      </c>
      <c r="C1328" s="51">
        <v>55</v>
      </c>
      <c r="D1328" s="51" t="s">
        <v>3513</v>
      </c>
      <c r="E1328" s="51">
        <v>30</v>
      </c>
      <c r="F1328" s="51" t="s">
        <v>887</v>
      </c>
    </row>
    <row r="1329" spans="1:6" x14ac:dyDescent="0.25">
      <c r="A1329" s="51">
        <v>335</v>
      </c>
      <c r="B1329" s="51" t="s">
        <v>3512</v>
      </c>
      <c r="C1329" s="51">
        <v>11</v>
      </c>
      <c r="D1329" s="51" t="s">
        <v>2686</v>
      </c>
      <c r="E1329" s="51">
        <v>46</v>
      </c>
    </row>
    <row r="1330" spans="1:6" x14ac:dyDescent="0.25">
      <c r="A1330" s="51">
        <v>1296</v>
      </c>
      <c r="B1330" s="51" t="s">
        <v>3511</v>
      </c>
      <c r="C1330" s="51">
        <v>89</v>
      </c>
      <c r="D1330" s="51" t="s">
        <v>3510</v>
      </c>
      <c r="E1330" s="51">
        <v>45</v>
      </c>
    </row>
    <row r="1331" spans="1:6" x14ac:dyDescent="0.25">
      <c r="A1331" s="51">
        <v>583</v>
      </c>
      <c r="B1331" s="51" t="s">
        <v>3509</v>
      </c>
      <c r="C1331" s="51">
        <v>11</v>
      </c>
      <c r="D1331" s="51" t="s">
        <v>3508</v>
      </c>
    </row>
    <row r="1332" spans="1:6" x14ac:dyDescent="0.25">
      <c r="A1332" s="51">
        <v>2454</v>
      </c>
      <c r="B1332" s="51" t="s">
        <v>3507</v>
      </c>
      <c r="C1332" s="51">
        <v>110</v>
      </c>
      <c r="D1332" s="51" t="s">
        <v>3506</v>
      </c>
      <c r="E1332" s="51">
        <v>105</v>
      </c>
    </row>
    <row r="1333" spans="1:6" x14ac:dyDescent="0.25">
      <c r="A1333" s="51">
        <v>1456</v>
      </c>
      <c r="B1333" s="51" t="s">
        <v>3505</v>
      </c>
      <c r="C1333" s="51">
        <v>33</v>
      </c>
      <c r="D1333" s="51" t="s">
        <v>3504</v>
      </c>
      <c r="E1333" s="51">
        <v>51.8</v>
      </c>
    </row>
    <row r="1334" spans="1:6" x14ac:dyDescent="0.25">
      <c r="A1334" s="51">
        <v>1342</v>
      </c>
      <c r="B1334" s="51" t="s">
        <v>3503</v>
      </c>
      <c r="C1334" s="51">
        <v>53</v>
      </c>
      <c r="D1334" s="51" t="s">
        <v>3502</v>
      </c>
      <c r="E1334" s="51">
        <v>22.19</v>
      </c>
    </row>
    <row r="1335" spans="1:6" x14ac:dyDescent="0.25">
      <c r="A1335" s="51">
        <v>3457</v>
      </c>
      <c r="B1335" s="51" t="s">
        <v>3501</v>
      </c>
      <c r="C1335" s="51">
        <v>33</v>
      </c>
      <c r="D1335" s="51" t="s">
        <v>3500</v>
      </c>
      <c r="E1335" s="51">
        <v>69.3</v>
      </c>
    </row>
    <row r="1336" spans="1:6" x14ac:dyDescent="0.25">
      <c r="A1336" s="51">
        <v>1201</v>
      </c>
      <c r="B1336" s="51" t="s">
        <v>3499</v>
      </c>
      <c r="C1336" s="51">
        <v>33</v>
      </c>
      <c r="D1336" s="51" t="s">
        <v>3498</v>
      </c>
    </row>
    <row r="1337" spans="1:6" x14ac:dyDescent="0.25">
      <c r="A1337" s="51">
        <v>2560</v>
      </c>
      <c r="B1337" s="51" t="s">
        <v>3499</v>
      </c>
      <c r="C1337" s="51">
        <v>47</v>
      </c>
      <c r="D1337" s="51" t="s">
        <v>3498</v>
      </c>
    </row>
    <row r="1338" spans="1:6" x14ac:dyDescent="0.25">
      <c r="A1338" s="51">
        <v>1959</v>
      </c>
      <c r="B1338" s="51" t="s">
        <v>3497</v>
      </c>
      <c r="C1338" s="51">
        <v>55</v>
      </c>
      <c r="D1338" s="51" t="s">
        <v>3496</v>
      </c>
      <c r="E1338" s="51">
        <v>245</v>
      </c>
    </row>
    <row r="1339" spans="1:6" x14ac:dyDescent="0.25">
      <c r="A1339" s="51">
        <v>1713</v>
      </c>
      <c r="B1339" s="51" t="s">
        <v>3495</v>
      </c>
      <c r="C1339" s="51">
        <v>55</v>
      </c>
      <c r="D1339" s="51" t="s">
        <v>3494</v>
      </c>
      <c r="E1339" s="51">
        <v>147</v>
      </c>
    </row>
    <row r="1340" spans="1:6" x14ac:dyDescent="0.25">
      <c r="A1340" s="51">
        <v>3569</v>
      </c>
      <c r="B1340" s="51" t="s">
        <v>3493</v>
      </c>
      <c r="C1340" s="51">
        <v>11</v>
      </c>
      <c r="D1340" s="51" t="s">
        <v>3492</v>
      </c>
      <c r="E1340" s="51">
        <v>450</v>
      </c>
    </row>
    <row r="1341" spans="1:6" x14ac:dyDescent="0.25">
      <c r="A1341" s="51">
        <v>882</v>
      </c>
      <c r="B1341" s="51" t="s">
        <v>3491</v>
      </c>
      <c r="C1341" s="51">
        <v>4</v>
      </c>
      <c r="D1341" s="51" t="s">
        <v>3490</v>
      </c>
    </row>
    <row r="1342" spans="1:6" x14ac:dyDescent="0.25">
      <c r="A1342" s="51">
        <v>1152</v>
      </c>
      <c r="B1342" s="51" t="s">
        <v>3489</v>
      </c>
      <c r="C1342" s="51">
        <v>82</v>
      </c>
      <c r="D1342" s="51" t="s">
        <v>3488</v>
      </c>
      <c r="E1342" s="51">
        <v>137.30000000000001</v>
      </c>
      <c r="F1342" s="51" t="s">
        <v>3487</v>
      </c>
    </row>
    <row r="1343" spans="1:6" x14ac:dyDescent="0.25">
      <c r="A1343" s="51">
        <v>1143</v>
      </c>
      <c r="B1343" s="51" t="s">
        <v>3486</v>
      </c>
      <c r="C1343" s="51">
        <v>33</v>
      </c>
      <c r="D1343" s="51" t="s">
        <v>3485</v>
      </c>
      <c r="E1343" s="51">
        <v>55.6</v>
      </c>
    </row>
    <row r="1344" spans="1:6" x14ac:dyDescent="0.25">
      <c r="A1344" s="51">
        <v>1900</v>
      </c>
      <c r="B1344" s="51" t="s">
        <v>3484</v>
      </c>
      <c r="C1344" s="51">
        <v>84</v>
      </c>
      <c r="D1344" s="51" t="s">
        <v>3483</v>
      </c>
      <c r="E1344" s="51">
        <v>14</v>
      </c>
    </row>
    <row r="1345" spans="1:6" x14ac:dyDescent="0.25">
      <c r="A1345" s="51">
        <v>1815</v>
      </c>
      <c r="B1345" s="51" t="s">
        <v>3482</v>
      </c>
      <c r="C1345" s="51">
        <v>33</v>
      </c>
      <c r="D1345" s="51" t="s">
        <v>3481</v>
      </c>
      <c r="E1345" s="51">
        <v>53</v>
      </c>
    </row>
    <row r="1346" spans="1:6" x14ac:dyDescent="0.25">
      <c r="A1346" s="51">
        <v>337</v>
      </c>
      <c r="B1346" s="51" t="s">
        <v>3480</v>
      </c>
      <c r="C1346" s="51">
        <v>33</v>
      </c>
      <c r="D1346" s="51" t="s">
        <v>3478</v>
      </c>
      <c r="E1346" s="51">
        <v>64.7</v>
      </c>
    </row>
    <row r="1347" spans="1:6" x14ac:dyDescent="0.25">
      <c r="A1347" s="51">
        <v>338</v>
      </c>
      <c r="B1347" s="51" t="s">
        <v>3479</v>
      </c>
      <c r="C1347" s="51">
        <v>33</v>
      </c>
      <c r="D1347" s="51" t="s">
        <v>3478</v>
      </c>
      <c r="E1347" s="51">
        <v>360.7</v>
      </c>
    </row>
    <row r="1348" spans="1:6" x14ac:dyDescent="0.25">
      <c r="A1348" s="51">
        <v>3146</v>
      </c>
      <c r="B1348" s="51" t="s">
        <v>3477</v>
      </c>
      <c r="C1348" s="51">
        <v>142</v>
      </c>
      <c r="D1348" s="51" t="s">
        <v>3476</v>
      </c>
      <c r="E1348" s="51">
        <v>508</v>
      </c>
      <c r="F1348" s="51" t="s">
        <v>3475</v>
      </c>
    </row>
    <row r="1349" spans="1:6" x14ac:dyDescent="0.25">
      <c r="A1349" s="51">
        <v>339</v>
      </c>
      <c r="B1349" s="51" t="s">
        <v>3474</v>
      </c>
      <c r="C1349" s="51">
        <v>33</v>
      </c>
      <c r="D1349" s="51" t="s">
        <v>3473</v>
      </c>
      <c r="E1349" s="51">
        <v>35</v>
      </c>
    </row>
    <row r="1350" spans="1:6" x14ac:dyDescent="0.25">
      <c r="A1350" s="51">
        <v>340</v>
      </c>
      <c r="B1350" s="51" t="s">
        <v>3472</v>
      </c>
      <c r="C1350" s="51">
        <v>33</v>
      </c>
      <c r="F1350" s="51" t="s">
        <v>3471</v>
      </c>
    </row>
    <row r="1351" spans="1:6" x14ac:dyDescent="0.25">
      <c r="A1351" s="51">
        <v>341</v>
      </c>
      <c r="B1351" s="51" t="s">
        <v>3470</v>
      </c>
      <c r="C1351" s="51">
        <v>33</v>
      </c>
      <c r="D1351" s="51" t="s">
        <v>3469</v>
      </c>
      <c r="E1351" s="51">
        <v>14.5</v>
      </c>
    </row>
    <row r="1352" spans="1:6" x14ac:dyDescent="0.25">
      <c r="A1352" s="51">
        <v>1660</v>
      </c>
      <c r="B1352" s="51" t="s">
        <v>3468</v>
      </c>
      <c r="C1352" s="51">
        <v>26</v>
      </c>
      <c r="D1352" s="51" t="s">
        <v>3467</v>
      </c>
      <c r="E1352" s="51">
        <v>29</v>
      </c>
    </row>
    <row r="1353" spans="1:6" x14ac:dyDescent="0.25">
      <c r="A1353" s="51">
        <v>3112</v>
      </c>
      <c r="B1353" s="51" t="s">
        <v>3466</v>
      </c>
      <c r="C1353" s="51">
        <v>33</v>
      </c>
      <c r="D1353" s="51" t="s">
        <v>3465</v>
      </c>
    </row>
    <row r="1354" spans="1:6" x14ac:dyDescent="0.25">
      <c r="A1354" s="51">
        <v>3100</v>
      </c>
      <c r="B1354" s="51" t="s">
        <v>3464</v>
      </c>
      <c r="C1354" s="51">
        <v>139</v>
      </c>
      <c r="D1354" s="51" t="s">
        <v>3463</v>
      </c>
      <c r="E1354" s="51">
        <v>29</v>
      </c>
    </row>
    <row r="1355" spans="1:6" x14ac:dyDescent="0.25">
      <c r="A1355" s="51">
        <v>799</v>
      </c>
      <c r="B1355" s="51" t="s">
        <v>3462</v>
      </c>
      <c r="C1355" s="51">
        <v>33</v>
      </c>
      <c r="D1355" s="51" t="s">
        <v>3460</v>
      </c>
      <c r="E1355" s="51">
        <v>75</v>
      </c>
    </row>
    <row r="1356" spans="1:6" x14ac:dyDescent="0.25">
      <c r="A1356" s="51">
        <v>342</v>
      </c>
      <c r="B1356" s="51" t="s">
        <v>3461</v>
      </c>
      <c r="C1356" s="51">
        <v>33</v>
      </c>
      <c r="D1356" s="51" t="s">
        <v>3460</v>
      </c>
      <c r="E1356" s="51">
        <v>42.5</v>
      </c>
    </row>
    <row r="1357" spans="1:6" x14ac:dyDescent="0.25">
      <c r="A1357" s="51">
        <v>798</v>
      </c>
      <c r="B1357" s="51" t="s">
        <v>3461</v>
      </c>
      <c r="C1357" s="51">
        <v>33</v>
      </c>
      <c r="D1357" s="51" t="s">
        <v>3460</v>
      </c>
      <c r="E1357" s="51">
        <v>75</v>
      </c>
    </row>
    <row r="1358" spans="1:6" x14ac:dyDescent="0.25">
      <c r="A1358" s="51">
        <v>966</v>
      </c>
      <c r="B1358" s="51" t="s">
        <v>3459</v>
      </c>
      <c r="C1358" s="51">
        <v>55</v>
      </c>
      <c r="D1358" s="51" t="s">
        <v>3458</v>
      </c>
      <c r="E1358" s="51">
        <v>111</v>
      </c>
      <c r="F1358" s="51" t="s">
        <v>887</v>
      </c>
    </row>
    <row r="1359" spans="1:6" x14ac:dyDescent="0.25">
      <c r="A1359" s="51">
        <v>670</v>
      </c>
      <c r="B1359" s="51" t="s">
        <v>3457</v>
      </c>
      <c r="C1359" s="51">
        <v>33</v>
      </c>
      <c r="D1359" s="51" t="s">
        <v>3456</v>
      </c>
      <c r="E1359" s="51">
        <v>122</v>
      </c>
    </row>
    <row r="1360" spans="1:6" x14ac:dyDescent="0.25">
      <c r="A1360" s="51">
        <v>343</v>
      </c>
      <c r="B1360" s="51" t="s">
        <v>3455</v>
      </c>
      <c r="C1360" s="51">
        <v>23</v>
      </c>
    </row>
    <row r="1361" spans="1:6" x14ac:dyDescent="0.25">
      <c r="A1361" s="51">
        <v>1298</v>
      </c>
      <c r="B1361" s="51" t="s">
        <v>3454</v>
      </c>
      <c r="C1361" s="51">
        <v>89</v>
      </c>
      <c r="D1361" s="51" t="s">
        <v>3453</v>
      </c>
      <c r="E1361" s="51">
        <v>88</v>
      </c>
    </row>
    <row r="1362" spans="1:6" x14ac:dyDescent="0.25">
      <c r="A1362" s="51">
        <v>344</v>
      </c>
      <c r="B1362" s="51" t="s">
        <v>3452</v>
      </c>
      <c r="C1362" s="51">
        <v>23</v>
      </c>
    </row>
    <row r="1363" spans="1:6" x14ac:dyDescent="0.25">
      <c r="A1363" s="51">
        <v>1788</v>
      </c>
      <c r="B1363" s="51" t="s">
        <v>3451</v>
      </c>
      <c r="C1363" s="51">
        <v>33</v>
      </c>
      <c r="D1363" s="51" t="s">
        <v>3449</v>
      </c>
      <c r="E1363" s="51">
        <v>23.7</v>
      </c>
    </row>
    <row r="1364" spans="1:6" x14ac:dyDescent="0.25">
      <c r="A1364" s="51">
        <v>1785</v>
      </c>
      <c r="B1364" s="51" t="s">
        <v>3450</v>
      </c>
      <c r="C1364" s="51">
        <v>33</v>
      </c>
      <c r="D1364" s="51" t="s">
        <v>3449</v>
      </c>
      <c r="E1364" s="51">
        <v>24</v>
      </c>
    </row>
    <row r="1365" spans="1:6" x14ac:dyDescent="0.25">
      <c r="A1365" s="51">
        <v>1536</v>
      </c>
      <c r="B1365" s="51" t="s">
        <v>3448</v>
      </c>
      <c r="C1365" s="51">
        <v>33</v>
      </c>
      <c r="D1365" s="51" t="s">
        <v>3447</v>
      </c>
      <c r="E1365" s="51">
        <v>57.1</v>
      </c>
    </row>
    <row r="1366" spans="1:6" x14ac:dyDescent="0.25">
      <c r="A1366" s="51">
        <v>2865</v>
      </c>
      <c r="B1366" s="51" t="s">
        <v>3446</v>
      </c>
      <c r="C1366" s="51">
        <v>27</v>
      </c>
      <c r="D1366" s="51" t="s">
        <v>3433</v>
      </c>
    </row>
    <row r="1367" spans="1:6" x14ac:dyDescent="0.25">
      <c r="A1367" s="51">
        <v>596</v>
      </c>
      <c r="B1367" s="51" t="s">
        <v>3445</v>
      </c>
      <c r="C1367" s="51">
        <v>33</v>
      </c>
      <c r="D1367" s="51" t="s">
        <v>3444</v>
      </c>
      <c r="E1367" s="51">
        <v>100.78</v>
      </c>
    </row>
    <row r="1368" spans="1:6" x14ac:dyDescent="0.25">
      <c r="A1368" s="51">
        <v>761</v>
      </c>
      <c r="B1368" s="51" t="s">
        <v>3443</v>
      </c>
      <c r="C1368" s="51">
        <v>47</v>
      </c>
      <c r="D1368" s="51" t="s">
        <v>3442</v>
      </c>
    </row>
    <row r="1369" spans="1:6" x14ac:dyDescent="0.25">
      <c r="A1369" s="51">
        <v>2769</v>
      </c>
      <c r="B1369" s="51" t="s">
        <v>3441</v>
      </c>
      <c r="C1369" s="51">
        <v>36</v>
      </c>
      <c r="D1369" s="51" t="s">
        <v>1279</v>
      </c>
      <c r="E1369" s="51">
        <v>3.2</v>
      </c>
    </row>
    <row r="1370" spans="1:6" x14ac:dyDescent="0.25">
      <c r="A1370" s="51">
        <v>2514</v>
      </c>
      <c r="B1370" s="51" t="s">
        <v>3440</v>
      </c>
      <c r="C1370" s="51">
        <v>99</v>
      </c>
      <c r="D1370" s="51" t="s">
        <v>3439</v>
      </c>
      <c r="E1370" s="51">
        <v>27</v>
      </c>
    </row>
    <row r="1371" spans="1:6" x14ac:dyDescent="0.25">
      <c r="A1371" s="51">
        <v>2767</v>
      </c>
      <c r="B1371" s="51" t="s">
        <v>3438</v>
      </c>
      <c r="C1371" s="51">
        <v>22</v>
      </c>
      <c r="D1371" s="51" t="s">
        <v>3437</v>
      </c>
      <c r="E1371" s="51">
        <v>35.75</v>
      </c>
    </row>
    <row r="1372" spans="1:6" x14ac:dyDescent="0.25">
      <c r="A1372" s="51">
        <v>1620</v>
      </c>
      <c r="B1372" s="51" t="s">
        <v>3436</v>
      </c>
      <c r="C1372" s="51">
        <v>27</v>
      </c>
      <c r="D1372" s="51" t="s">
        <v>3435</v>
      </c>
      <c r="E1372" s="51">
        <v>72</v>
      </c>
    </row>
    <row r="1373" spans="1:6" x14ac:dyDescent="0.25">
      <c r="A1373" s="51">
        <v>2635</v>
      </c>
      <c r="B1373" s="51" t="s">
        <v>3434</v>
      </c>
      <c r="C1373" s="51">
        <v>27</v>
      </c>
      <c r="D1373" s="51" t="s">
        <v>3433</v>
      </c>
      <c r="E1373" s="51">
        <v>37</v>
      </c>
    </row>
    <row r="1374" spans="1:6" x14ac:dyDescent="0.25">
      <c r="A1374" s="51">
        <v>1172</v>
      </c>
      <c r="B1374" s="51" t="s">
        <v>3432</v>
      </c>
      <c r="C1374" s="51">
        <v>12</v>
      </c>
      <c r="D1374" s="51" t="s">
        <v>3431</v>
      </c>
      <c r="E1374" s="51">
        <v>39.1</v>
      </c>
      <c r="F1374" s="51" t="s">
        <v>3430</v>
      </c>
    </row>
    <row r="1375" spans="1:6" x14ac:dyDescent="0.25">
      <c r="A1375" s="51">
        <v>1171</v>
      </c>
      <c r="B1375" s="51" t="s">
        <v>3429</v>
      </c>
      <c r="C1375" s="51">
        <v>12</v>
      </c>
      <c r="D1375" s="51" t="s">
        <v>3428</v>
      </c>
      <c r="E1375" s="51">
        <v>14.35</v>
      </c>
      <c r="F1375" s="51" t="s">
        <v>3427</v>
      </c>
    </row>
    <row r="1376" spans="1:6" x14ac:dyDescent="0.25">
      <c r="A1376" s="51">
        <v>3292</v>
      </c>
      <c r="B1376" s="51" t="s">
        <v>3426</v>
      </c>
      <c r="C1376" s="51">
        <v>33</v>
      </c>
      <c r="D1376" s="51" t="s">
        <v>3425</v>
      </c>
      <c r="E1376" s="51">
        <v>138</v>
      </c>
    </row>
    <row r="1377" spans="1:6" x14ac:dyDescent="0.25">
      <c r="A1377" s="51">
        <v>3332</v>
      </c>
      <c r="B1377" s="51" t="s">
        <v>3424</v>
      </c>
      <c r="C1377" s="51">
        <v>33</v>
      </c>
      <c r="D1377" s="51" t="s">
        <v>3423</v>
      </c>
      <c r="E1377" s="51">
        <v>481</v>
      </c>
    </row>
    <row r="1378" spans="1:6" x14ac:dyDescent="0.25">
      <c r="A1378" s="51">
        <v>1068</v>
      </c>
      <c r="B1378" s="51" t="s">
        <v>3422</v>
      </c>
      <c r="C1378" s="51">
        <v>26</v>
      </c>
      <c r="D1378" s="51" t="s">
        <v>3421</v>
      </c>
    </row>
    <row r="1379" spans="1:6" x14ac:dyDescent="0.25">
      <c r="A1379" s="51">
        <v>2028</v>
      </c>
      <c r="B1379" s="51" t="s">
        <v>3420</v>
      </c>
      <c r="C1379" s="51">
        <v>33</v>
      </c>
      <c r="D1379" s="51" t="s">
        <v>3419</v>
      </c>
      <c r="E1379" s="51">
        <v>30</v>
      </c>
    </row>
    <row r="1380" spans="1:6" x14ac:dyDescent="0.25">
      <c r="A1380" s="51">
        <v>345</v>
      </c>
      <c r="B1380" s="51" t="s">
        <v>3418</v>
      </c>
      <c r="C1380" s="51">
        <v>33</v>
      </c>
      <c r="D1380" s="51" t="s">
        <v>3417</v>
      </c>
      <c r="E1380" s="51">
        <v>14.4</v>
      </c>
    </row>
    <row r="1381" spans="1:6" x14ac:dyDescent="0.25">
      <c r="A1381" s="51">
        <v>346</v>
      </c>
      <c r="B1381" s="51" t="s">
        <v>3416</v>
      </c>
      <c r="C1381" s="51">
        <v>33</v>
      </c>
      <c r="F1381" s="51" t="s">
        <v>3415</v>
      </c>
    </row>
    <row r="1382" spans="1:6" x14ac:dyDescent="0.25">
      <c r="A1382" s="51">
        <v>1784</v>
      </c>
      <c r="B1382" s="51" t="s">
        <v>3414</v>
      </c>
      <c r="C1382" s="51">
        <v>33</v>
      </c>
      <c r="D1382" s="51" t="s">
        <v>3413</v>
      </c>
      <c r="E1382" s="51">
        <v>65</v>
      </c>
    </row>
    <row r="1383" spans="1:6" x14ac:dyDescent="0.25">
      <c r="A1383" s="51">
        <v>1302</v>
      </c>
      <c r="B1383" s="51" t="s">
        <v>3412</v>
      </c>
      <c r="C1383" s="51">
        <v>33</v>
      </c>
      <c r="D1383" s="51" t="s">
        <v>3411</v>
      </c>
      <c r="E1383" s="51">
        <v>31.2</v>
      </c>
    </row>
    <row r="1384" spans="1:6" x14ac:dyDescent="0.25">
      <c r="A1384" s="51">
        <v>347</v>
      </c>
      <c r="B1384" s="51" t="s">
        <v>3410</v>
      </c>
      <c r="C1384" s="51">
        <v>35</v>
      </c>
      <c r="D1384" s="51" t="s">
        <v>3409</v>
      </c>
    </row>
    <row r="1385" spans="1:6" x14ac:dyDescent="0.25">
      <c r="A1385" s="51">
        <v>1231</v>
      </c>
      <c r="B1385" s="51" t="s">
        <v>3408</v>
      </c>
      <c r="C1385" s="51">
        <v>84</v>
      </c>
      <c r="D1385" s="51" t="s">
        <v>3407</v>
      </c>
      <c r="E1385" s="51">
        <v>10.6</v>
      </c>
    </row>
    <row r="1386" spans="1:6" x14ac:dyDescent="0.25">
      <c r="A1386" s="51">
        <v>2605</v>
      </c>
      <c r="B1386" s="51" t="s">
        <v>3406</v>
      </c>
      <c r="C1386" s="51">
        <v>84</v>
      </c>
      <c r="D1386" s="51" t="s">
        <v>3405</v>
      </c>
    </row>
    <row r="1387" spans="1:6" x14ac:dyDescent="0.25">
      <c r="A1387" s="51">
        <v>2962</v>
      </c>
      <c r="B1387" s="51" t="s">
        <v>3404</v>
      </c>
      <c r="C1387" s="51">
        <v>33</v>
      </c>
      <c r="D1387" s="51" t="s">
        <v>3403</v>
      </c>
      <c r="E1387" s="51">
        <v>47.5</v>
      </c>
    </row>
    <row r="1388" spans="1:6" x14ac:dyDescent="0.25">
      <c r="A1388" s="51">
        <v>1814</v>
      </c>
      <c r="B1388" s="51" t="s">
        <v>3402</v>
      </c>
      <c r="C1388" s="51">
        <v>31</v>
      </c>
      <c r="D1388" s="51" t="s">
        <v>3401</v>
      </c>
      <c r="E1388" s="51">
        <v>28.56</v>
      </c>
    </row>
    <row r="1389" spans="1:6" x14ac:dyDescent="0.25">
      <c r="A1389" s="51">
        <v>1910</v>
      </c>
      <c r="B1389" s="51" t="s">
        <v>3400</v>
      </c>
      <c r="C1389" s="51">
        <v>35</v>
      </c>
      <c r="D1389" s="51" t="s">
        <v>3399</v>
      </c>
      <c r="E1389" s="51">
        <v>166</v>
      </c>
    </row>
    <row r="1390" spans="1:6" x14ac:dyDescent="0.25">
      <c r="A1390" s="51">
        <v>2070</v>
      </c>
      <c r="B1390" s="51" t="s">
        <v>3398</v>
      </c>
      <c r="C1390" s="51">
        <v>86</v>
      </c>
      <c r="D1390" s="51" t="s">
        <v>3397</v>
      </c>
      <c r="E1390" s="51">
        <v>130</v>
      </c>
    </row>
    <row r="1391" spans="1:6" x14ac:dyDescent="0.25">
      <c r="A1391" s="51">
        <v>2067</v>
      </c>
      <c r="B1391" s="51" t="s">
        <v>3396</v>
      </c>
      <c r="C1391" s="51">
        <v>68</v>
      </c>
      <c r="D1391" s="51" t="s">
        <v>3395</v>
      </c>
      <c r="E1391" s="51">
        <v>200</v>
      </c>
    </row>
    <row r="1392" spans="1:6" x14ac:dyDescent="0.25">
      <c r="A1392" s="51">
        <v>2804</v>
      </c>
      <c r="B1392" s="51" t="s">
        <v>3394</v>
      </c>
      <c r="C1392" s="51">
        <v>54</v>
      </c>
      <c r="D1392" s="51" t="s">
        <v>3393</v>
      </c>
      <c r="E1392" s="51">
        <v>105</v>
      </c>
    </row>
    <row r="1393" spans="1:6" x14ac:dyDescent="0.25">
      <c r="A1393" s="51">
        <v>2954</v>
      </c>
      <c r="B1393" s="51" t="s">
        <v>3392</v>
      </c>
      <c r="C1393" s="51">
        <v>33</v>
      </c>
      <c r="D1393" s="51" t="s">
        <v>3391</v>
      </c>
      <c r="E1393" s="51">
        <v>84.4</v>
      </c>
    </row>
    <row r="1394" spans="1:6" x14ac:dyDescent="0.25">
      <c r="A1394" s="51">
        <v>2927</v>
      </c>
      <c r="B1394" s="51" t="s">
        <v>3390</v>
      </c>
      <c r="C1394" s="51">
        <v>33</v>
      </c>
      <c r="D1394" s="51" t="s">
        <v>3389</v>
      </c>
      <c r="E1394" s="51">
        <v>90.2</v>
      </c>
    </row>
    <row r="1395" spans="1:6" x14ac:dyDescent="0.25">
      <c r="A1395" s="51">
        <v>1973</v>
      </c>
      <c r="B1395" s="51" t="s">
        <v>3388</v>
      </c>
      <c r="C1395" s="51">
        <v>33</v>
      </c>
      <c r="D1395" s="51" t="s">
        <v>3387</v>
      </c>
      <c r="E1395" s="51">
        <v>24</v>
      </c>
    </row>
    <row r="1396" spans="1:6" x14ac:dyDescent="0.25">
      <c r="A1396" s="51">
        <v>3106</v>
      </c>
      <c r="B1396" s="51" t="s">
        <v>3386</v>
      </c>
      <c r="C1396" s="51">
        <v>33</v>
      </c>
      <c r="D1396" s="51" t="s">
        <v>3385</v>
      </c>
      <c r="E1396" s="51">
        <v>14.7</v>
      </c>
    </row>
    <row r="1397" spans="1:6" x14ac:dyDescent="0.25">
      <c r="A1397" s="51">
        <v>1010</v>
      </c>
      <c r="B1397" s="51" t="s">
        <v>3384</v>
      </c>
      <c r="C1397" s="51">
        <v>67</v>
      </c>
      <c r="D1397" s="51" t="s">
        <v>3383</v>
      </c>
      <c r="E1397" s="51">
        <v>2300</v>
      </c>
      <c r="F1397" s="51" t="s">
        <v>183</v>
      </c>
    </row>
    <row r="1398" spans="1:6" x14ac:dyDescent="0.25">
      <c r="A1398" s="51">
        <v>2561</v>
      </c>
      <c r="B1398" s="51" t="s">
        <v>3382</v>
      </c>
      <c r="C1398" s="51">
        <v>47</v>
      </c>
      <c r="D1398" s="51" t="s">
        <v>3381</v>
      </c>
      <c r="E1398" s="51">
        <v>79</v>
      </c>
    </row>
    <row r="1399" spans="1:6" x14ac:dyDescent="0.25">
      <c r="A1399" s="51">
        <v>554</v>
      </c>
      <c r="B1399" s="51" t="s">
        <v>3380</v>
      </c>
      <c r="C1399" s="51">
        <v>26</v>
      </c>
      <c r="D1399" s="51" t="s">
        <v>3379</v>
      </c>
      <c r="E1399" s="51">
        <v>255</v>
      </c>
      <c r="F1399" s="51" t="s">
        <v>3378</v>
      </c>
    </row>
    <row r="1400" spans="1:6" x14ac:dyDescent="0.25">
      <c r="A1400" s="51">
        <v>350</v>
      </c>
      <c r="B1400" s="51" t="s">
        <v>3377</v>
      </c>
      <c r="C1400" s="51">
        <v>31</v>
      </c>
      <c r="D1400" s="51" t="s">
        <v>3376</v>
      </c>
      <c r="E1400" s="51">
        <v>20.8079268292683</v>
      </c>
    </row>
    <row r="1401" spans="1:6" x14ac:dyDescent="0.25">
      <c r="A1401" s="51">
        <v>351</v>
      </c>
      <c r="B1401" s="51" t="s">
        <v>3375</v>
      </c>
      <c r="C1401" s="51">
        <v>31</v>
      </c>
      <c r="D1401" s="51" t="s">
        <v>3374</v>
      </c>
      <c r="E1401" s="51">
        <v>48.25</v>
      </c>
    </row>
    <row r="1402" spans="1:6" x14ac:dyDescent="0.25">
      <c r="A1402" s="51">
        <v>348</v>
      </c>
      <c r="B1402" s="51" t="s">
        <v>3373</v>
      </c>
      <c r="C1402" s="51">
        <v>26</v>
      </c>
      <c r="D1402" s="51" t="s">
        <v>3372</v>
      </c>
      <c r="E1402" s="51">
        <v>165</v>
      </c>
    </row>
    <row r="1403" spans="1:6" x14ac:dyDescent="0.25">
      <c r="A1403" s="51">
        <v>349</v>
      </c>
      <c r="B1403" s="51" t="s">
        <v>3371</v>
      </c>
      <c r="C1403" s="51">
        <v>26</v>
      </c>
      <c r="D1403" s="51" t="s">
        <v>3370</v>
      </c>
      <c r="E1403" s="51">
        <v>22.95</v>
      </c>
      <c r="F1403" s="51" t="s">
        <v>3369</v>
      </c>
    </row>
    <row r="1404" spans="1:6" x14ac:dyDescent="0.25">
      <c r="A1404" s="51">
        <v>3450</v>
      </c>
      <c r="B1404" s="51" t="s">
        <v>3368</v>
      </c>
      <c r="C1404" s="51">
        <v>26</v>
      </c>
      <c r="D1404" s="51" t="s">
        <v>3367</v>
      </c>
      <c r="E1404" s="51">
        <v>19.5</v>
      </c>
    </row>
    <row r="1405" spans="1:6" x14ac:dyDescent="0.25">
      <c r="A1405" s="51">
        <v>1789</v>
      </c>
      <c r="B1405" s="51" t="s">
        <v>3366</v>
      </c>
      <c r="C1405" s="51">
        <v>60</v>
      </c>
      <c r="D1405" s="51" t="s">
        <v>3365</v>
      </c>
    </row>
    <row r="1406" spans="1:6" x14ac:dyDescent="0.25">
      <c r="A1406" s="51">
        <v>1558</v>
      </c>
      <c r="B1406" s="51" t="s">
        <v>3364</v>
      </c>
      <c r="C1406" s="51">
        <v>60</v>
      </c>
      <c r="D1406" s="51" t="s">
        <v>3363</v>
      </c>
      <c r="E1406" s="51">
        <v>181</v>
      </c>
    </row>
    <row r="1407" spans="1:6" x14ac:dyDescent="0.25">
      <c r="A1407" s="51">
        <v>2281</v>
      </c>
      <c r="B1407" s="51" t="s">
        <v>3362</v>
      </c>
      <c r="C1407" s="51">
        <v>27</v>
      </c>
      <c r="D1407" s="51" t="s">
        <v>3361</v>
      </c>
    </row>
    <row r="1408" spans="1:6" x14ac:dyDescent="0.25">
      <c r="A1408" s="51">
        <v>352</v>
      </c>
      <c r="B1408" s="51" t="s">
        <v>3360</v>
      </c>
      <c r="C1408" s="51">
        <v>26</v>
      </c>
      <c r="D1408" s="51" t="s">
        <v>3359</v>
      </c>
      <c r="E1408" s="51">
        <v>235.81</v>
      </c>
    </row>
    <row r="1409" spans="1:6" x14ac:dyDescent="0.25">
      <c r="A1409" s="51">
        <v>1496</v>
      </c>
      <c r="B1409" s="51" t="s">
        <v>3358</v>
      </c>
      <c r="C1409" s="51">
        <v>27</v>
      </c>
      <c r="D1409" s="51" t="s">
        <v>3357</v>
      </c>
      <c r="E1409" s="51">
        <v>175</v>
      </c>
    </row>
    <row r="1410" spans="1:6" x14ac:dyDescent="0.25">
      <c r="A1410" s="51">
        <v>3415</v>
      </c>
      <c r="B1410" s="51" t="s">
        <v>3356</v>
      </c>
      <c r="C1410" s="51">
        <v>33</v>
      </c>
      <c r="D1410" s="51" t="s">
        <v>3355</v>
      </c>
      <c r="E1410" s="51">
        <v>38.1</v>
      </c>
    </row>
    <row r="1411" spans="1:6" x14ac:dyDescent="0.25">
      <c r="A1411" s="51">
        <v>3387</v>
      </c>
      <c r="B1411" s="51" t="s">
        <v>3354</v>
      </c>
      <c r="C1411" s="51">
        <v>136</v>
      </c>
      <c r="D1411" s="51" t="s">
        <v>3353</v>
      </c>
      <c r="E1411" s="51">
        <v>7.75</v>
      </c>
    </row>
    <row r="1412" spans="1:6" x14ac:dyDescent="0.25">
      <c r="A1412" s="51">
        <v>3544</v>
      </c>
      <c r="B1412" s="51" t="s">
        <v>3352</v>
      </c>
      <c r="C1412" s="51">
        <v>136</v>
      </c>
      <c r="D1412" s="51" t="s">
        <v>3351</v>
      </c>
    </row>
    <row r="1413" spans="1:6" x14ac:dyDescent="0.25">
      <c r="A1413" s="51">
        <v>3386</v>
      </c>
      <c r="B1413" s="51" t="s">
        <v>3350</v>
      </c>
      <c r="C1413" s="51">
        <v>136</v>
      </c>
      <c r="D1413" s="51" t="s">
        <v>3349</v>
      </c>
      <c r="E1413" s="51">
        <v>6</v>
      </c>
    </row>
    <row r="1414" spans="1:6" x14ac:dyDescent="0.25">
      <c r="A1414" s="51">
        <v>1239</v>
      </c>
      <c r="B1414" s="51" t="s">
        <v>3348</v>
      </c>
      <c r="C1414" s="51">
        <v>47</v>
      </c>
      <c r="D1414" s="51" t="s">
        <v>3347</v>
      </c>
      <c r="E1414" s="51">
        <v>3</v>
      </c>
    </row>
    <row r="1415" spans="1:6" x14ac:dyDescent="0.25">
      <c r="A1415" s="51">
        <v>1238</v>
      </c>
      <c r="B1415" s="51" t="s">
        <v>3346</v>
      </c>
      <c r="C1415" s="51">
        <v>47</v>
      </c>
      <c r="E1415" s="51">
        <v>4.66</v>
      </c>
    </row>
    <row r="1416" spans="1:6" x14ac:dyDescent="0.25">
      <c r="A1416" s="51">
        <v>1741</v>
      </c>
      <c r="B1416" s="51" t="s">
        <v>3345</v>
      </c>
      <c r="C1416" s="51">
        <v>27</v>
      </c>
      <c r="D1416" s="51" t="s">
        <v>3344</v>
      </c>
      <c r="E1416" s="51">
        <v>43</v>
      </c>
    </row>
    <row r="1417" spans="1:6" x14ac:dyDescent="0.25">
      <c r="A1417" s="51">
        <v>1714</v>
      </c>
      <c r="B1417" s="51" t="s">
        <v>3343</v>
      </c>
      <c r="C1417" s="51">
        <v>27</v>
      </c>
      <c r="D1417" s="51" t="s">
        <v>3342</v>
      </c>
      <c r="E1417" s="51">
        <v>62</v>
      </c>
    </row>
    <row r="1418" spans="1:6" x14ac:dyDescent="0.25">
      <c r="A1418" s="51">
        <v>782</v>
      </c>
      <c r="B1418" s="51" t="s">
        <v>3341</v>
      </c>
      <c r="C1418" s="51">
        <v>52</v>
      </c>
    </row>
    <row r="1419" spans="1:6" x14ac:dyDescent="0.25">
      <c r="A1419" s="51">
        <v>1037</v>
      </c>
      <c r="B1419" s="51" t="s">
        <v>3340</v>
      </c>
      <c r="C1419" s="51">
        <v>5</v>
      </c>
      <c r="D1419" s="51" t="s">
        <v>3339</v>
      </c>
      <c r="E1419" s="51">
        <v>3.5</v>
      </c>
    </row>
    <row r="1420" spans="1:6" x14ac:dyDescent="0.25">
      <c r="A1420" s="51">
        <v>3410</v>
      </c>
      <c r="B1420" s="51" t="s">
        <v>3338</v>
      </c>
      <c r="C1420" s="51">
        <v>120</v>
      </c>
      <c r="D1420" s="51" t="s">
        <v>3337</v>
      </c>
      <c r="E1420" s="51">
        <v>8.1</v>
      </c>
    </row>
    <row r="1421" spans="1:6" x14ac:dyDescent="0.25">
      <c r="A1421" s="51">
        <v>2258</v>
      </c>
      <c r="B1421" s="51" t="s">
        <v>3336</v>
      </c>
      <c r="C1421" s="51">
        <v>26</v>
      </c>
      <c r="D1421" s="51" t="s">
        <v>3335</v>
      </c>
      <c r="E1421" s="51">
        <v>173</v>
      </c>
    </row>
    <row r="1422" spans="1:6" x14ac:dyDescent="0.25">
      <c r="A1422" s="51">
        <v>2286</v>
      </c>
      <c r="B1422" s="51" t="s">
        <v>3334</v>
      </c>
      <c r="C1422" s="51">
        <v>87</v>
      </c>
      <c r="D1422" s="51" t="s">
        <v>193</v>
      </c>
      <c r="E1422" s="51">
        <v>21.77</v>
      </c>
      <c r="F1422" s="51" t="s">
        <v>77</v>
      </c>
    </row>
    <row r="1423" spans="1:6" x14ac:dyDescent="0.25">
      <c r="A1423" s="51">
        <v>805</v>
      </c>
      <c r="B1423" s="51" t="s">
        <v>3333</v>
      </c>
      <c r="C1423" s="51">
        <v>12</v>
      </c>
      <c r="D1423" s="51" t="s">
        <v>3332</v>
      </c>
      <c r="E1423" s="51">
        <v>75.150000000000006</v>
      </c>
      <c r="F1423" s="51" t="s">
        <v>3331</v>
      </c>
    </row>
    <row r="1424" spans="1:6" x14ac:dyDescent="0.25">
      <c r="A1424" s="51">
        <v>2233</v>
      </c>
      <c r="B1424" s="51" t="s">
        <v>3330</v>
      </c>
      <c r="C1424" s="51">
        <v>12</v>
      </c>
    </row>
    <row r="1425" spans="1:6" x14ac:dyDescent="0.25">
      <c r="A1425" s="51">
        <v>2249</v>
      </c>
      <c r="B1425" s="51" t="s">
        <v>3329</v>
      </c>
      <c r="C1425" s="51">
        <v>26</v>
      </c>
      <c r="D1425" s="51" t="s">
        <v>3328</v>
      </c>
      <c r="E1425" s="51">
        <v>23</v>
      </c>
    </row>
    <row r="1426" spans="1:6" x14ac:dyDescent="0.25">
      <c r="A1426" s="51">
        <v>1000</v>
      </c>
      <c r="B1426" s="51" t="s">
        <v>3327</v>
      </c>
      <c r="C1426" s="51">
        <v>33</v>
      </c>
      <c r="D1426" s="51" t="s">
        <v>3326</v>
      </c>
      <c r="E1426" s="51">
        <v>22.5</v>
      </c>
    </row>
    <row r="1427" spans="1:6" x14ac:dyDescent="0.25">
      <c r="A1427" s="51">
        <v>771</v>
      </c>
      <c r="B1427" s="51" t="s">
        <v>3325</v>
      </c>
      <c r="C1427" s="51">
        <v>19</v>
      </c>
      <c r="E1427" s="51">
        <v>110</v>
      </c>
      <c r="F1427" s="51" t="s">
        <v>3324</v>
      </c>
    </row>
    <row r="1428" spans="1:6" x14ac:dyDescent="0.25">
      <c r="A1428" s="51">
        <v>996</v>
      </c>
      <c r="B1428" s="51" t="s">
        <v>3323</v>
      </c>
      <c r="C1428" s="51">
        <v>26</v>
      </c>
      <c r="D1428" s="51" t="s">
        <v>3322</v>
      </c>
      <c r="E1428" s="51">
        <v>19</v>
      </c>
    </row>
    <row r="1429" spans="1:6" x14ac:dyDescent="0.25">
      <c r="A1429" s="51">
        <v>605</v>
      </c>
      <c r="B1429" s="51" t="s">
        <v>3321</v>
      </c>
      <c r="C1429" s="51">
        <v>26</v>
      </c>
      <c r="D1429" s="51" t="s">
        <v>3320</v>
      </c>
      <c r="E1429" s="51">
        <v>31.86</v>
      </c>
    </row>
    <row r="1430" spans="1:6" x14ac:dyDescent="0.25">
      <c r="A1430" s="51">
        <v>1055</v>
      </c>
      <c r="B1430" s="51" t="s">
        <v>3319</v>
      </c>
      <c r="C1430" s="51">
        <v>26</v>
      </c>
      <c r="D1430" s="51" t="s">
        <v>3318</v>
      </c>
      <c r="E1430" s="51">
        <v>78.900000000000006</v>
      </c>
    </row>
    <row r="1431" spans="1:6" x14ac:dyDescent="0.25">
      <c r="A1431" s="51">
        <v>353</v>
      </c>
      <c r="B1431" s="51" t="s">
        <v>3317</v>
      </c>
      <c r="C1431" s="51">
        <v>7</v>
      </c>
      <c r="D1431" s="51" t="s">
        <v>3316</v>
      </c>
    </row>
    <row r="1432" spans="1:6" x14ac:dyDescent="0.25">
      <c r="A1432" s="51">
        <v>3511</v>
      </c>
      <c r="B1432" s="51" t="s">
        <v>3315</v>
      </c>
      <c r="C1432" s="51">
        <v>33</v>
      </c>
      <c r="D1432" s="51" t="s">
        <v>3314</v>
      </c>
      <c r="E1432" s="51">
        <v>36.799999999999997</v>
      </c>
    </row>
    <row r="1433" spans="1:6" x14ac:dyDescent="0.25">
      <c r="A1433" s="51">
        <v>3404</v>
      </c>
      <c r="B1433" s="51" t="s">
        <v>3313</v>
      </c>
      <c r="C1433" s="51">
        <v>33</v>
      </c>
      <c r="D1433" s="51" t="s">
        <v>3312</v>
      </c>
      <c r="E1433" s="51">
        <v>387</v>
      </c>
    </row>
    <row r="1434" spans="1:6" x14ac:dyDescent="0.25">
      <c r="A1434" s="51">
        <v>2993</v>
      </c>
      <c r="B1434" s="51" t="s">
        <v>3311</v>
      </c>
      <c r="C1434" s="51">
        <v>12</v>
      </c>
      <c r="D1434" s="51" t="s">
        <v>3310</v>
      </c>
      <c r="E1434" s="51">
        <v>128.1</v>
      </c>
    </row>
    <row r="1435" spans="1:6" x14ac:dyDescent="0.25">
      <c r="A1435" s="51">
        <v>1702</v>
      </c>
      <c r="B1435" s="51" t="s">
        <v>3309</v>
      </c>
    </row>
    <row r="1436" spans="1:6" x14ac:dyDescent="0.25">
      <c r="A1436" s="51">
        <v>354</v>
      </c>
      <c r="B1436" s="51" t="s">
        <v>3308</v>
      </c>
      <c r="C1436" s="51">
        <v>33</v>
      </c>
      <c r="D1436" s="51" t="s">
        <v>3307</v>
      </c>
      <c r="E1436" s="51">
        <v>18.3</v>
      </c>
    </row>
    <row r="1437" spans="1:6" x14ac:dyDescent="0.25">
      <c r="A1437" s="51">
        <v>2608</v>
      </c>
      <c r="B1437" s="51" t="s">
        <v>3306</v>
      </c>
      <c r="C1437" s="51">
        <v>123</v>
      </c>
      <c r="E1437" s="51">
        <v>50</v>
      </c>
    </row>
    <row r="1438" spans="1:6" x14ac:dyDescent="0.25">
      <c r="A1438" s="51">
        <v>2497</v>
      </c>
      <c r="B1438" s="51" t="s">
        <v>3305</v>
      </c>
      <c r="C1438" s="51">
        <v>33</v>
      </c>
      <c r="D1438" s="51" t="s">
        <v>3304</v>
      </c>
      <c r="E1438" s="51">
        <v>301</v>
      </c>
    </row>
    <row r="1439" spans="1:6" x14ac:dyDescent="0.25">
      <c r="A1439" s="51">
        <v>1854</v>
      </c>
      <c r="B1439" s="51" t="s">
        <v>3303</v>
      </c>
      <c r="C1439" s="51">
        <v>33</v>
      </c>
      <c r="D1439" s="51" t="s">
        <v>3301</v>
      </c>
      <c r="E1439" s="51">
        <v>39</v>
      </c>
    </row>
    <row r="1440" spans="1:6" x14ac:dyDescent="0.25">
      <c r="A1440" s="51">
        <v>1312</v>
      </c>
      <c r="B1440" s="51" t="s">
        <v>3302</v>
      </c>
      <c r="C1440" s="51">
        <v>33</v>
      </c>
      <c r="D1440" s="51" t="s">
        <v>3301</v>
      </c>
      <c r="E1440" s="51">
        <v>37.1</v>
      </c>
      <c r="F1440" s="51" t="s">
        <v>3300</v>
      </c>
    </row>
    <row r="1441" spans="1:5" x14ac:dyDescent="0.25">
      <c r="A1441" s="51">
        <v>2814</v>
      </c>
      <c r="B1441" s="51" t="s">
        <v>3299</v>
      </c>
      <c r="C1441" s="51">
        <v>33</v>
      </c>
      <c r="D1441" s="51" t="s">
        <v>3298</v>
      </c>
      <c r="E1441" s="51">
        <v>29.2</v>
      </c>
    </row>
    <row r="1442" spans="1:5" x14ac:dyDescent="0.25">
      <c r="A1442" s="51">
        <v>2165</v>
      </c>
      <c r="B1442" s="51" t="s">
        <v>3297</v>
      </c>
      <c r="C1442" s="51">
        <v>29</v>
      </c>
      <c r="D1442" s="51" t="s">
        <v>3296</v>
      </c>
      <c r="E1442" s="51">
        <v>117</v>
      </c>
    </row>
    <row r="1443" spans="1:5" x14ac:dyDescent="0.25">
      <c r="A1443" s="51">
        <v>1562</v>
      </c>
      <c r="B1443" s="51" t="s">
        <v>3295</v>
      </c>
      <c r="C1443" s="51">
        <v>33</v>
      </c>
      <c r="D1443" s="51" t="s">
        <v>3294</v>
      </c>
      <c r="E1443" s="51">
        <v>54.7</v>
      </c>
    </row>
    <row r="1444" spans="1:5" x14ac:dyDescent="0.25">
      <c r="A1444" s="51">
        <v>2818</v>
      </c>
      <c r="B1444" s="51" t="s">
        <v>3293</v>
      </c>
      <c r="C1444" s="51">
        <v>33</v>
      </c>
      <c r="D1444" s="51" t="s">
        <v>3292</v>
      </c>
      <c r="E1444" s="51">
        <v>43.9</v>
      </c>
    </row>
    <row r="1445" spans="1:5" x14ac:dyDescent="0.25">
      <c r="A1445" s="51">
        <v>1356</v>
      </c>
      <c r="B1445" s="51" t="s">
        <v>3291</v>
      </c>
      <c r="C1445" s="51">
        <v>4</v>
      </c>
      <c r="D1445" s="51" t="s">
        <v>3290</v>
      </c>
    </row>
    <row r="1446" spans="1:5" x14ac:dyDescent="0.25">
      <c r="A1446" s="51">
        <v>1303</v>
      </c>
      <c r="B1446" s="51" t="s">
        <v>3289</v>
      </c>
      <c r="C1446" s="51">
        <v>59</v>
      </c>
      <c r="E1446" s="51">
        <v>205</v>
      </c>
    </row>
    <row r="1447" spans="1:5" x14ac:dyDescent="0.25">
      <c r="A1447" s="51">
        <v>2104</v>
      </c>
      <c r="B1447" s="51" t="s">
        <v>3288</v>
      </c>
      <c r="C1447" s="51">
        <v>12</v>
      </c>
      <c r="D1447" s="51" t="s">
        <v>3287</v>
      </c>
      <c r="E1447" s="51">
        <v>1530</v>
      </c>
    </row>
    <row r="1448" spans="1:5" x14ac:dyDescent="0.25">
      <c r="A1448" s="51">
        <v>1481</v>
      </c>
      <c r="B1448" s="51" t="s">
        <v>3286</v>
      </c>
      <c r="C1448" s="51">
        <v>12</v>
      </c>
      <c r="D1448" s="51" t="s">
        <v>3285</v>
      </c>
      <c r="E1448" s="51">
        <v>12.1</v>
      </c>
    </row>
    <row r="1449" spans="1:5" x14ac:dyDescent="0.25">
      <c r="A1449" s="51">
        <v>2292</v>
      </c>
      <c r="B1449" s="51" t="s">
        <v>3284</v>
      </c>
      <c r="C1449" s="51">
        <v>26</v>
      </c>
      <c r="D1449" s="51" t="s">
        <v>3283</v>
      </c>
    </row>
    <row r="1450" spans="1:5" x14ac:dyDescent="0.25">
      <c r="A1450" s="51">
        <v>2293</v>
      </c>
      <c r="B1450" s="51" t="s">
        <v>3282</v>
      </c>
      <c r="C1450" s="51">
        <v>26</v>
      </c>
      <c r="D1450" s="51" t="s">
        <v>3281</v>
      </c>
    </row>
    <row r="1451" spans="1:5" x14ac:dyDescent="0.25">
      <c r="A1451" s="51">
        <v>2154</v>
      </c>
      <c r="B1451" s="51" t="s">
        <v>3280</v>
      </c>
      <c r="C1451" s="51">
        <v>4</v>
      </c>
      <c r="D1451" s="51" t="s">
        <v>3279</v>
      </c>
    </row>
    <row r="1452" spans="1:5" x14ac:dyDescent="0.25">
      <c r="A1452" s="51">
        <v>842</v>
      </c>
      <c r="B1452" s="51" t="s">
        <v>3278</v>
      </c>
      <c r="C1452" s="51">
        <v>59</v>
      </c>
      <c r="D1452" s="51" t="s">
        <v>3277</v>
      </c>
      <c r="E1452" s="51">
        <v>17</v>
      </c>
    </row>
    <row r="1453" spans="1:5" x14ac:dyDescent="0.25">
      <c r="A1453" s="51">
        <v>843</v>
      </c>
      <c r="B1453" s="51" t="s">
        <v>3276</v>
      </c>
      <c r="C1453" s="51">
        <v>59</v>
      </c>
      <c r="D1453" s="51" t="s">
        <v>3275</v>
      </c>
      <c r="E1453" s="51">
        <v>19.55</v>
      </c>
    </row>
    <row r="1454" spans="1:5" x14ac:dyDescent="0.25">
      <c r="A1454" s="51">
        <v>1795</v>
      </c>
      <c r="B1454" s="51" t="s">
        <v>3274</v>
      </c>
      <c r="C1454" s="51">
        <v>4</v>
      </c>
      <c r="D1454" s="51" t="s">
        <v>3273</v>
      </c>
      <c r="E1454" s="51">
        <v>49</v>
      </c>
    </row>
    <row r="1455" spans="1:5" x14ac:dyDescent="0.25">
      <c r="A1455" s="51">
        <v>355</v>
      </c>
      <c r="B1455" s="51" t="s">
        <v>3272</v>
      </c>
      <c r="C1455" s="51">
        <v>9</v>
      </c>
      <c r="D1455" s="51" t="s">
        <v>3271</v>
      </c>
      <c r="E1455" s="51">
        <v>59.86</v>
      </c>
    </row>
    <row r="1456" spans="1:5" x14ac:dyDescent="0.25">
      <c r="A1456" s="51">
        <v>715</v>
      </c>
      <c r="B1456" s="51" t="s">
        <v>3270</v>
      </c>
      <c r="C1456" s="51">
        <v>9</v>
      </c>
      <c r="D1456" s="51" t="s">
        <v>3269</v>
      </c>
      <c r="E1456" s="51">
        <v>235.41</v>
      </c>
    </row>
    <row r="1457" spans="1:6" x14ac:dyDescent="0.25">
      <c r="A1457" s="51">
        <v>760</v>
      </c>
      <c r="B1457" s="51" t="s">
        <v>3268</v>
      </c>
      <c r="C1457" s="51">
        <v>9</v>
      </c>
      <c r="D1457" s="51" t="s">
        <v>3267</v>
      </c>
      <c r="E1457" s="51">
        <v>31.5</v>
      </c>
    </row>
    <row r="1458" spans="1:6" x14ac:dyDescent="0.25">
      <c r="A1458" s="51">
        <v>885</v>
      </c>
      <c r="B1458" s="51" t="s">
        <v>3266</v>
      </c>
      <c r="C1458" s="51">
        <v>33</v>
      </c>
      <c r="D1458" s="51" t="s">
        <v>3265</v>
      </c>
      <c r="E1458" s="51">
        <v>27.29</v>
      </c>
    </row>
    <row r="1459" spans="1:6" x14ac:dyDescent="0.25">
      <c r="A1459" s="51">
        <v>356</v>
      </c>
      <c r="B1459" s="51" t="s">
        <v>3264</v>
      </c>
      <c r="C1459" s="51">
        <v>33</v>
      </c>
      <c r="D1459" s="51" t="s">
        <v>3263</v>
      </c>
      <c r="E1459" s="51">
        <v>33</v>
      </c>
    </row>
    <row r="1460" spans="1:6" x14ac:dyDescent="0.25">
      <c r="A1460" s="51">
        <v>1432</v>
      </c>
      <c r="B1460" s="51" t="s">
        <v>3262</v>
      </c>
      <c r="C1460" s="51">
        <v>30</v>
      </c>
      <c r="D1460" s="51" t="s">
        <v>3261</v>
      </c>
      <c r="E1460" s="51">
        <v>14.55</v>
      </c>
    </row>
    <row r="1461" spans="1:6" x14ac:dyDescent="0.25">
      <c r="A1461" s="51">
        <v>3108</v>
      </c>
      <c r="B1461" s="51" t="s">
        <v>3260</v>
      </c>
      <c r="C1461" s="51">
        <v>26</v>
      </c>
    </row>
    <row r="1462" spans="1:6" x14ac:dyDescent="0.25">
      <c r="A1462" s="51">
        <v>2179</v>
      </c>
      <c r="B1462" s="51" t="s">
        <v>3259</v>
      </c>
      <c r="C1462" s="51">
        <v>93</v>
      </c>
    </row>
    <row r="1463" spans="1:6" x14ac:dyDescent="0.25">
      <c r="A1463" s="51">
        <v>1493</v>
      </c>
      <c r="B1463" s="51" t="s">
        <v>3258</v>
      </c>
      <c r="C1463" s="51">
        <v>4</v>
      </c>
    </row>
    <row r="1464" spans="1:6" x14ac:dyDescent="0.25">
      <c r="A1464" s="51">
        <v>3077</v>
      </c>
      <c r="B1464" s="51" t="s">
        <v>3257</v>
      </c>
      <c r="C1464" s="51">
        <v>35</v>
      </c>
    </row>
    <row r="1465" spans="1:6" x14ac:dyDescent="0.25">
      <c r="A1465" s="51">
        <v>3143</v>
      </c>
      <c r="B1465" s="51" t="s">
        <v>3256</v>
      </c>
      <c r="C1465" s="51">
        <v>122</v>
      </c>
    </row>
    <row r="1466" spans="1:6" x14ac:dyDescent="0.25">
      <c r="A1466" s="51">
        <v>2042</v>
      </c>
      <c r="B1466" s="51" t="s">
        <v>3255</v>
      </c>
      <c r="C1466" s="51">
        <v>109</v>
      </c>
    </row>
    <row r="1467" spans="1:6" x14ac:dyDescent="0.25">
      <c r="A1467" s="51">
        <v>2190</v>
      </c>
      <c r="B1467" s="51" t="s">
        <v>3254</v>
      </c>
      <c r="C1467" s="51">
        <v>113</v>
      </c>
      <c r="D1467" s="51" t="s">
        <v>3253</v>
      </c>
      <c r="E1467" s="51">
        <v>250</v>
      </c>
    </row>
    <row r="1468" spans="1:6" x14ac:dyDescent="0.25">
      <c r="A1468" s="51">
        <v>2188</v>
      </c>
      <c r="B1468" s="51" t="s">
        <v>3252</v>
      </c>
      <c r="D1468" s="51" t="s">
        <v>3251</v>
      </c>
      <c r="E1468" s="51">
        <v>250</v>
      </c>
    </row>
    <row r="1469" spans="1:6" x14ac:dyDescent="0.25">
      <c r="A1469" s="51">
        <v>2191</v>
      </c>
      <c r="B1469" s="51" t="s">
        <v>3250</v>
      </c>
      <c r="C1469" s="51">
        <v>113</v>
      </c>
      <c r="D1469" s="51" t="s">
        <v>3249</v>
      </c>
      <c r="E1469" s="51">
        <v>175</v>
      </c>
    </row>
    <row r="1470" spans="1:6" x14ac:dyDescent="0.25">
      <c r="A1470" s="51">
        <v>2189</v>
      </c>
      <c r="B1470" s="51" t="s">
        <v>3248</v>
      </c>
      <c r="D1470" s="51" t="s">
        <v>3247</v>
      </c>
      <c r="E1470" s="51">
        <v>175</v>
      </c>
    </row>
    <row r="1471" spans="1:6" x14ac:dyDescent="0.25">
      <c r="A1471" s="51">
        <v>3063</v>
      </c>
      <c r="B1471" s="51" t="s">
        <v>3246</v>
      </c>
      <c r="C1471" s="51">
        <v>137</v>
      </c>
    </row>
    <row r="1472" spans="1:6" x14ac:dyDescent="0.25">
      <c r="A1472" s="51">
        <v>1494</v>
      </c>
      <c r="B1472" s="51" t="s">
        <v>3245</v>
      </c>
      <c r="C1472" s="51">
        <v>95</v>
      </c>
      <c r="D1472" s="51" t="s">
        <v>3244</v>
      </c>
      <c r="E1472" s="51">
        <v>520</v>
      </c>
      <c r="F1472" s="51" t="s">
        <v>3243</v>
      </c>
    </row>
    <row r="1473" spans="1:5" x14ac:dyDescent="0.25">
      <c r="A1473" s="51">
        <v>3419</v>
      </c>
      <c r="B1473" s="51" t="s">
        <v>3242</v>
      </c>
      <c r="C1473" s="51">
        <v>146</v>
      </c>
    </row>
    <row r="1474" spans="1:5" x14ac:dyDescent="0.25">
      <c r="A1474" s="51">
        <v>3362</v>
      </c>
      <c r="B1474" s="51" t="s">
        <v>3241</v>
      </c>
      <c r="C1474" s="51">
        <v>146</v>
      </c>
      <c r="D1474" s="51" t="s">
        <v>3240</v>
      </c>
    </row>
    <row r="1475" spans="1:5" x14ac:dyDescent="0.25">
      <c r="A1475" s="51">
        <v>993</v>
      </c>
      <c r="B1475" s="51" t="s">
        <v>3239</v>
      </c>
      <c r="C1475" s="51">
        <v>26</v>
      </c>
      <c r="D1475" s="51" t="s">
        <v>3238</v>
      </c>
      <c r="E1475" s="51">
        <v>36</v>
      </c>
    </row>
    <row r="1476" spans="1:5" x14ac:dyDescent="0.25">
      <c r="A1476" s="51">
        <v>999</v>
      </c>
      <c r="B1476" s="51" t="s">
        <v>3237</v>
      </c>
      <c r="C1476" s="51">
        <v>33</v>
      </c>
      <c r="D1476" s="51" t="s">
        <v>3236</v>
      </c>
      <c r="E1476" s="51">
        <v>16</v>
      </c>
    </row>
    <row r="1477" spans="1:5" x14ac:dyDescent="0.25">
      <c r="A1477" s="51">
        <v>3145</v>
      </c>
      <c r="B1477" s="51" t="s">
        <v>3235</v>
      </c>
      <c r="C1477" s="51">
        <v>12</v>
      </c>
      <c r="D1477" s="51" t="s">
        <v>3234</v>
      </c>
    </row>
    <row r="1478" spans="1:5" x14ac:dyDescent="0.25">
      <c r="A1478" s="51">
        <v>3319</v>
      </c>
      <c r="B1478" s="51" t="s">
        <v>3233</v>
      </c>
      <c r="C1478" s="51">
        <v>26</v>
      </c>
      <c r="D1478" s="51" t="s">
        <v>3232</v>
      </c>
      <c r="E1478" s="51">
        <v>68.3</v>
      </c>
    </row>
    <row r="1479" spans="1:5" x14ac:dyDescent="0.25">
      <c r="A1479" s="51">
        <v>357</v>
      </c>
      <c r="B1479" s="51" t="s">
        <v>3231</v>
      </c>
      <c r="C1479" s="51">
        <v>33</v>
      </c>
      <c r="D1479" s="51" t="s">
        <v>3230</v>
      </c>
      <c r="E1479" s="51">
        <v>61.59</v>
      </c>
    </row>
    <row r="1480" spans="1:5" x14ac:dyDescent="0.25">
      <c r="A1480" s="51">
        <v>2950</v>
      </c>
      <c r="B1480" s="51" t="s">
        <v>3229</v>
      </c>
      <c r="C1480" s="51">
        <v>4</v>
      </c>
      <c r="D1480" s="51" t="s">
        <v>3228</v>
      </c>
      <c r="E1480" s="51">
        <v>194</v>
      </c>
    </row>
    <row r="1481" spans="1:5" x14ac:dyDescent="0.25">
      <c r="A1481" s="51">
        <v>3442</v>
      </c>
      <c r="B1481" s="51" t="s">
        <v>3227</v>
      </c>
      <c r="C1481" s="51">
        <v>12</v>
      </c>
      <c r="D1481" s="51" t="s">
        <v>3226</v>
      </c>
      <c r="E1481" s="51">
        <v>21.35</v>
      </c>
    </row>
    <row r="1482" spans="1:5" x14ac:dyDescent="0.25">
      <c r="A1482" s="51">
        <v>1839</v>
      </c>
      <c r="B1482" s="51" t="s">
        <v>3225</v>
      </c>
      <c r="C1482" s="51">
        <v>33</v>
      </c>
      <c r="D1482" s="51" t="s">
        <v>3224</v>
      </c>
      <c r="E1482" s="51">
        <v>12.9</v>
      </c>
    </row>
    <row r="1483" spans="1:5" x14ac:dyDescent="0.25">
      <c r="A1483" s="51">
        <v>2296</v>
      </c>
      <c r="B1483" s="51" t="s">
        <v>3223</v>
      </c>
      <c r="C1483" s="51">
        <v>4</v>
      </c>
      <c r="D1483" s="51" t="s">
        <v>3222</v>
      </c>
      <c r="E1483" s="51">
        <v>754.92</v>
      </c>
    </row>
    <row r="1484" spans="1:5" x14ac:dyDescent="0.25">
      <c r="A1484" s="51">
        <v>1444</v>
      </c>
      <c r="B1484" s="51" t="s">
        <v>3221</v>
      </c>
      <c r="C1484" s="51">
        <v>28</v>
      </c>
      <c r="D1484" s="51" t="s">
        <v>3220</v>
      </c>
      <c r="E1484" s="51">
        <v>90.2</v>
      </c>
    </row>
    <row r="1485" spans="1:5" x14ac:dyDescent="0.25">
      <c r="A1485" s="51">
        <v>358</v>
      </c>
      <c r="B1485" s="51" t="s">
        <v>3219</v>
      </c>
      <c r="C1485" s="51">
        <v>26</v>
      </c>
      <c r="D1485" s="51" t="s">
        <v>3218</v>
      </c>
      <c r="E1485" s="51">
        <v>132</v>
      </c>
    </row>
    <row r="1486" spans="1:5" x14ac:dyDescent="0.25">
      <c r="A1486" s="51">
        <v>3005</v>
      </c>
      <c r="B1486" s="51" t="s">
        <v>3217</v>
      </c>
      <c r="C1486" s="51">
        <v>30</v>
      </c>
      <c r="D1486" s="51" t="s">
        <v>3216</v>
      </c>
      <c r="E1486" s="51">
        <v>44.25</v>
      </c>
    </row>
    <row r="1487" spans="1:5" x14ac:dyDescent="0.25">
      <c r="A1487" s="51">
        <v>359</v>
      </c>
      <c r="B1487" s="51" t="s">
        <v>3215</v>
      </c>
      <c r="C1487" s="51">
        <v>33</v>
      </c>
      <c r="D1487" s="51" t="s">
        <v>3214</v>
      </c>
      <c r="E1487" s="51">
        <v>22.11</v>
      </c>
    </row>
    <row r="1488" spans="1:5" x14ac:dyDescent="0.25">
      <c r="A1488" s="51">
        <v>3341</v>
      </c>
      <c r="B1488" s="51" t="s">
        <v>3213</v>
      </c>
      <c r="C1488" s="51">
        <v>12</v>
      </c>
      <c r="D1488" s="51" t="s">
        <v>3212</v>
      </c>
      <c r="E1488" s="51">
        <v>10</v>
      </c>
    </row>
    <row r="1489" spans="1:6" x14ac:dyDescent="0.25">
      <c r="A1489" s="51">
        <v>1682</v>
      </c>
      <c r="B1489" s="51" t="s">
        <v>3211</v>
      </c>
      <c r="C1489" s="51">
        <v>12</v>
      </c>
      <c r="D1489" s="51" t="s">
        <v>3210</v>
      </c>
      <c r="E1489" s="51">
        <v>47.9</v>
      </c>
    </row>
    <row r="1490" spans="1:6" x14ac:dyDescent="0.25">
      <c r="A1490" s="51">
        <v>2452</v>
      </c>
      <c r="B1490" s="51" t="s">
        <v>3209</v>
      </c>
      <c r="C1490" s="51">
        <v>100</v>
      </c>
      <c r="D1490" s="51" t="s">
        <v>3208</v>
      </c>
      <c r="E1490" s="51">
        <v>301</v>
      </c>
      <c r="F1490" s="51" t="s">
        <v>2284</v>
      </c>
    </row>
    <row r="1491" spans="1:6" x14ac:dyDescent="0.25">
      <c r="A1491" s="51">
        <v>360</v>
      </c>
      <c r="B1491" s="51" t="s">
        <v>3207</v>
      </c>
      <c r="C1491" s="51">
        <v>27</v>
      </c>
      <c r="D1491" s="51" t="s">
        <v>3206</v>
      </c>
      <c r="E1491" s="51">
        <v>69</v>
      </c>
    </row>
    <row r="1492" spans="1:6" x14ac:dyDescent="0.25">
      <c r="A1492" s="51">
        <v>1001</v>
      </c>
      <c r="B1492" s="51" t="s">
        <v>3205</v>
      </c>
      <c r="C1492" s="51">
        <v>35</v>
      </c>
      <c r="D1492" s="51" t="s">
        <v>3204</v>
      </c>
      <c r="E1492" s="51">
        <v>22.11</v>
      </c>
      <c r="F1492" s="51" t="s">
        <v>1213</v>
      </c>
    </row>
    <row r="1493" spans="1:6" x14ac:dyDescent="0.25">
      <c r="A1493" s="51">
        <v>621</v>
      </c>
      <c r="B1493" s="51" t="s">
        <v>3203</v>
      </c>
      <c r="C1493" s="51">
        <v>14</v>
      </c>
      <c r="D1493" s="51" t="s">
        <v>3202</v>
      </c>
      <c r="E1493" s="51">
        <v>30.8</v>
      </c>
    </row>
    <row r="1494" spans="1:6" x14ac:dyDescent="0.25">
      <c r="A1494" s="51">
        <v>2515</v>
      </c>
      <c r="B1494" s="51" t="s">
        <v>3201</v>
      </c>
      <c r="C1494" s="51">
        <v>99</v>
      </c>
      <c r="D1494" s="51" t="s">
        <v>3200</v>
      </c>
      <c r="E1494" s="51">
        <v>52</v>
      </c>
    </row>
    <row r="1495" spans="1:6" x14ac:dyDescent="0.25">
      <c r="A1495" s="51">
        <v>3519</v>
      </c>
      <c r="B1495" s="51" t="s">
        <v>3199</v>
      </c>
      <c r="C1495" s="51">
        <v>99</v>
      </c>
      <c r="D1495" s="51" t="s">
        <v>3198</v>
      </c>
      <c r="E1495" s="51">
        <v>133</v>
      </c>
    </row>
    <row r="1496" spans="1:6" x14ac:dyDescent="0.25">
      <c r="A1496" s="51">
        <v>2519</v>
      </c>
      <c r="B1496" s="51" t="s">
        <v>3197</v>
      </c>
      <c r="C1496" s="51">
        <v>99</v>
      </c>
      <c r="D1496" s="51" t="s">
        <v>3196</v>
      </c>
      <c r="E1496" s="51">
        <v>114</v>
      </c>
    </row>
    <row r="1497" spans="1:6" x14ac:dyDescent="0.25">
      <c r="A1497" s="51">
        <v>1199</v>
      </c>
      <c r="B1497" s="51" t="s">
        <v>3195</v>
      </c>
      <c r="C1497" s="51">
        <v>32</v>
      </c>
      <c r="D1497" s="51" t="s">
        <v>3194</v>
      </c>
      <c r="E1497" s="51">
        <v>59</v>
      </c>
    </row>
    <row r="1498" spans="1:6" x14ac:dyDescent="0.25">
      <c r="A1498" s="51">
        <v>2146</v>
      </c>
      <c r="B1498" s="51" t="s">
        <v>3193</v>
      </c>
      <c r="C1498" s="51">
        <v>86</v>
      </c>
      <c r="D1498" s="51" t="s">
        <v>3192</v>
      </c>
      <c r="E1498" s="51">
        <v>150</v>
      </c>
      <c r="F1498" s="51" t="s">
        <v>3191</v>
      </c>
    </row>
    <row r="1499" spans="1:6" x14ac:dyDescent="0.25">
      <c r="A1499" s="51">
        <v>704</v>
      </c>
      <c r="B1499" s="51" t="s">
        <v>3190</v>
      </c>
      <c r="C1499" s="51">
        <v>45</v>
      </c>
      <c r="D1499" s="51" t="s">
        <v>3189</v>
      </c>
      <c r="E1499" s="51">
        <v>6</v>
      </c>
      <c r="F1499" s="51" t="s">
        <v>3188</v>
      </c>
    </row>
    <row r="1500" spans="1:6" x14ac:dyDescent="0.25">
      <c r="A1500" s="51">
        <v>1722</v>
      </c>
      <c r="B1500" s="51" t="s">
        <v>3187</v>
      </c>
      <c r="C1500" s="51">
        <v>93</v>
      </c>
      <c r="E1500" s="51">
        <v>48</v>
      </c>
    </row>
    <row r="1501" spans="1:6" x14ac:dyDescent="0.25">
      <c r="A1501" s="51">
        <v>1723</v>
      </c>
      <c r="B1501" s="51" t="s">
        <v>3186</v>
      </c>
      <c r="C1501" s="51">
        <v>93</v>
      </c>
      <c r="E1501" s="51">
        <v>45</v>
      </c>
    </row>
    <row r="1502" spans="1:6" x14ac:dyDescent="0.25">
      <c r="A1502" s="51">
        <v>642</v>
      </c>
      <c r="B1502" s="51" t="s">
        <v>3185</v>
      </c>
      <c r="C1502" s="51">
        <v>35</v>
      </c>
      <c r="D1502" s="51" t="s">
        <v>3184</v>
      </c>
    </row>
    <row r="1503" spans="1:6" x14ac:dyDescent="0.25">
      <c r="A1503" s="51">
        <v>2319</v>
      </c>
      <c r="B1503" s="51" t="s">
        <v>3183</v>
      </c>
      <c r="C1503" s="51">
        <v>54</v>
      </c>
      <c r="D1503" s="51" t="s">
        <v>3182</v>
      </c>
      <c r="E1503" s="51">
        <v>17.2</v>
      </c>
    </row>
    <row r="1504" spans="1:6" x14ac:dyDescent="0.25">
      <c r="A1504" s="51">
        <v>361</v>
      </c>
      <c r="B1504" s="51" t="s">
        <v>3181</v>
      </c>
      <c r="C1504" s="51">
        <v>7</v>
      </c>
      <c r="D1504" s="51" t="s">
        <v>3180</v>
      </c>
    </row>
    <row r="1505" spans="1:6" x14ac:dyDescent="0.25">
      <c r="A1505" s="51">
        <v>3161</v>
      </c>
      <c r="B1505" s="51" t="s">
        <v>3179</v>
      </c>
      <c r="C1505" s="51">
        <v>99</v>
      </c>
      <c r="D1505" s="51" t="s">
        <v>3178</v>
      </c>
      <c r="E1505" s="51">
        <v>127</v>
      </c>
    </row>
    <row r="1506" spans="1:6" x14ac:dyDescent="0.25">
      <c r="A1506" s="51">
        <v>1373</v>
      </c>
      <c r="B1506" s="51" t="s">
        <v>3177</v>
      </c>
      <c r="C1506" s="51">
        <v>91</v>
      </c>
      <c r="D1506" s="51" t="s">
        <v>3176</v>
      </c>
    </row>
    <row r="1507" spans="1:6" x14ac:dyDescent="0.25">
      <c r="A1507" s="51">
        <v>2618</v>
      </c>
      <c r="B1507" s="51" t="s">
        <v>3175</v>
      </c>
      <c r="C1507" s="51">
        <v>93</v>
      </c>
      <c r="D1507" s="51" t="s">
        <v>3174</v>
      </c>
      <c r="E1507" s="51">
        <v>25</v>
      </c>
    </row>
    <row r="1508" spans="1:6" x14ac:dyDescent="0.25">
      <c r="A1508" s="51">
        <v>2617</v>
      </c>
      <c r="B1508" s="51" t="s">
        <v>3173</v>
      </c>
      <c r="C1508" s="51">
        <v>93</v>
      </c>
      <c r="D1508" s="51" t="s">
        <v>3172</v>
      </c>
      <c r="E1508" s="51">
        <v>18</v>
      </c>
    </row>
    <row r="1509" spans="1:6" x14ac:dyDescent="0.25">
      <c r="A1509" s="51">
        <v>1349</v>
      </c>
      <c r="B1509" s="51" t="s">
        <v>3171</v>
      </c>
      <c r="C1509" s="51">
        <v>26</v>
      </c>
      <c r="D1509" s="51" t="s">
        <v>3170</v>
      </c>
      <c r="E1509" s="51">
        <v>69.5</v>
      </c>
    </row>
    <row r="1510" spans="1:6" x14ac:dyDescent="0.25">
      <c r="A1510" s="51">
        <v>644</v>
      </c>
      <c r="B1510" s="51" t="s">
        <v>3169</v>
      </c>
      <c r="C1510" s="51">
        <v>35</v>
      </c>
      <c r="D1510" s="51" t="s">
        <v>3168</v>
      </c>
      <c r="F1510" s="51" t="s">
        <v>3167</v>
      </c>
    </row>
    <row r="1511" spans="1:6" x14ac:dyDescent="0.25">
      <c r="A1511" s="51">
        <v>362</v>
      </c>
      <c r="B1511" s="51" t="s">
        <v>3166</v>
      </c>
      <c r="C1511" s="51">
        <v>35</v>
      </c>
      <c r="D1511" s="51" t="s">
        <v>3165</v>
      </c>
      <c r="E1511" s="51">
        <v>79</v>
      </c>
      <c r="F1511" s="51" t="s">
        <v>3164</v>
      </c>
    </row>
    <row r="1512" spans="1:6" x14ac:dyDescent="0.25">
      <c r="A1512" s="51">
        <v>2517</v>
      </c>
      <c r="B1512" s="51" t="s">
        <v>3163</v>
      </c>
      <c r="C1512" s="51">
        <v>99</v>
      </c>
      <c r="D1512" s="51" t="s">
        <v>3162</v>
      </c>
      <c r="E1512" s="51">
        <v>98</v>
      </c>
    </row>
    <row r="1513" spans="1:6" x14ac:dyDescent="0.25">
      <c r="A1513" s="51">
        <v>3159</v>
      </c>
      <c r="B1513" s="51" t="s">
        <v>3161</v>
      </c>
      <c r="C1513" s="51">
        <v>99</v>
      </c>
      <c r="D1513" s="51" t="s">
        <v>3160</v>
      </c>
      <c r="E1513" s="51">
        <v>94</v>
      </c>
    </row>
    <row r="1514" spans="1:6" x14ac:dyDescent="0.25">
      <c r="A1514" s="51">
        <v>2265</v>
      </c>
      <c r="B1514" s="51" t="s">
        <v>3159</v>
      </c>
      <c r="C1514" s="51">
        <v>36</v>
      </c>
    </row>
    <row r="1515" spans="1:6" x14ac:dyDescent="0.25">
      <c r="A1515" s="51">
        <v>3304</v>
      </c>
      <c r="B1515" s="51" t="s">
        <v>3158</v>
      </c>
      <c r="C1515" s="51">
        <v>26</v>
      </c>
      <c r="D1515" s="51" t="s">
        <v>3157</v>
      </c>
      <c r="E1515" s="51">
        <v>65.459999999999994</v>
      </c>
    </row>
    <row r="1516" spans="1:6" x14ac:dyDescent="0.25">
      <c r="A1516" s="51">
        <v>643</v>
      </c>
      <c r="B1516" s="51" t="s">
        <v>3156</v>
      </c>
      <c r="C1516" s="51">
        <v>35</v>
      </c>
      <c r="D1516" s="51" t="s">
        <v>3155</v>
      </c>
      <c r="F1516" s="51" t="s">
        <v>3154</v>
      </c>
    </row>
    <row r="1517" spans="1:6" x14ac:dyDescent="0.25">
      <c r="A1517" s="51">
        <v>363</v>
      </c>
      <c r="B1517" s="51" t="s">
        <v>3153</v>
      </c>
      <c r="C1517" s="51">
        <v>9</v>
      </c>
      <c r="D1517" s="51" t="s">
        <v>3152</v>
      </c>
      <c r="E1517" s="51">
        <v>71</v>
      </c>
    </row>
    <row r="1518" spans="1:6" x14ac:dyDescent="0.25">
      <c r="A1518" s="51">
        <v>1437</v>
      </c>
      <c r="B1518" s="51" t="s">
        <v>3151</v>
      </c>
      <c r="C1518" s="51">
        <v>33</v>
      </c>
      <c r="D1518" s="51" t="s">
        <v>3150</v>
      </c>
      <c r="E1518" s="51">
        <v>30.8</v>
      </c>
    </row>
    <row r="1519" spans="1:6" x14ac:dyDescent="0.25">
      <c r="A1519" s="51">
        <v>1835</v>
      </c>
      <c r="B1519" s="51" t="s">
        <v>3149</v>
      </c>
      <c r="C1519" s="51">
        <v>12</v>
      </c>
      <c r="D1519" s="51" t="s">
        <v>3148</v>
      </c>
      <c r="E1519" s="51">
        <v>180</v>
      </c>
    </row>
    <row r="1520" spans="1:6" x14ac:dyDescent="0.25">
      <c r="A1520" s="51">
        <v>1255</v>
      </c>
      <c r="B1520" s="51" t="s">
        <v>3147</v>
      </c>
      <c r="C1520" s="51">
        <v>86</v>
      </c>
      <c r="D1520" s="51" t="s">
        <v>3146</v>
      </c>
      <c r="E1520" s="51">
        <v>290</v>
      </c>
    </row>
    <row r="1521" spans="1:6" x14ac:dyDescent="0.25">
      <c r="A1521" s="51">
        <v>1551</v>
      </c>
      <c r="B1521" s="51" t="s">
        <v>3145</v>
      </c>
      <c r="C1521" s="51">
        <v>35</v>
      </c>
      <c r="D1521" s="51" t="s">
        <v>3144</v>
      </c>
      <c r="E1521" s="51">
        <v>635</v>
      </c>
      <c r="F1521" s="51" t="s">
        <v>3143</v>
      </c>
    </row>
    <row r="1522" spans="1:6" x14ac:dyDescent="0.25">
      <c r="A1522" s="51">
        <v>366</v>
      </c>
      <c r="B1522" s="51" t="s">
        <v>3142</v>
      </c>
      <c r="C1522" s="51">
        <v>26</v>
      </c>
      <c r="D1522" s="51" t="s">
        <v>3141</v>
      </c>
      <c r="E1522" s="51">
        <v>193.3</v>
      </c>
    </row>
    <row r="1523" spans="1:6" x14ac:dyDescent="0.25">
      <c r="A1523" s="51">
        <v>2056</v>
      </c>
      <c r="B1523" s="51" t="s">
        <v>3140</v>
      </c>
      <c r="C1523" s="51">
        <v>35</v>
      </c>
      <c r="D1523" s="51" t="s">
        <v>3139</v>
      </c>
      <c r="E1523" s="51">
        <v>635</v>
      </c>
    </row>
    <row r="1524" spans="1:6" x14ac:dyDescent="0.25">
      <c r="A1524" s="51">
        <v>2489</v>
      </c>
      <c r="B1524" s="51" t="s">
        <v>3138</v>
      </c>
      <c r="C1524" s="51">
        <v>26</v>
      </c>
      <c r="D1524" s="51" t="s">
        <v>3137</v>
      </c>
      <c r="E1524" s="51">
        <v>152</v>
      </c>
      <c r="F1524" s="51" t="s">
        <v>3136</v>
      </c>
    </row>
    <row r="1525" spans="1:6" x14ac:dyDescent="0.25">
      <c r="A1525" s="51">
        <v>807</v>
      </c>
      <c r="B1525" s="51" t="s">
        <v>3135</v>
      </c>
      <c r="C1525" s="51">
        <v>54</v>
      </c>
      <c r="D1525" s="51" t="s">
        <v>3134</v>
      </c>
      <c r="E1525" s="51">
        <v>535</v>
      </c>
      <c r="F1525" s="51" t="s">
        <v>3133</v>
      </c>
    </row>
    <row r="1526" spans="1:6" x14ac:dyDescent="0.25">
      <c r="A1526" s="51">
        <v>2176</v>
      </c>
      <c r="B1526" s="51" t="s">
        <v>3132</v>
      </c>
      <c r="C1526" s="51">
        <v>35</v>
      </c>
      <c r="D1526" s="51" t="s">
        <v>3131</v>
      </c>
      <c r="E1526" s="51">
        <v>1062</v>
      </c>
    </row>
    <row r="1527" spans="1:6" x14ac:dyDescent="0.25">
      <c r="A1527" s="51">
        <v>2234</v>
      </c>
      <c r="B1527" s="51" t="s">
        <v>3130</v>
      </c>
      <c r="C1527" s="51">
        <v>60</v>
      </c>
      <c r="D1527" s="51" t="s">
        <v>3129</v>
      </c>
    </row>
    <row r="1528" spans="1:6" x14ac:dyDescent="0.25">
      <c r="A1528" s="51">
        <v>3365</v>
      </c>
      <c r="B1528" s="51" t="s">
        <v>3128</v>
      </c>
      <c r="C1528" s="51">
        <v>102</v>
      </c>
      <c r="D1528" s="51" t="s">
        <v>3127</v>
      </c>
      <c r="E1528" s="51">
        <v>121.97</v>
      </c>
    </row>
    <row r="1529" spans="1:6" x14ac:dyDescent="0.25">
      <c r="A1529" s="51">
        <v>3364</v>
      </c>
      <c r="B1529" s="51" t="s">
        <v>3126</v>
      </c>
      <c r="C1529" s="51">
        <v>102</v>
      </c>
      <c r="D1529" s="51" t="s">
        <v>3125</v>
      </c>
      <c r="E1529" s="51">
        <v>177.41</v>
      </c>
    </row>
    <row r="1530" spans="1:6" x14ac:dyDescent="0.25">
      <c r="A1530" s="51">
        <v>1924</v>
      </c>
      <c r="B1530" s="51" t="s">
        <v>3124</v>
      </c>
      <c r="C1530" s="51">
        <v>106</v>
      </c>
      <c r="D1530" s="51" t="s">
        <v>3123</v>
      </c>
    </row>
    <row r="1531" spans="1:6" x14ac:dyDescent="0.25">
      <c r="A1531" s="51">
        <v>2508</v>
      </c>
      <c r="B1531" s="51" t="s">
        <v>3122</v>
      </c>
      <c r="C1531" s="51">
        <v>106</v>
      </c>
      <c r="D1531" s="51" t="s">
        <v>3121</v>
      </c>
    </row>
    <row r="1532" spans="1:6" x14ac:dyDescent="0.25">
      <c r="A1532" s="51">
        <v>2740</v>
      </c>
      <c r="B1532" s="51" t="s">
        <v>3120</v>
      </c>
      <c r="C1532" s="51">
        <v>106</v>
      </c>
      <c r="D1532" s="51" t="s">
        <v>3119</v>
      </c>
    </row>
    <row r="1533" spans="1:6" x14ac:dyDescent="0.25">
      <c r="A1533" s="51">
        <v>2284</v>
      </c>
      <c r="B1533" s="51" t="s">
        <v>3118</v>
      </c>
      <c r="C1533" s="51">
        <v>87</v>
      </c>
      <c r="D1533" s="51" t="s">
        <v>193</v>
      </c>
      <c r="E1533" s="51">
        <v>38.4</v>
      </c>
      <c r="F1533" s="51" t="s">
        <v>77</v>
      </c>
    </row>
    <row r="1534" spans="1:6" x14ac:dyDescent="0.25">
      <c r="A1534" s="51">
        <v>2152</v>
      </c>
      <c r="B1534" s="51" t="s">
        <v>3117</v>
      </c>
      <c r="C1534" s="51">
        <v>112</v>
      </c>
      <c r="E1534" s="51">
        <v>8.82</v>
      </c>
    </row>
    <row r="1535" spans="1:6" x14ac:dyDescent="0.25">
      <c r="A1535" s="51">
        <v>986</v>
      </c>
      <c r="B1535" s="51" t="s">
        <v>3116</v>
      </c>
      <c r="C1535" s="51">
        <v>66</v>
      </c>
      <c r="D1535" s="51" t="s">
        <v>3115</v>
      </c>
      <c r="E1535" s="51">
        <v>144</v>
      </c>
    </row>
    <row r="1536" spans="1:6" x14ac:dyDescent="0.25">
      <c r="A1536" s="51">
        <v>2318</v>
      </c>
      <c r="B1536" s="51" t="s">
        <v>3114</v>
      </c>
      <c r="C1536" s="51">
        <v>54</v>
      </c>
      <c r="D1536" s="51" t="s">
        <v>3113</v>
      </c>
      <c r="E1536" s="51">
        <v>205</v>
      </c>
    </row>
    <row r="1537" spans="1:6" x14ac:dyDescent="0.25">
      <c r="A1537" s="51">
        <v>868</v>
      </c>
      <c r="B1537" s="51" t="s">
        <v>3112</v>
      </c>
      <c r="C1537" s="51">
        <v>4</v>
      </c>
      <c r="D1537" s="51" t="s">
        <v>3111</v>
      </c>
      <c r="E1537" s="51">
        <v>60.59</v>
      </c>
      <c r="F1537" s="51" t="s">
        <v>3110</v>
      </c>
    </row>
    <row r="1538" spans="1:6" x14ac:dyDescent="0.25">
      <c r="A1538" s="51">
        <v>365</v>
      </c>
      <c r="B1538" s="51" t="s">
        <v>3109</v>
      </c>
      <c r="C1538" s="51">
        <v>33</v>
      </c>
      <c r="E1538" s="51">
        <v>115.702743902439</v>
      </c>
    </row>
    <row r="1539" spans="1:6" x14ac:dyDescent="0.25">
      <c r="A1539" s="51">
        <v>2259</v>
      </c>
      <c r="B1539" s="51" t="s">
        <v>3108</v>
      </c>
      <c r="C1539" s="51">
        <v>86</v>
      </c>
      <c r="D1539" s="51" t="s">
        <v>3107</v>
      </c>
      <c r="E1539" s="51">
        <v>67</v>
      </c>
      <c r="F1539" s="51" t="s">
        <v>3106</v>
      </c>
    </row>
    <row r="1540" spans="1:6" x14ac:dyDescent="0.25">
      <c r="A1540" s="51">
        <v>1256</v>
      </c>
      <c r="B1540" s="51" t="s">
        <v>3105</v>
      </c>
      <c r="C1540" s="51">
        <v>86</v>
      </c>
      <c r="D1540" s="51" t="s">
        <v>3104</v>
      </c>
      <c r="E1540" s="51">
        <v>50</v>
      </c>
    </row>
    <row r="1541" spans="1:6" x14ac:dyDescent="0.25">
      <c r="A1541" s="51">
        <v>2663</v>
      </c>
      <c r="B1541" s="51" t="s">
        <v>3103</v>
      </c>
      <c r="C1541" s="51">
        <v>9</v>
      </c>
      <c r="D1541" s="51" t="s">
        <v>3102</v>
      </c>
      <c r="E1541" s="51">
        <v>174.08</v>
      </c>
    </row>
    <row r="1542" spans="1:6" x14ac:dyDescent="0.25">
      <c r="A1542" s="51">
        <v>2918</v>
      </c>
      <c r="B1542" s="51" t="s">
        <v>3101</v>
      </c>
      <c r="C1542" s="51">
        <v>131</v>
      </c>
      <c r="D1542" s="51" t="s">
        <v>3100</v>
      </c>
      <c r="E1542" s="51">
        <v>197.88</v>
      </c>
    </row>
    <row r="1543" spans="1:6" x14ac:dyDescent="0.25">
      <c r="A1543" s="51">
        <v>2405</v>
      </c>
      <c r="B1543" s="51" t="s">
        <v>3099</v>
      </c>
      <c r="C1543" s="51">
        <v>60</v>
      </c>
      <c r="D1543" s="51" t="s">
        <v>3098</v>
      </c>
      <c r="E1543" s="51">
        <v>322</v>
      </c>
      <c r="F1543" s="51" t="s">
        <v>3097</v>
      </c>
    </row>
    <row r="1544" spans="1:6" x14ac:dyDescent="0.25">
      <c r="A1544" s="51">
        <v>3198</v>
      </c>
      <c r="B1544" s="51" t="s">
        <v>3096</v>
      </c>
      <c r="C1544" s="51">
        <v>63</v>
      </c>
      <c r="D1544" s="51" t="s">
        <v>3095</v>
      </c>
      <c r="E1544" s="51">
        <v>46</v>
      </c>
    </row>
    <row r="1545" spans="1:6" x14ac:dyDescent="0.25">
      <c r="A1545" s="51">
        <v>2232</v>
      </c>
      <c r="B1545" s="51" t="s">
        <v>3094</v>
      </c>
      <c r="C1545" s="51">
        <v>12</v>
      </c>
      <c r="D1545" s="51" t="s">
        <v>3093</v>
      </c>
      <c r="E1545" s="51">
        <v>400</v>
      </c>
    </row>
    <row r="1546" spans="1:6" x14ac:dyDescent="0.25">
      <c r="A1546" s="51">
        <v>2776</v>
      </c>
      <c r="B1546" s="51" t="s">
        <v>3092</v>
      </c>
      <c r="C1546" s="51">
        <v>100</v>
      </c>
      <c r="D1546" s="51" t="s">
        <v>3091</v>
      </c>
    </row>
    <row r="1547" spans="1:6" x14ac:dyDescent="0.25">
      <c r="A1547" s="51">
        <v>2777</v>
      </c>
      <c r="B1547" s="51" t="s">
        <v>3090</v>
      </c>
      <c r="C1547" s="51">
        <v>100</v>
      </c>
      <c r="D1547" s="51" t="s">
        <v>3089</v>
      </c>
    </row>
    <row r="1548" spans="1:6" x14ac:dyDescent="0.25">
      <c r="A1548" s="51">
        <v>836</v>
      </c>
      <c r="B1548" s="51" t="s">
        <v>3088</v>
      </c>
      <c r="C1548" s="51">
        <v>5</v>
      </c>
      <c r="D1548" s="51" t="s">
        <v>1459</v>
      </c>
      <c r="E1548" s="51">
        <v>12</v>
      </c>
    </row>
    <row r="1549" spans="1:6" x14ac:dyDescent="0.25">
      <c r="A1549" s="51">
        <v>1058</v>
      </c>
      <c r="B1549" s="51" t="s">
        <v>3087</v>
      </c>
      <c r="C1549" s="51">
        <v>73</v>
      </c>
    </row>
    <row r="1550" spans="1:6" x14ac:dyDescent="0.25">
      <c r="A1550" s="51">
        <v>1499</v>
      </c>
      <c r="B1550" s="51" t="s">
        <v>3086</v>
      </c>
      <c r="C1550" s="51">
        <v>5</v>
      </c>
      <c r="D1550" s="51" t="s">
        <v>3085</v>
      </c>
      <c r="E1550" s="51">
        <v>12.6</v>
      </c>
    </row>
    <row r="1551" spans="1:6" x14ac:dyDescent="0.25">
      <c r="A1551" s="51">
        <v>795</v>
      </c>
      <c r="B1551" s="51" t="s">
        <v>3084</v>
      </c>
      <c r="C1551" s="51">
        <v>53</v>
      </c>
      <c r="D1551" s="51" t="s">
        <v>3083</v>
      </c>
      <c r="E1551" s="51">
        <v>32.15</v>
      </c>
    </row>
    <row r="1552" spans="1:6" x14ac:dyDescent="0.25">
      <c r="A1552" s="51">
        <v>794</v>
      </c>
      <c r="B1552" s="51" t="s">
        <v>3082</v>
      </c>
      <c r="C1552" s="51">
        <v>53</v>
      </c>
      <c r="D1552" s="51" t="s">
        <v>3081</v>
      </c>
      <c r="E1552" s="51">
        <v>3.61</v>
      </c>
    </row>
    <row r="1553" spans="1:5" x14ac:dyDescent="0.25">
      <c r="A1553" s="51">
        <v>630</v>
      </c>
      <c r="B1553" s="51" t="s">
        <v>3080</v>
      </c>
      <c r="C1553" s="51">
        <v>27</v>
      </c>
      <c r="D1553" s="51" t="s">
        <v>3079</v>
      </c>
      <c r="E1553" s="51">
        <v>47</v>
      </c>
    </row>
    <row r="1554" spans="1:5" x14ac:dyDescent="0.25">
      <c r="A1554" s="51">
        <v>368</v>
      </c>
      <c r="B1554" s="51" t="s">
        <v>3078</v>
      </c>
      <c r="C1554" s="51">
        <v>33</v>
      </c>
      <c r="D1554" s="51" t="s">
        <v>3077</v>
      </c>
      <c r="E1554" s="51">
        <v>22</v>
      </c>
    </row>
    <row r="1555" spans="1:5" x14ac:dyDescent="0.25">
      <c r="A1555" s="51">
        <v>1984</v>
      </c>
      <c r="B1555" s="51" t="s">
        <v>3076</v>
      </c>
      <c r="C1555" s="51">
        <v>12</v>
      </c>
      <c r="D1555" s="51" t="s">
        <v>3075</v>
      </c>
      <c r="E1555" s="51">
        <v>53</v>
      </c>
    </row>
    <row r="1556" spans="1:5" x14ac:dyDescent="0.25">
      <c r="A1556" s="51">
        <v>1985</v>
      </c>
      <c r="B1556" s="51" t="s">
        <v>3074</v>
      </c>
      <c r="C1556" s="51">
        <v>12</v>
      </c>
      <c r="D1556" s="51" t="s">
        <v>3073</v>
      </c>
      <c r="E1556" s="51">
        <v>19</v>
      </c>
    </row>
    <row r="1557" spans="1:5" x14ac:dyDescent="0.25">
      <c r="A1557" s="51">
        <v>711</v>
      </c>
      <c r="B1557" s="51" t="s">
        <v>3072</v>
      </c>
      <c r="C1557" s="51">
        <v>12</v>
      </c>
      <c r="D1557" s="51" t="s">
        <v>3071</v>
      </c>
      <c r="E1557" s="51">
        <v>101</v>
      </c>
    </row>
    <row r="1558" spans="1:5" x14ac:dyDescent="0.25">
      <c r="A1558" s="51">
        <v>2640</v>
      </c>
      <c r="B1558" s="51" t="s">
        <v>3070</v>
      </c>
      <c r="C1558" s="51">
        <v>84</v>
      </c>
      <c r="D1558" s="51" t="s">
        <v>3069</v>
      </c>
      <c r="E1558" s="51">
        <v>20</v>
      </c>
    </row>
    <row r="1559" spans="1:5" x14ac:dyDescent="0.25">
      <c r="A1559" s="51">
        <v>3028</v>
      </c>
      <c r="B1559" s="51" t="s">
        <v>3068</v>
      </c>
      <c r="C1559" s="51">
        <v>120</v>
      </c>
      <c r="D1559" s="51" t="s">
        <v>3067</v>
      </c>
      <c r="E1559" s="51">
        <v>76.8</v>
      </c>
    </row>
    <row r="1560" spans="1:5" x14ac:dyDescent="0.25">
      <c r="A1560" s="51">
        <v>3316</v>
      </c>
      <c r="B1560" s="51" t="s">
        <v>3066</v>
      </c>
      <c r="C1560" s="51">
        <v>33</v>
      </c>
      <c r="D1560" s="51" t="s">
        <v>3065</v>
      </c>
      <c r="E1560" s="51">
        <v>66.3</v>
      </c>
    </row>
    <row r="1561" spans="1:5" x14ac:dyDescent="0.25">
      <c r="A1561" s="51">
        <v>1626</v>
      </c>
      <c r="B1561" s="51" t="s">
        <v>3064</v>
      </c>
      <c r="C1561" s="51">
        <v>26</v>
      </c>
      <c r="D1561" s="51" t="s">
        <v>3063</v>
      </c>
      <c r="E1561" s="51">
        <v>23.94</v>
      </c>
    </row>
    <row r="1562" spans="1:5" x14ac:dyDescent="0.25">
      <c r="A1562" s="51">
        <v>1927</v>
      </c>
      <c r="B1562" s="51" t="s">
        <v>3062</v>
      </c>
      <c r="C1562" s="51">
        <v>33</v>
      </c>
      <c r="D1562" s="51" t="s">
        <v>3061</v>
      </c>
      <c r="E1562" s="51">
        <v>109</v>
      </c>
    </row>
    <row r="1563" spans="1:5" x14ac:dyDescent="0.25">
      <c r="A1563" s="51">
        <v>1547</v>
      </c>
      <c r="B1563" s="51" t="s">
        <v>3060</v>
      </c>
      <c r="C1563" s="51">
        <v>35</v>
      </c>
      <c r="D1563" s="51" t="s">
        <v>3059</v>
      </c>
    </row>
    <row r="1564" spans="1:5" x14ac:dyDescent="0.25">
      <c r="A1564" s="51">
        <v>536</v>
      </c>
      <c r="B1564" s="51" t="s">
        <v>3058</v>
      </c>
      <c r="C1564" s="51">
        <v>35</v>
      </c>
      <c r="D1564" s="51" t="s">
        <v>3057</v>
      </c>
      <c r="E1564" s="51">
        <v>25</v>
      </c>
    </row>
    <row r="1565" spans="1:5" x14ac:dyDescent="0.25">
      <c r="A1565" s="51">
        <v>1482</v>
      </c>
      <c r="B1565" s="51" t="s">
        <v>3056</v>
      </c>
      <c r="C1565" s="51">
        <v>12</v>
      </c>
      <c r="D1565" s="51" t="s">
        <v>3055</v>
      </c>
      <c r="E1565" s="51">
        <v>29</v>
      </c>
    </row>
    <row r="1566" spans="1:5" x14ac:dyDescent="0.25">
      <c r="A1566" s="51">
        <v>3096</v>
      </c>
      <c r="B1566" s="51" t="s">
        <v>3054</v>
      </c>
      <c r="C1566" s="51">
        <v>138</v>
      </c>
      <c r="D1566" s="51" t="s">
        <v>3053</v>
      </c>
    </row>
    <row r="1567" spans="1:5" x14ac:dyDescent="0.25">
      <c r="A1567" s="51">
        <v>3279</v>
      </c>
      <c r="B1567" s="51" t="s">
        <v>3052</v>
      </c>
      <c r="C1567" s="51">
        <v>12</v>
      </c>
      <c r="D1567" s="51" t="s">
        <v>3051</v>
      </c>
    </row>
    <row r="1568" spans="1:5" x14ac:dyDescent="0.25">
      <c r="A1568" s="51">
        <v>3183</v>
      </c>
      <c r="B1568" s="51" t="s">
        <v>3050</v>
      </c>
      <c r="C1568" s="51">
        <v>12</v>
      </c>
      <c r="D1568" s="51" t="s">
        <v>3049</v>
      </c>
      <c r="E1568" s="51">
        <v>27.04</v>
      </c>
    </row>
    <row r="1569" spans="1:6" x14ac:dyDescent="0.25">
      <c r="A1569" s="51">
        <v>2085</v>
      </c>
      <c r="B1569" s="51" t="s">
        <v>3048</v>
      </c>
      <c r="C1569" s="51">
        <v>94</v>
      </c>
      <c r="D1569" s="51" t="s">
        <v>3047</v>
      </c>
      <c r="F1569" s="51" t="s">
        <v>2995</v>
      </c>
    </row>
    <row r="1570" spans="1:6" x14ac:dyDescent="0.25">
      <c r="A1570" s="51">
        <v>2086</v>
      </c>
      <c r="B1570" s="51" t="s">
        <v>3046</v>
      </c>
      <c r="C1570" s="51">
        <v>94</v>
      </c>
      <c r="D1570" s="51" t="s">
        <v>3045</v>
      </c>
      <c r="F1570" s="51" t="s">
        <v>2995</v>
      </c>
    </row>
    <row r="1571" spans="1:6" x14ac:dyDescent="0.25">
      <c r="A1571" s="51">
        <v>2087</v>
      </c>
      <c r="B1571" s="51" t="s">
        <v>3044</v>
      </c>
      <c r="C1571" s="51">
        <v>94</v>
      </c>
      <c r="D1571" s="51" t="s">
        <v>3043</v>
      </c>
      <c r="F1571" s="51" t="s">
        <v>2995</v>
      </c>
    </row>
    <row r="1572" spans="1:6" x14ac:dyDescent="0.25">
      <c r="A1572" s="51">
        <v>2088</v>
      </c>
      <c r="B1572" s="51" t="s">
        <v>3042</v>
      </c>
      <c r="C1572" s="51">
        <v>94</v>
      </c>
      <c r="D1572" s="51" t="s">
        <v>3041</v>
      </c>
      <c r="F1572" s="51" t="s">
        <v>2995</v>
      </c>
    </row>
    <row r="1573" spans="1:6" x14ac:dyDescent="0.25">
      <c r="A1573" s="51">
        <v>2089</v>
      </c>
      <c r="B1573" s="51" t="s">
        <v>3040</v>
      </c>
      <c r="C1573" s="51">
        <v>94</v>
      </c>
      <c r="D1573" s="51" t="s">
        <v>3039</v>
      </c>
      <c r="F1573" s="51" t="s">
        <v>2995</v>
      </c>
    </row>
    <row r="1574" spans="1:6" x14ac:dyDescent="0.25">
      <c r="A1574" s="51">
        <v>2090</v>
      </c>
      <c r="B1574" s="51" t="s">
        <v>3038</v>
      </c>
      <c r="C1574" s="51">
        <v>94</v>
      </c>
      <c r="D1574" s="51" t="s">
        <v>3037</v>
      </c>
      <c r="F1574" s="51" t="s">
        <v>2995</v>
      </c>
    </row>
    <row r="1575" spans="1:6" x14ac:dyDescent="0.25">
      <c r="A1575" s="51">
        <v>2091</v>
      </c>
      <c r="B1575" s="51" t="s">
        <v>3036</v>
      </c>
      <c r="C1575" s="51">
        <v>94</v>
      </c>
      <c r="D1575" s="51" t="s">
        <v>3035</v>
      </c>
      <c r="F1575" s="51" t="s">
        <v>2995</v>
      </c>
    </row>
    <row r="1576" spans="1:6" x14ac:dyDescent="0.25">
      <c r="A1576" s="51">
        <v>2092</v>
      </c>
      <c r="B1576" s="51" t="s">
        <v>3034</v>
      </c>
      <c r="C1576" s="51">
        <v>94</v>
      </c>
      <c r="D1576" s="51" t="s">
        <v>3033</v>
      </c>
      <c r="F1576" s="51" t="s">
        <v>2995</v>
      </c>
    </row>
    <row r="1577" spans="1:6" x14ac:dyDescent="0.25">
      <c r="A1577" s="51">
        <v>2356</v>
      </c>
      <c r="B1577" s="51" t="s">
        <v>3032</v>
      </c>
      <c r="C1577" s="51">
        <v>94</v>
      </c>
      <c r="D1577" s="51" t="s">
        <v>3031</v>
      </c>
      <c r="E1577" s="51">
        <v>5.89</v>
      </c>
      <c r="F1577" s="51" t="s">
        <v>2995</v>
      </c>
    </row>
    <row r="1578" spans="1:6" x14ac:dyDescent="0.25">
      <c r="A1578" s="51">
        <v>2937</v>
      </c>
      <c r="B1578" s="51" t="s">
        <v>3030</v>
      </c>
      <c r="C1578" s="51">
        <v>94</v>
      </c>
      <c r="D1578" s="51" t="s">
        <v>3029</v>
      </c>
      <c r="E1578" s="51">
        <v>6.55</v>
      </c>
    </row>
    <row r="1579" spans="1:6" x14ac:dyDescent="0.25">
      <c r="A1579" s="51">
        <v>2575</v>
      </c>
      <c r="B1579" s="51" t="s">
        <v>3028</v>
      </c>
      <c r="C1579" s="51">
        <v>94</v>
      </c>
      <c r="D1579" s="51" t="s">
        <v>3027</v>
      </c>
      <c r="E1579" s="51">
        <v>5.99</v>
      </c>
    </row>
    <row r="1580" spans="1:6" x14ac:dyDescent="0.25">
      <c r="A1580" s="51">
        <v>2094</v>
      </c>
      <c r="B1580" s="51" t="s">
        <v>3026</v>
      </c>
      <c r="C1580" s="51">
        <v>94</v>
      </c>
      <c r="D1580" s="51" t="s">
        <v>3025</v>
      </c>
      <c r="E1580" s="51">
        <v>6.1</v>
      </c>
      <c r="F1580" s="51" t="s">
        <v>2995</v>
      </c>
    </row>
    <row r="1581" spans="1:6" x14ac:dyDescent="0.25">
      <c r="A1581" s="51">
        <v>1462</v>
      </c>
      <c r="B1581" s="51" t="s">
        <v>3024</v>
      </c>
      <c r="C1581" s="51">
        <v>94</v>
      </c>
      <c r="D1581" s="51" t="s">
        <v>3023</v>
      </c>
      <c r="E1581" s="51">
        <v>6.65</v>
      </c>
      <c r="F1581" s="51" t="s">
        <v>2995</v>
      </c>
    </row>
    <row r="1582" spans="1:6" x14ac:dyDescent="0.25">
      <c r="A1582" s="51">
        <v>2570</v>
      </c>
      <c r="B1582" s="51" t="s">
        <v>3022</v>
      </c>
      <c r="C1582" s="51">
        <v>94</v>
      </c>
    </row>
    <row r="1583" spans="1:6" x14ac:dyDescent="0.25">
      <c r="A1583" s="51">
        <v>2093</v>
      </c>
      <c r="B1583" s="51" t="s">
        <v>3021</v>
      </c>
      <c r="C1583" s="51">
        <v>94</v>
      </c>
      <c r="D1583" s="51" t="s">
        <v>3020</v>
      </c>
      <c r="E1583" s="51">
        <v>6.1</v>
      </c>
      <c r="F1583" s="51" t="s">
        <v>2995</v>
      </c>
    </row>
    <row r="1584" spans="1:6" x14ac:dyDescent="0.25">
      <c r="A1584" s="51">
        <v>1463</v>
      </c>
      <c r="B1584" s="51" t="s">
        <v>3019</v>
      </c>
      <c r="C1584" s="51">
        <v>94</v>
      </c>
      <c r="D1584" s="51" t="s">
        <v>3018</v>
      </c>
      <c r="E1584" s="51">
        <v>5.95</v>
      </c>
      <c r="F1584" s="51" t="s">
        <v>2995</v>
      </c>
    </row>
    <row r="1585" spans="1:6" x14ac:dyDescent="0.25">
      <c r="A1585" s="51">
        <v>1464</v>
      </c>
      <c r="B1585" s="51" t="s">
        <v>3017</v>
      </c>
      <c r="C1585" s="51">
        <v>94</v>
      </c>
      <c r="D1585" s="51" t="s">
        <v>3016</v>
      </c>
      <c r="E1585" s="51">
        <v>5.65</v>
      </c>
      <c r="F1585" s="51" t="s">
        <v>2995</v>
      </c>
    </row>
    <row r="1586" spans="1:6" x14ac:dyDescent="0.25">
      <c r="A1586" s="51">
        <v>2573</v>
      </c>
      <c r="B1586" s="51" t="s">
        <v>3015</v>
      </c>
      <c r="C1586" s="51">
        <v>94</v>
      </c>
      <c r="D1586" s="51" t="s">
        <v>3014</v>
      </c>
      <c r="E1586" s="51">
        <v>5.99</v>
      </c>
    </row>
    <row r="1587" spans="1:6" x14ac:dyDescent="0.25">
      <c r="A1587" s="51">
        <v>2354</v>
      </c>
      <c r="B1587" s="51" t="s">
        <v>3013</v>
      </c>
      <c r="C1587" s="51">
        <v>94</v>
      </c>
      <c r="D1587" s="51" t="s">
        <v>3012</v>
      </c>
      <c r="E1587" s="51">
        <v>5.89</v>
      </c>
      <c r="F1587" s="51" t="s">
        <v>2995</v>
      </c>
    </row>
    <row r="1588" spans="1:6" x14ac:dyDescent="0.25">
      <c r="A1588" s="51">
        <v>2933</v>
      </c>
      <c r="B1588" s="51" t="s">
        <v>3011</v>
      </c>
      <c r="C1588" s="51">
        <v>94</v>
      </c>
      <c r="D1588" s="51" t="s">
        <v>3010</v>
      </c>
      <c r="E1588" s="51">
        <v>6.55</v>
      </c>
    </row>
    <row r="1589" spans="1:6" x14ac:dyDescent="0.25">
      <c r="A1589" s="51">
        <v>2936</v>
      </c>
      <c r="B1589" s="51" t="s">
        <v>3009</v>
      </c>
      <c r="C1589" s="51">
        <v>94</v>
      </c>
      <c r="D1589" s="51" t="s">
        <v>3008</v>
      </c>
      <c r="E1589" s="51">
        <v>6.55</v>
      </c>
    </row>
    <row r="1590" spans="1:6" x14ac:dyDescent="0.25">
      <c r="A1590" s="51">
        <v>2935</v>
      </c>
      <c r="B1590" s="51" t="s">
        <v>3007</v>
      </c>
      <c r="C1590" s="51">
        <v>94</v>
      </c>
      <c r="D1590" s="51" t="s">
        <v>3006</v>
      </c>
      <c r="E1590" s="51">
        <v>6.55</v>
      </c>
    </row>
    <row r="1591" spans="1:6" x14ac:dyDescent="0.25">
      <c r="A1591" s="51">
        <v>2355</v>
      </c>
      <c r="B1591" s="51" t="s">
        <v>3005</v>
      </c>
      <c r="C1591" s="51">
        <v>94</v>
      </c>
      <c r="D1591" s="51" t="s">
        <v>3004</v>
      </c>
      <c r="E1591" s="51">
        <v>6.2</v>
      </c>
      <c r="F1591" s="51" t="s">
        <v>2995</v>
      </c>
    </row>
    <row r="1592" spans="1:6" x14ac:dyDescent="0.25">
      <c r="A1592" s="51">
        <v>2934</v>
      </c>
      <c r="B1592" s="51" t="s">
        <v>3003</v>
      </c>
      <c r="C1592" s="51">
        <v>94</v>
      </c>
      <c r="D1592" s="51" t="s">
        <v>3002</v>
      </c>
      <c r="E1592" s="51">
        <v>6.55</v>
      </c>
    </row>
    <row r="1593" spans="1:6" x14ac:dyDescent="0.25">
      <c r="A1593" s="51">
        <v>2574</v>
      </c>
      <c r="B1593" s="51" t="s">
        <v>3001</v>
      </c>
      <c r="C1593" s="51">
        <v>94</v>
      </c>
      <c r="D1593" s="51" t="s">
        <v>3000</v>
      </c>
      <c r="E1593" s="51">
        <v>5.69</v>
      </c>
    </row>
    <row r="1594" spans="1:6" x14ac:dyDescent="0.25">
      <c r="A1594" s="51">
        <v>1465</v>
      </c>
      <c r="B1594" s="51" t="s">
        <v>2999</v>
      </c>
      <c r="C1594" s="51">
        <v>70</v>
      </c>
      <c r="D1594" s="51" t="s">
        <v>2998</v>
      </c>
      <c r="E1594" s="51">
        <v>5.56</v>
      </c>
    </row>
    <row r="1595" spans="1:6" x14ac:dyDescent="0.25">
      <c r="A1595" s="51">
        <v>2353</v>
      </c>
      <c r="B1595" s="51" t="s">
        <v>2997</v>
      </c>
      <c r="C1595" s="51">
        <v>94</v>
      </c>
      <c r="D1595" s="51" t="s">
        <v>2996</v>
      </c>
      <c r="E1595" s="51">
        <v>5.89</v>
      </c>
      <c r="F1595" s="51" t="s">
        <v>2995</v>
      </c>
    </row>
    <row r="1596" spans="1:6" x14ac:dyDescent="0.25">
      <c r="A1596" s="51">
        <v>2456</v>
      </c>
      <c r="B1596" s="51" t="s">
        <v>2994</v>
      </c>
      <c r="C1596" s="51">
        <v>12</v>
      </c>
      <c r="D1596" s="51" t="s">
        <v>2993</v>
      </c>
      <c r="E1596" s="51">
        <v>52</v>
      </c>
    </row>
    <row r="1597" spans="1:6" x14ac:dyDescent="0.25">
      <c r="A1597" s="51">
        <v>3172</v>
      </c>
      <c r="B1597" s="51" t="s">
        <v>2992</v>
      </c>
      <c r="C1597" s="51">
        <v>12</v>
      </c>
      <c r="D1597" s="51" t="s">
        <v>2991</v>
      </c>
      <c r="E1597" s="51">
        <v>47</v>
      </c>
    </row>
    <row r="1598" spans="1:6" x14ac:dyDescent="0.25">
      <c r="A1598" s="51">
        <v>2065</v>
      </c>
      <c r="B1598" s="51" t="s">
        <v>2990</v>
      </c>
      <c r="C1598" s="51">
        <v>12</v>
      </c>
      <c r="D1598" s="51" t="s">
        <v>2989</v>
      </c>
      <c r="E1598" s="51">
        <v>11</v>
      </c>
    </row>
    <row r="1599" spans="1:6" x14ac:dyDescent="0.25">
      <c r="A1599" s="51">
        <v>2967</v>
      </c>
      <c r="B1599" s="51" t="s">
        <v>2988</v>
      </c>
      <c r="C1599" s="51">
        <v>26</v>
      </c>
      <c r="D1599" s="51" t="s">
        <v>2987</v>
      </c>
      <c r="E1599" s="51">
        <v>17</v>
      </c>
    </row>
    <row r="1600" spans="1:6" x14ac:dyDescent="0.25">
      <c r="A1600" s="51">
        <v>1195</v>
      </c>
      <c r="B1600" s="51" t="s">
        <v>2986</v>
      </c>
      <c r="C1600" s="51">
        <v>30</v>
      </c>
      <c r="D1600" s="51" t="s">
        <v>2985</v>
      </c>
      <c r="E1600" s="51">
        <v>2.5499999999999998</v>
      </c>
    </row>
    <row r="1601" spans="1:5" x14ac:dyDescent="0.25">
      <c r="A1601" s="51">
        <v>3395</v>
      </c>
      <c r="B1601" s="51" t="s">
        <v>2984</v>
      </c>
      <c r="C1601" s="51">
        <v>26</v>
      </c>
      <c r="D1601" s="51" t="s">
        <v>2983</v>
      </c>
      <c r="E1601" s="51">
        <v>29</v>
      </c>
    </row>
    <row r="1602" spans="1:5" x14ac:dyDescent="0.25">
      <c r="A1602" s="51">
        <v>1671</v>
      </c>
      <c r="B1602" s="51" t="s">
        <v>2982</v>
      </c>
      <c r="C1602" s="51">
        <v>26</v>
      </c>
      <c r="D1602" s="51" t="s">
        <v>2981</v>
      </c>
      <c r="E1602" s="51">
        <v>33</v>
      </c>
    </row>
    <row r="1603" spans="1:5" x14ac:dyDescent="0.25">
      <c r="A1603" s="51">
        <v>1165</v>
      </c>
      <c r="B1603" s="51" t="s">
        <v>2980</v>
      </c>
      <c r="C1603" s="51">
        <v>36</v>
      </c>
      <c r="D1603" s="51" t="s">
        <v>2979</v>
      </c>
      <c r="E1603" s="51">
        <v>16.899999999999999</v>
      </c>
    </row>
    <row r="1604" spans="1:5" x14ac:dyDescent="0.25">
      <c r="A1604" s="51">
        <v>1166</v>
      </c>
      <c r="B1604" s="51" t="s">
        <v>2978</v>
      </c>
      <c r="C1604" s="51">
        <v>36</v>
      </c>
      <c r="D1604" s="51" t="s">
        <v>2977</v>
      </c>
      <c r="E1604" s="51">
        <v>16.899999999999999</v>
      </c>
    </row>
    <row r="1605" spans="1:5" x14ac:dyDescent="0.25">
      <c r="A1605" s="51">
        <v>1167</v>
      </c>
      <c r="B1605" s="51" t="s">
        <v>2976</v>
      </c>
      <c r="C1605" s="51">
        <v>36</v>
      </c>
      <c r="D1605" s="51" t="s">
        <v>2975</v>
      </c>
      <c r="E1605" s="51">
        <v>16.899999999999999</v>
      </c>
    </row>
    <row r="1606" spans="1:5" x14ac:dyDescent="0.25">
      <c r="A1606" s="51">
        <v>838</v>
      </c>
      <c r="B1606" s="51" t="s">
        <v>2974</v>
      </c>
      <c r="C1606" s="51">
        <v>26</v>
      </c>
      <c r="D1606" s="51" t="s">
        <v>2973</v>
      </c>
      <c r="E1606" s="51">
        <v>2.4</v>
      </c>
    </row>
    <row r="1607" spans="1:5" x14ac:dyDescent="0.25">
      <c r="A1607" s="51">
        <v>1431</v>
      </c>
      <c r="B1607" s="51" t="s">
        <v>2972</v>
      </c>
      <c r="C1607" s="51">
        <v>36</v>
      </c>
      <c r="D1607" s="51" t="s">
        <v>2971</v>
      </c>
      <c r="E1607" s="51">
        <v>4.5599999999999996</v>
      </c>
    </row>
    <row r="1608" spans="1:5" x14ac:dyDescent="0.25">
      <c r="A1608" s="51">
        <v>3324</v>
      </c>
      <c r="B1608" s="51" t="s">
        <v>2970</v>
      </c>
      <c r="C1608" s="51">
        <v>129</v>
      </c>
      <c r="D1608" s="51" t="s">
        <v>2969</v>
      </c>
      <c r="E1608" s="51">
        <v>8.07</v>
      </c>
    </row>
    <row r="1609" spans="1:5" x14ac:dyDescent="0.25">
      <c r="A1609" s="51">
        <v>1584</v>
      </c>
      <c r="B1609" s="51" t="s">
        <v>2968</v>
      </c>
      <c r="C1609" s="51">
        <v>33</v>
      </c>
      <c r="D1609" s="51" t="s">
        <v>2967</v>
      </c>
      <c r="E1609" s="51">
        <v>58.9</v>
      </c>
    </row>
    <row r="1610" spans="1:5" x14ac:dyDescent="0.25">
      <c r="A1610" s="51">
        <v>1130</v>
      </c>
      <c r="B1610" s="51" t="s">
        <v>2966</v>
      </c>
      <c r="C1610" s="51">
        <v>33</v>
      </c>
      <c r="D1610" s="51" t="s">
        <v>2965</v>
      </c>
      <c r="E1610" s="51">
        <v>209.3</v>
      </c>
    </row>
    <row r="1611" spans="1:5" x14ac:dyDescent="0.25">
      <c r="A1611" s="51">
        <v>2512</v>
      </c>
      <c r="B1611" s="51" t="s">
        <v>2964</v>
      </c>
      <c r="C1611" s="51">
        <v>47</v>
      </c>
      <c r="D1611" s="51" t="s">
        <v>2963</v>
      </c>
      <c r="E1611" s="51">
        <v>37</v>
      </c>
    </row>
    <row r="1612" spans="1:5" x14ac:dyDescent="0.25">
      <c r="A1612" s="51">
        <v>369</v>
      </c>
      <c r="B1612" s="51" t="s">
        <v>2962</v>
      </c>
      <c r="C1612" s="51">
        <v>35</v>
      </c>
      <c r="D1612" s="51" t="s">
        <v>2961</v>
      </c>
      <c r="E1612" s="51">
        <v>534</v>
      </c>
    </row>
    <row r="1613" spans="1:5" x14ac:dyDescent="0.25">
      <c r="A1613" s="51">
        <v>3142</v>
      </c>
      <c r="B1613" s="51" t="s">
        <v>2960</v>
      </c>
      <c r="C1613" s="51">
        <v>35</v>
      </c>
      <c r="D1613" s="51" t="s">
        <v>2959</v>
      </c>
      <c r="E1613" s="51">
        <v>466.88</v>
      </c>
    </row>
    <row r="1614" spans="1:5" x14ac:dyDescent="0.25">
      <c r="A1614" s="51">
        <v>2010</v>
      </c>
      <c r="B1614" s="51" t="s">
        <v>2958</v>
      </c>
      <c r="C1614" s="51">
        <v>86</v>
      </c>
      <c r="D1614" s="51" t="s">
        <v>2957</v>
      </c>
      <c r="E1614" s="51">
        <v>167</v>
      </c>
    </row>
    <row r="1615" spans="1:5" x14ac:dyDescent="0.25">
      <c r="A1615" s="51">
        <v>2698</v>
      </c>
      <c r="B1615" s="51" t="s">
        <v>2956</v>
      </c>
      <c r="C1615" s="51">
        <v>47</v>
      </c>
      <c r="D1615" s="51" t="s">
        <v>2955</v>
      </c>
      <c r="E1615" s="51">
        <v>25</v>
      </c>
    </row>
    <row r="1616" spans="1:5" x14ac:dyDescent="0.25">
      <c r="A1616" s="51">
        <v>1016</v>
      </c>
      <c r="B1616" s="51" t="s">
        <v>2954</v>
      </c>
      <c r="C1616" s="51">
        <v>68</v>
      </c>
      <c r="D1616" s="51" t="s">
        <v>2953</v>
      </c>
      <c r="E1616" s="51">
        <v>1400</v>
      </c>
    </row>
    <row r="1617" spans="1:6" x14ac:dyDescent="0.25">
      <c r="A1617" s="51">
        <v>1122</v>
      </c>
      <c r="B1617" s="51" t="s">
        <v>2952</v>
      </c>
      <c r="C1617" s="51">
        <v>26</v>
      </c>
      <c r="D1617" s="51" t="s">
        <v>2951</v>
      </c>
      <c r="E1617" s="51">
        <v>15.55</v>
      </c>
    </row>
    <row r="1618" spans="1:6" x14ac:dyDescent="0.25">
      <c r="A1618" s="51">
        <v>1669</v>
      </c>
      <c r="B1618" s="51" t="s">
        <v>2950</v>
      </c>
      <c r="C1618" s="51">
        <v>99</v>
      </c>
      <c r="D1618" s="51" t="s">
        <v>2949</v>
      </c>
      <c r="E1618" s="51">
        <v>461.06</v>
      </c>
      <c r="F1618" s="51" t="s">
        <v>2948</v>
      </c>
    </row>
    <row r="1619" spans="1:6" x14ac:dyDescent="0.25">
      <c r="A1619" s="51">
        <v>371</v>
      </c>
      <c r="B1619" s="51" t="s">
        <v>2947</v>
      </c>
      <c r="C1619" s="51">
        <v>14</v>
      </c>
      <c r="D1619" s="51" t="s">
        <v>2946</v>
      </c>
      <c r="E1619" s="51">
        <v>446</v>
      </c>
      <c r="F1619" s="51" t="s">
        <v>2945</v>
      </c>
    </row>
    <row r="1620" spans="1:6" x14ac:dyDescent="0.25">
      <c r="A1620" s="51">
        <v>776</v>
      </c>
      <c r="B1620" s="51" t="s">
        <v>2944</v>
      </c>
      <c r="C1620" s="51">
        <v>46</v>
      </c>
      <c r="D1620" s="51" t="s">
        <v>2943</v>
      </c>
      <c r="E1620" s="51">
        <v>60</v>
      </c>
    </row>
    <row r="1621" spans="1:6" x14ac:dyDescent="0.25">
      <c r="A1621" s="51">
        <v>1207</v>
      </c>
      <c r="B1621" s="51" t="s">
        <v>2942</v>
      </c>
      <c r="C1621" s="51">
        <v>35</v>
      </c>
      <c r="D1621" s="51" t="s">
        <v>2941</v>
      </c>
      <c r="E1621" s="51">
        <v>196</v>
      </c>
    </row>
    <row r="1622" spans="1:6" x14ac:dyDescent="0.25">
      <c r="A1622" s="51">
        <v>3141</v>
      </c>
      <c r="B1622" s="51" t="s">
        <v>2940</v>
      </c>
      <c r="C1622" s="51">
        <v>35</v>
      </c>
      <c r="D1622" s="51" t="s">
        <v>2939</v>
      </c>
      <c r="E1622" s="51">
        <v>142.9</v>
      </c>
    </row>
    <row r="1623" spans="1:6" x14ac:dyDescent="0.25">
      <c r="A1623" s="51">
        <v>2283</v>
      </c>
      <c r="B1623" s="51" t="s">
        <v>2938</v>
      </c>
      <c r="C1623" s="51">
        <v>54</v>
      </c>
      <c r="D1623" s="51" t="s">
        <v>2937</v>
      </c>
      <c r="E1623" s="51">
        <v>189</v>
      </c>
    </row>
    <row r="1624" spans="1:6" x14ac:dyDescent="0.25">
      <c r="A1624" s="51">
        <v>3021</v>
      </c>
      <c r="B1624" s="51" t="s">
        <v>2936</v>
      </c>
      <c r="C1624" s="51">
        <v>21</v>
      </c>
      <c r="D1624" s="51" t="s">
        <v>2935</v>
      </c>
      <c r="E1624" s="51">
        <v>556</v>
      </c>
    </row>
    <row r="1625" spans="1:6" x14ac:dyDescent="0.25">
      <c r="A1625" s="51">
        <v>2979</v>
      </c>
      <c r="B1625" s="51" t="s">
        <v>2934</v>
      </c>
      <c r="C1625" s="51">
        <v>26</v>
      </c>
      <c r="D1625" s="51" t="s">
        <v>2933</v>
      </c>
      <c r="E1625" s="51">
        <v>47</v>
      </c>
    </row>
    <row r="1626" spans="1:6" x14ac:dyDescent="0.25">
      <c r="A1626" s="51">
        <v>2282</v>
      </c>
      <c r="B1626" s="51" t="s">
        <v>2932</v>
      </c>
      <c r="C1626" s="51">
        <v>54</v>
      </c>
      <c r="D1626" s="51" t="s">
        <v>2931</v>
      </c>
      <c r="E1626" s="51">
        <v>563</v>
      </c>
      <c r="F1626" s="51" t="s">
        <v>2930</v>
      </c>
    </row>
    <row r="1627" spans="1:6" x14ac:dyDescent="0.25">
      <c r="A1627" s="51">
        <v>2958</v>
      </c>
      <c r="B1627" s="51" t="s">
        <v>2929</v>
      </c>
      <c r="C1627" s="51">
        <v>26</v>
      </c>
      <c r="D1627" s="51" t="s">
        <v>2928</v>
      </c>
      <c r="E1627" s="51">
        <v>300</v>
      </c>
    </row>
    <row r="1628" spans="1:6" x14ac:dyDescent="0.25">
      <c r="A1628" s="51">
        <v>2594</v>
      </c>
      <c r="B1628" s="51" t="s">
        <v>2927</v>
      </c>
      <c r="C1628" s="51">
        <v>86</v>
      </c>
      <c r="D1628" s="51" t="s">
        <v>2926</v>
      </c>
      <c r="E1628" s="51">
        <v>697</v>
      </c>
    </row>
    <row r="1629" spans="1:6" x14ac:dyDescent="0.25">
      <c r="A1629" s="51">
        <v>3114</v>
      </c>
      <c r="B1629" s="51" t="s">
        <v>2925</v>
      </c>
      <c r="C1629" s="51">
        <v>86</v>
      </c>
      <c r="D1629" s="51" t="s">
        <v>2924</v>
      </c>
    </row>
    <row r="1630" spans="1:6" x14ac:dyDescent="0.25">
      <c r="A1630" s="51">
        <v>1136</v>
      </c>
      <c r="B1630" s="51" t="s">
        <v>2923</v>
      </c>
      <c r="C1630" s="51">
        <v>26</v>
      </c>
      <c r="D1630" s="51" t="s">
        <v>2922</v>
      </c>
      <c r="E1630" s="51">
        <v>20.14</v>
      </c>
    </row>
    <row r="1631" spans="1:6" x14ac:dyDescent="0.25">
      <c r="A1631" s="51">
        <v>886</v>
      </c>
      <c r="B1631" s="51" t="s">
        <v>2921</v>
      </c>
      <c r="C1631" s="51">
        <v>12</v>
      </c>
      <c r="D1631" s="51" t="s">
        <v>2920</v>
      </c>
      <c r="E1631" s="51">
        <v>148</v>
      </c>
    </row>
    <row r="1632" spans="1:6" x14ac:dyDescent="0.25">
      <c r="A1632" s="51">
        <v>372</v>
      </c>
      <c r="B1632" s="51" t="s">
        <v>2919</v>
      </c>
      <c r="C1632" s="51">
        <v>33</v>
      </c>
      <c r="D1632" s="51" t="s">
        <v>2918</v>
      </c>
      <c r="E1632" s="51">
        <v>74</v>
      </c>
    </row>
    <row r="1633" spans="1:6" x14ac:dyDescent="0.25">
      <c r="A1633" s="51">
        <v>2707</v>
      </c>
      <c r="B1633" s="51" t="s">
        <v>2917</v>
      </c>
      <c r="C1633" s="51">
        <v>12</v>
      </c>
      <c r="D1633" s="51" t="s">
        <v>2916</v>
      </c>
      <c r="E1633" s="51">
        <v>37</v>
      </c>
    </row>
    <row r="1634" spans="1:6" x14ac:dyDescent="0.25">
      <c r="A1634" s="51">
        <v>3175</v>
      </c>
      <c r="B1634" s="51" t="s">
        <v>2915</v>
      </c>
      <c r="C1634" s="51">
        <v>12</v>
      </c>
      <c r="D1634" s="51" t="s">
        <v>2914</v>
      </c>
    </row>
    <row r="1635" spans="1:6" x14ac:dyDescent="0.25">
      <c r="A1635" s="51">
        <v>373</v>
      </c>
      <c r="B1635" s="51" t="s">
        <v>2913</v>
      </c>
      <c r="C1635" s="51">
        <v>33</v>
      </c>
      <c r="D1635" s="51" t="s">
        <v>2912</v>
      </c>
      <c r="E1635" s="51">
        <v>66.768292682926798</v>
      </c>
    </row>
    <row r="1636" spans="1:6" x14ac:dyDescent="0.25">
      <c r="A1636" s="51">
        <v>1971</v>
      </c>
      <c r="B1636" s="51" t="s">
        <v>2911</v>
      </c>
      <c r="C1636" s="51">
        <v>30</v>
      </c>
      <c r="D1636" s="51" t="s">
        <v>2910</v>
      </c>
      <c r="E1636" s="51">
        <v>51</v>
      </c>
    </row>
    <row r="1637" spans="1:6" x14ac:dyDescent="0.25">
      <c r="A1637" s="51">
        <v>1972</v>
      </c>
      <c r="B1637" s="51" t="s">
        <v>2909</v>
      </c>
      <c r="C1637" s="51">
        <v>30</v>
      </c>
      <c r="D1637" s="51" t="s">
        <v>2908</v>
      </c>
      <c r="E1637" s="51">
        <v>20</v>
      </c>
    </row>
    <row r="1638" spans="1:6" x14ac:dyDescent="0.25">
      <c r="A1638" s="51">
        <v>2021</v>
      </c>
      <c r="B1638" s="51" t="s">
        <v>2907</v>
      </c>
      <c r="C1638" s="51">
        <v>33</v>
      </c>
      <c r="D1638" s="51" t="s">
        <v>2906</v>
      </c>
      <c r="E1638" s="51">
        <v>28.3</v>
      </c>
    </row>
    <row r="1639" spans="1:6" x14ac:dyDescent="0.25">
      <c r="A1639" s="51">
        <v>367</v>
      </c>
      <c r="B1639" s="51" t="s">
        <v>2905</v>
      </c>
      <c r="C1639" s="51">
        <v>33</v>
      </c>
      <c r="D1639" s="51" t="s">
        <v>2904</v>
      </c>
      <c r="E1639" s="51">
        <v>16.16</v>
      </c>
      <c r="F1639" s="51" t="s">
        <v>2903</v>
      </c>
    </row>
    <row r="1640" spans="1:6" x14ac:dyDescent="0.25">
      <c r="A1640" s="51">
        <v>707</v>
      </c>
      <c r="B1640" s="51" t="s">
        <v>2902</v>
      </c>
      <c r="C1640" s="51">
        <v>33</v>
      </c>
      <c r="D1640" s="51" t="s">
        <v>2901</v>
      </c>
      <c r="E1640" s="51">
        <v>45.2</v>
      </c>
    </row>
    <row r="1641" spans="1:6" x14ac:dyDescent="0.25">
      <c r="A1641" s="51">
        <v>1301</v>
      </c>
      <c r="B1641" s="51" t="s">
        <v>2900</v>
      </c>
      <c r="C1641" s="51">
        <v>33</v>
      </c>
      <c r="D1641" s="51" t="s">
        <v>2899</v>
      </c>
      <c r="E1641" s="51">
        <v>55.1</v>
      </c>
    </row>
    <row r="1642" spans="1:6" x14ac:dyDescent="0.25">
      <c r="A1642" s="51">
        <v>1114</v>
      </c>
      <c r="B1642" s="51" t="s">
        <v>2898</v>
      </c>
      <c r="C1642" s="51">
        <v>33</v>
      </c>
      <c r="D1642" s="51" t="s">
        <v>2897</v>
      </c>
      <c r="E1642" s="51">
        <v>15.6</v>
      </c>
    </row>
    <row r="1643" spans="1:6" x14ac:dyDescent="0.25">
      <c r="A1643" s="51">
        <v>1094</v>
      </c>
      <c r="B1643" s="51" t="s">
        <v>2896</v>
      </c>
      <c r="C1643" s="51">
        <v>33</v>
      </c>
      <c r="D1643" s="51" t="s">
        <v>2895</v>
      </c>
      <c r="E1643" s="51">
        <v>57.9</v>
      </c>
    </row>
    <row r="1644" spans="1:6" x14ac:dyDescent="0.25">
      <c r="A1644" s="51">
        <v>3208</v>
      </c>
      <c r="B1644" s="51" t="s">
        <v>2894</v>
      </c>
      <c r="C1644" s="51">
        <v>12</v>
      </c>
      <c r="D1644" s="51" t="s">
        <v>2893</v>
      </c>
      <c r="E1644" s="51">
        <v>80.38</v>
      </c>
    </row>
    <row r="1645" spans="1:6" x14ac:dyDescent="0.25">
      <c r="A1645" s="51">
        <v>3221</v>
      </c>
      <c r="B1645" s="51" t="s">
        <v>2892</v>
      </c>
      <c r="C1645" s="51">
        <v>12</v>
      </c>
      <c r="D1645" s="51" t="s">
        <v>2891</v>
      </c>
      <c r="E1645" s="51">
        <v>85</v>
      </c>
    </row>
    <row r="1646" spans="1:6" x14ac:dyDescent="0.25">
      <c r="A1646" s="51">
        <v>2656</v>
      </c>
      <c r="B1646" s="51" t="s">
        <v>2890</v>
      </c>
      <c r="C1646" s="51">
        <v>33</v>
      </c>
      <c r="D1646" s="51" t="s">
        <v>2889</v>
      </c>
      <c r="E1646" s="51">
        <v>161.9</v>
      </c>
    </row>
    <row r="1647" spans="1:6" x14ac:dyDescent="0.25">
      <c r="A1647" s="51">
        <v>3136</v>
      </c>
      <c r="B1647" s="51" t="s">
        <v>2888</v>
      </c>
      <c r="C1647" s="51">
        <v>33</v>
      </c>
      <c r="D1647" s="51" t="s">
        <v>2887</v>
      </c>
      <c r="E1647" s="51">
        <v>120</v>
      </c>
    </row>
    <row r="1648" spans="1:6" x14ac:dyDescent="0.25">
      <c r="A1648" s="51">
        <v>3549</v>
      </c>
      <c r="B1648" s="51" t="s">
        <v>2886</v>
      </c>
      <c r="C1648" s="51">
        <v>125</v>
      </c>
      <c r="D1648" s="51" t="s">
        <v>2885</v>
      </c>
      <c r="E1648" s="51">
        <v>60</v>
      </c>
    </row>
    <row r="1649" spans="1:6" x14ac:dyDescent="0.25">
      <c r="A1649" s="51">
        <v>3391</v>
      </c>
      <c r="B1649" s="51" t="s">
        <v>2884</v>
      </c>
      <c r="C1649" s="51">
        <v>136</v>
      </c>
      <c r="D1649" s="51" t="s">
        <v>2883</v>
      </c>
      <c r="E1649" s="51">
        <v>2.95</v>
      </c>
    </row>
    <row r="1650" spans="1:6" x14ac:dyDescent="0.25">
      <c r="A1650" s="51">
        <v>3381</v>
      </c>
      <c r="B1650" s="51" t="s">
        <v>2882</v>
      </c>
      <c r="C1650" s="51">
        <v>136</v>
      </c>
      <c r="D1650" s="51" t="s">
        <v>2881</v>
      </c>
      <c r="E1650" s="51">
        <v>2.75</v>
      </c>
    </row>
    <row r="1651" spans="1:6" x14ac:dyDescent="0.25">
      <c r="A1651" s="51">
        <v>3382</v>
      </c>
      <c r="B1651" s="51" t="s">
        <v>2880</v>
      </c>
      <c r="C1651" s="51">
        <v>136</v>
      </c>
      <c r="D1651" s="51" t="s">
        <v>2879</v>
      </c>
      <c r="E1651" s="51">
        <v>58.99</v>
      </c>
    </row>
    <row r="1652" spans="1:6" x14ac:dyDescent="0.25">
      <c r="A1652" s="51">
        <v>3379</v>
      </c>
      <c r="B1652" s="51" t="s">
        <v>2878</v>
      </c>
      <c r="C1652" s="51">
        <v>136</v>
      </c>
      <c r="D1652" s="51" t="s">
        <v>2877</v>
      </c>
      <c r="E1652" s="51">
        <v>1.8</v>
      </c>
    </row>
    <row r="1653" spans="1:6" x14ac:dyDescent="0.25">
      <c r="A1653" s="51">
        <v>3380</v>
      </c>
      <c r="B1653" s="51" t="s">
        <v>2876</v>
      </c>
      <c r="C1653" s="51">
        <v>136</v>
      </c>
      <c r="D1653" s="51" t="s">
        <v>2875</v>
      </c>
      <c r="E1653" s="51">
        <v>42.15</v>
      </c>
    </row>
    <row r="1654" spans="1:6" x14ac:dyDescent="0.25">
      <c r="A1654" s="51">
        <v>3384</v>
      </c>
      <c r="B1654" s="51" t="s">
        <v>2874</v>
      </c>
      <c r="C1654" s="51">
        <v>136</v>
      </c>
      <c r="D1654" s="51" t="s">
        <v>2873</v>
      </c>
      <c r="E1654" s="51">
        <v>1.95</v>
      </c>
    </row>
    <row r="1655" spans="1:6" x14ac:dyDescent="0.25">
      <c r="A1655" s="51">
        <v>3383</v>
      </c>
      <c r="B1655" s="51" t="s">
        <v>2872</v>
      </c>
      <c r="C1655" s="51">
        <v>136</v>
      </c>
      <c r="D1655" s="51" t="s">
        <v>2871</v>
      </c>
      <c r="E1655" s="51">
        <v>51.51</v>
      </c>
    </row>
    <row r="1656" spans="1:6" x14ac:dyDescent="0.25">
      <c r="A1656" s="51">
        <v>3390</v>
      </c>
      <c r="B1656" s="51" t="s">
        <v>2870</v>
      </c>
      <c r="C1656" s="51">
        <v>136</v>
      </c>
      <c r="D1656" s="51" t="s">
        <v>2869</v>
      </c>
      <c r="E1656" s="51">
        <v>12.75</v>
      </c>
    </row>
    <row r="1657" spans="1:6" x14ac:dyDescent="0.25">
      <c r="A1657" s="51">
        <v>3177</v>
      </c>
      <c r="B1657" s="51" t="s">
        <v>2868</v>
      </c>
      <c r="C1657" s="51">
        <v>136</v>
      </c>
      <c r="D1657" s="51" t="s">
        <v>2867</v>
      </c>
      <c r="E1657" s="51">
        <v>3.05</v>
      </c>
    </row>
    <row r="1658" spans="1:6" x14ac:dyDescent="0.25">
      <c r="A1658" s="51">
        <v>533</v>
      </c>
      <c r="B1658" s="51" t="s">
        <v>2866</v>
      </c>
      <c r="C1658" s="51">
        <v>27</v>
      </c>
      <c r="D1658" s="51" t="s">
        <v>98</v>
      </c>
      <c r="E1658" s="51">
        <v>52</v>
      </c>
    </row>
    <row r="1659" spans="1:6" x14ac:dyDescent="0.25">
      <c r="A1659" s="51">
        <v>592</v>
      </c>
      <c r="B1659" s="51" t="s">
        <v>2865</v>
      </c>
      <c r="C1659" s="51">
        <v>27</v>
      </c>
      <c r="D1659" s="51" t="s">
        <v>2864</v>
      </c>
      <c r="E1659" s="51">
        <v>94</v>
      </c>
    </row>
    <row r="1660" spans="1:6" x14ac:dyDescent="0.25">
      <c r="A1660" s="51">
        <v>1636</v>
      </c>
      <c r="B1660" s="51" t="s">
        <v>2863</v>
      </c>
      <c r="C1660" s="51">
        <v>76</v>
      </c>
      <c r="D1660" s="51" t="s">
        <v>2862</v>
      </c>
      <c r="E1660" s="51">
        <v>149</v>
      </c>
      <c r="F1660" s="51" t="s">
        <v>2861</v>
      </c>
    </row>
    <row r="1661" spans="1:6" x14ac:dyDescent="0.25">
      <c r="A1661" s="51">
        <v>1015</v>
      </c>
      <c r="B1661" s="51" t="s">
        <v>2860</v>
      </c>
      <c r="C1661" s="51">
        <v>32</v>
      </c>
      <c r="D1661" s="51" t="s">
        <v>2859</v>
      </c>
      <c r="E1661" s="51">
        <v>130</v>
      </c>
    </row>
    <row r="1662" spans="1:6" x14ac:dyDescent="0.25">
      <c r="A1662" s="51">
        <v>3463</v>
      </c>
      <c r="B1662" s="51" t="s">
        <v>2858</v>
      </c>
      <c r="C1662" s="51">
        <v>33</v>
      </c>
      <c r="D1662" s="51" t="s">
        <v>2857</v>
      </c>
      <c r="E1662" s="51">
        <v>30</v>
      </c>
    </row>
    <row r="1663" spans="1:6" x14ac:dyDescent="0.25">
      <c r="A1663" s="51">
        <v>3188</v>
      </c>
      <c r="B1663" s="51" t="s">
        <v>2856</v>
      </c>
      <c r="C1663" s="51">
        <v>33</v>
      </c>
      <c r="D1663" s="51" t="s">
        <v>2855</v>
      </c>
      <c r="E1663" s="51">
        <v>348</v>
      </c>
    </row>
    <row r="1664" spans="1:6" x14ac:dyDescent="0.25">
      <c r="A1664" s="51">
        <v>2624</v>
      </c>
      <c r="B1664" s="51" t="s">
        <v>2854</v>
      </c>
      <c r="C1664" s="51">
        <v>12</v>
      </c>
    </row>
    <row r="1665" spans="1:6" x14ac:dyDescent="0.25">
      <c r="A1665" s="51">
        <v>1076</v>
      </c>
      <c r="B1665" s="51" t="s">
        <v>2853</v>
      </c>
      <c r="C1665" s="51">
        <v>26</v>
      </c>
      <c r="D1665" s="51" t="s">
        <v>2852</v>
      </c>
      <c r="E1665" s="51">
        <v>34</v>
      </c>
    </row>
    <row r="1666" spans="1:6" x14ac:dyDescent="0.25">
      <c r="A1666" s="51">
        <v>1077</v>
      </c>
      <c r="B1666" s="51" t="s">
        <v>2851</v>
      </c>
      <c r="C1666" s="51">
        <v>26</v>
      </c>
      <c r="D1666" s="51" t="s">
        <v>2850</v>
      </c>
      <c r="E1666" s="51">
        <v>40</v>
      </c>
    </row>
    <row r="1667" spans="1:6" x14ac:dyDescent="0.25">
      <c r="A1667" s="51">
        <v>690</v>
      </c>
      <c r="B1667" s="51" t="s">
        <v>2849</v>
      </c>
      <c r="C1667" s="51">
        <v>33</v>
      </c>
      <c r="D1667" s="51" t="s">
        <v>2848</v>
      </c>
      <c r="E1667" s="51">
        <v>25</v>
      </c>
    </row>
    <row r="1668" spans="1:6" x14ac:dyDescent="0.25">
      <c r="A1668" s="51">
        <v>2001</v>
      </c>
      <c r="B1668" s="51" t="s">
        <v>2847</v>
      </c>
      <c r="C1668" s="51">
        <v>33</v>
      </c>
      <c r="D1668" s="51" t="s">
        <v>2846</v>
      </c>
      <c r="E1668" s="51">
        <v>122</v>
      </c>
    </row>
    <row r="1669" spans="1:6" x14ac:dyDescent="0.25">
      <c r="A1669" s="51">
        <v>2719</v>
      </c>
      <c r="B1669" s="51" t="s">
        <v>2845</v>
      </c>
      <c r="C1669" s="51">
        <v>31</v>
      </c>
      <c r="D1669" s="51" t="s">
        <v>2844</v>
      </c>
      <c r="E1669" s="51">
        <v>44.18</v>
      </c>
    </row>
    <row r="1670" spans="1:6" x14ac:dyDescent="0.25">
      <c r="A1670" s="51">
        <v>2631</v>
      </c>
      <c r="B1670" s="51" t="s">
        <v>2843</v>
      </c>
      <c r="C1670" s="51">
        <v>33</v>
      </c>
      <c r="D1670" s="51" t="s">
        <v>2842</v>
      </c>
      <c r="E1670" s="51">
        <v>54</v>
      </c>
    </row>
    <row r="1671" spans="1:6" x14ac:dyDescent="0.25">
      <c r="A1671" s="51">
        <v>1370</v>
      </c>
      <c r="B1671" s="51" t="s">
        <v>2841</v>
      </c>
      <c r="C1671" s="51">
        <v>33</v>
      </c>
      <c r="D1671" s="51" t="s">
        <v>2840</v>
      </c>
    </row>
    <row r="1672" spans="1:6" x14ac:dyDescent="0.25">
      <c r="A1672" s="51">
        <v>2004</v>
      </c>
      <c r="B1672" s="51" t="s">
        <v>2839</v>
      </c>
      <c r="C1672" s="51">
        <v>33</v>
      </c>
      <c r="D1672" s="51" t="s">
        <v>2838</v>
      </c>
      <c r="E1672" s="51">
        <v>49.3</v>
      </c>
    </row>
    <row r="1673" spans="1:6" x14ac:dyDescent="0.25">
      <c r="A1673" s="51">
        <v>2209</v>
      </c>
      <c r="B1673" s="51" t="s">
        <v>2837</v>
      </c>
      <c r="C1673" s="51">
        <v>33</v>
      </c>
      <c r="D1673" s="51" t="s">
        <v>2836</v>
      </c>
    </row>
    <row r="1674" spans="1:6" x14ac:dyDescent="0.25">
      <c r="A1674" s="51">
        <v>1063</v>
      </c>
      <c r="B1674" s="51" t="s">
        <v>2835</v>
      </c>
      <c r="C1674" s="51">
        <v>19</v>
      </c>
      <c r="F1674" s="51" t="s">
        <v>2834</v>
      </c>
    </row>
    <row r="1675" spans="1:6" x14ac:dyDescent="0.25">
      <c r="A1675" s="51">
        <v>905</v>
      </c>
      <c r="B1675" s="51" t="s">
        <v>2833</v>
      </c>
      <c r="C1675" s="51">
        <v>26</v>
      </c>
      <c r="D1675" s="51" t="s">
        <v>2832</v>
      </c>
      <c r="E1675" s="51">
        <v>189</v>
      </c>
    </row>
    <row r="1676" spans="1:6" x14ac:dyDescent="0.25">
      <c r="A1676" s="51">
        <v>3556</v>
      </c>
      <c r="B1676" s="51" t="s">
        <v>2831</v>
      </c>
      <c r="C1676" s="51">
        <v>120</v>
      </c>
      <c r="D1676" s="51" t="s">
        <v>2830</v>
      </c>
      <c r="E1676" s="51">
        <v>14.3</v>
      </c>
    </row>
    <row r="1677" spans="1:6" x14ac:dyDescent="0.25">
      <c r="A1677" s="51">
        <v>2651</v>
      </c>
      <c r="B1677" s="51" t="s">
        <v>2829</v>
      </c>
      <c r="C1677" s="51">
        <v>33</v>
      </c>
      <c r="D1677" s="51" t="s">
        <v>2828</v>
      </c>
      <c r="E1677" s="51">
        <v>175.7</v>
      </c>
    </row>
    <row r="1678" spans="1:6" x14ac:dyDescent="0.25">
      <c r="A1678" s="51">
        <v>3422</v>
      </c>
      <c r="B1678" s="51" t="s">
        <v>2827</v>
      </c>
      <c r="C1678" s="51">
        <v>35</v>
      </c>
      <c r="D1678" s="51" t="s">
        <v>2826</v>
      </c>
    </row>
    <row r="1679" spans="1:6" x14ac:dyDescent="0.25">
      <c r="A1679" s="51">
        <v>541</v>
      </c>
      <c r="B1679" s="51" t="s">
        <v>2825</v>
      </c>
      <c r="C1679" s="51">
        <v>9</v>
      </c>
      <c r="D1679" s="51" t="s">
        <v>2824</v>
      </c>
      <c r="E1679" s="51">
        <v>3.66</v>
      </c>
    </row>
    <row r="1680" spans="1:6" x14ac:dyDescent="0.25">
      <c r="A1680" s="51">
        <v>1229</v>
      </c>
      <c r="B1680" s="51" t="s">
        <v>2823</v>
      </c>
      <c r="C1680" s="51">
        <v>26</v>
      </c>
      <c r="D1680" s="51" t="s">
        <v>2822</v>
      </c>
      <c r="E1680" s="51">
        <v>36.200000000000003</v>
      </c>
    </row>
    <row r="1681" spans="1:5" x14ac:dyDescent="0.25">
      <c r="A1681" s="51">
        <v>375</v>
      </c>
      <c r="B1681" s="51" t="s">
        <v>2821</v>
      </c>
      <c r="C1681" s="51">
        <v>26</v>
      </c>
      <c r="D1681" s="51" t="s">
        <v>2820</v>
      </c>
      <c r="E1681" s="51">
        <v>19.548780487804901</v>
      </c>
    </row>
    <row r="1682" spans="1:5" x14ac:dyDescent="0.25">
      <c r="A1682" s="51">
        <v>1469</v>
      </c>
      <c r="B1682" s="51" t="s">
        <v>2819</v>
      </c>
      <c r="C1682" s="51">
        <v>36</v>
      </c>
      <c r="D1682" s="51" t="s">
        <v>2818</v>
      </c>
      <c r="E1682" s="51">
        <v>2.8</v>
      </c>
    </row>
    <row r="1683" spans="1:5" x14ac:dyDescent="0.25">
      <c r="A1683" s="51">
        <v>2959</v>
      </c>
      <c r="B1683" s="51" t="s">
        <v>2817</v>
      </c>
      <c r="C1683" s="51">
        <v>26</v>
      </c>
      <c r="D1683" s="51" t="s">
        <v>2816</v>
      </c>
      <c r="E1683" s="51">
        <v>5.6</v>
      </c>
    </row>
    <row r="1684" spans="1:5" x14ac:dyDescent="0.25">
      <c r="A1684" s="51">
        <v>374</v>
      </c>
      <c r="B1684" s="51" t="s">
        <v>2815</v>
      </c>
      <c r="C1684" s="51">
        <v>26</v>
      </c>
      <c r="D1684" s="51" t="s">
        <v>2814</v>
      </c>
      <c r="E1684" s="51">
        <v>14.6</v>
      </c>
    </row>
    <row r="1685" spans="1:5" x14ac:dyDescent="0.25">
      <c r="A1685" s="51">
        <v>2647</v>
      </c>
      <c r="B1685" s="51" t="s">
        <v>2813</v>
      </c>
      <c r="C1685" s="51">
        <v>26</v>
      </c>
      <c r="D1685" s="51" t="s">
        <v>2812</v>
      </c>
      <c r="E1685" s="51">
        <v>6.4</v>
      </c>
    </row>
    <row r="1686" spans="1:5" x14ac:dyDescent="0.25">
      <c r="A1686" s="51">
        <v>2648</v>
      </c>
      <c r="B1686" s="51" t="s">
        <v>2811</v>
      </c>
      <c r="C1686" s="51">
        <v>26</v>
      </c>
      <c r="D1686" s="51" t="s">
        <v>2810</v>
      </c>
      <c r="E1686" s="51">
        <v>5.6</v>
      </c>
    </row>
    <row r="1687" spans="1:5" x14ac:dyDescent="0.25">
      <c r="A1687" s="51">
        <v>2582</v>
      </c>
      <c r="B1687" s="51" t="s">
        <v>2809</v>
      </c>
      <c r="C1687" s="51">
        <v>30</v>
      </c>
      <c r="D1687" s="51" t="s">
        <v>2808</v>
      </c>
    </row>
    <row r="1688" spans="1:5" x14ac:dyDescent="0.25">
      <c r="A1688" s="51">
        <v>1798</v>
      </c>
      <c r="B1688" s="51" t="s">
        <v>2807</v>
      </c>
      <c r="C1688" s="51">
        <v>33</v>
      </c>
      <c r="D1688" s="51" t="s">
        <v>2806</v>
      </c>
      <c r="E1688" s="51">
        <v>170</v>
      </c>
    </row>
    <row r="1689" spans="1:5" x14ac:dyDescent="0.25">
      <c r="A1689" s="51">
        <v>2981</v>
      </c>
      <c r="B1689" s="51" t="s">
        <v>2805</v>
      </c>
      <c r="C1689" s="51">
        <v>78</v>
      </c>
      <c r="D1689" s="51" t="s">
        <v>2804</v>
      </c>
      <c r="E1689" s="51">
        <v>211</v>
      </c>
    </row>
    <row r="1690" spans="1:5" x14ac:dyDescent="0.25">
      <c r="A1690" s="51">
        <v>1269</v>
      </c>
      <c r="B1690" s="51" t="s">
        <v>2803</v>
      </c>
      <c r="C1690" s="51">
        <v>33</v>
      </c>
      <c r="D1690" s="51" t="s">
        <v>2802</v>
      </c>
      <c r="E1690" s="51">
        <v>24.2</v>
      </c>
    </row>
    <row r="1691" spans="1:5" x14ac:dyDescent="0.25">
      <c r="A1691" s="51">
        <v>726</v>
      </c>
      <c r="B1691" s="51" t="s">
        <v>2801</v>
      </c>
      <c r="C1691" s="51">
        <v>26</v>
      </c>
      <c r="D1691" s="51" t="s">
        <v>2800</v>
      </c>
      <c r="E1691" s="51">
        <v>3.49</v>
      </c>
    </row>
    <row r="1692" spans="1:5" x14ac:dyDescent="0.25">
      <c r="A1692" s="51">
        <v>823</v>
      </c>
      <c r="B1692" s="51" t="s">
        <v>2799</v>
      </c>
      <c r="C1692" s="51">
        <v>26</v>
      </c>
      <c r="D1692" s="51" t="s">
        <v>2798</v>
      </c>
      <c r="E1692" s="51">
        <v>7.98</v>
      </c>
    </row>
    <row r="1693" spans="1:5" x14ac:dyDescent="0.25">
      <c r="A1693" s="51">
        <v>3262</v>
      </c>
      <c r="B1693" s="51" t="s">
        <v>2797</v>
      </c>
      <c r="C1693" s="51">
        <v>33</v>
      </c>
      <c r="D1693" s="51" t="s">
        <v>2796</v>
      </c>
      <c r="E1693" s="51">
        <v>103</v>
      </c>
    </row>
    <row r="1694" spans="1:5" x14ac:dyDescent="0.25">
      <c r="A1694" s="51">
        <v>3255</v>
      </c>
      <c r="B1694" s="51" t="s">
        <v>2797</v>
      </c>
      <c r="D1694" s="51" t="s">
        <v>2796</v>
      </c>
      <c r="E1694" s="51">
        <v>103</v>
      </c>
    </row>
    <row r="1695" spans="1:5" x14ac:dyDescent="0.25">
      <c r="A1695" s="51">
        <v>377</v>
      </c>
      <c r="B1695" s="51" t="s">
        <v>2795</v>
      </c>
      <c r="C1695" s="51">
        <v>26</v>
      </c>
      <c r="D1695" s="51" t="s">
        <v>2794</v>
      </c>
      <c r="E1695" s="51">
        <v>47.87</v>
      </c>
    </row>
    <row r="1696" spans="1:5" x14ac:dyDescent="0.25">
      <c r="A1696" s="51">
        <v>2964</v>
      </c>
      <c r="B1696" s="51" t="s">
        <v>2793</v>
      </c>
      <c r="C1696" s="51">
        <v>26</v>
      </c>
      <c r="D1696" s="51" t="s">
        <v>2792</v>
      </c>
      <c r="E1696" s="51">
        <v>31.3</v>
      </c>
    </row>
    <row r="1697" spans="1:6" x14ac:dyDescent="0.25">
      <c r="A1697" s="51">
        <v>1384</v>
      </c>
      <c r="B1697" s="51" t="s">
        <v>2791</v>
      </c>
      <c r="C1697" s="51">
        <v>36</v>
      </c>
      <c r="D1697" s="51" t="s">
        <v>2790</v>
      </c>
      <c r="E1697" s="51">
        <v>20.8</v>
      </c>
    </row>
    <row r="1698" spans="1:6" x14ac:dyDescent="0.25">
      <c r="A1698" s="51">
        <v>378</v>
      </c>
      <c r="B1698" s="51" t="s">
        <v>2789</v>
      </c>
      <c r="C1698" s="51">
        <v>33</v>
      </c>
      <c r="F1698" s="51" t="s">
        <v>2788</v>
      </c>
    </row>
    <row r="1699" spans="1:6" x14ac:dyDescent="0.25">
      <c r="A1699" s="51">
        <v>2131</v>
      </c>
      <c r="B1699" s="51" t="s">
        <v>2787</v>
      </c>
      <c r="C1699" s="51">
        <v>26</v>
      </c>
      <c r="D1699" s="51" t="s">
        <v>2786</v>
      </c>
    </row>
    <row r="1700" spans="1:6" x14ac:dyDescent="0.25">
      <c r="A1700" s="51">
        <v>379</v>
      </c>
      <c r="B1700" s="51" t="s">
        <v>2785</v>
      </c>
      <c r="C1700" s="51">
        <v>26</v>
      </c>
      <c r="D1700" s="51" t="s">
        <v>2784</v>
      </c>
      <c r="E1700" s="51">
        <v>19.82</v>
      </c>
    </row>
    <row r="1701" spans="1:6" x14ac:dyDescent="0.25">
      <c r="A1701" s="51">
        <v>2781</v>
      </c>
      <c r="B1701" s="51" t="s">
        <v>79</v>
      </c>
      <c r="C1701" s="51">
        <v>86</v>
      </c>
    </row>
    <row r="1702" spans="1:6" x14ac:dyDescent="0.25">
      <c r="A1702" s="51">
        <v>2403</v>
      </c>
      <c r="B1702" s="51" t="s">
        <v>2783</v>
      </c>
      <c r="C1702" s="51">
        <v>60</v>
      </c>
      <c r="D1702" s="51" t="s">
        <v>2782</v>
      </c>
      <c r="E1702" s="51">
        <v>200</v>
      </c>
    </row>
    <row r="1703" spans="1:6" x14ac:dyDescent="0.25">
      <c r="A1703" s="51">
        <v>910</v>
      </c>
      <c r="B1703" s="51" t="s">
        <v>2781</v>
      </c>
      <c r="C1703" s="51">
        <v>36</v>
      </c>
    </row>
    <row r="1704" spans="1:6" x14ac:dyDescent="0.25">
      <c r="A1704" s="51">
        <v>911</v>
      </c>
      <c r="B1704" s="51" t="s">
        <v>2780</v>
      </c>
      <c r="C1704" s="51">
        <v>36</v>
      </c>
    </row>
    <row r="1705" spans="1:6" x14ac:dyDescent="0.25">
      <c r="A1705" s="51">
        <v>777</v>
      </c>
      <c r="B1705" s="51" t="s">
        <v>2779</v>
      </c>
      <c r="C1705" s="51">
        <v>50</v>
      </c>
      <c r="E1705" s="51">
        <v>902</v>
      </c>
    </row>
    <row r="1706" spans="1:6" x14ac:dyDescent="0.25">
      <c r="A1706" s="51">
        <v>3428</v>
      </c>
      <c r="B1706" s="51" t="s">
        <v>2778</v>
      </c>
      <c r="C1706" s="51">
        <v>12</v>
      </c>
    </row>
    <row r="1707" spans="1:6" x14ac:dyDescent="0.25">
      <c r="A1707" s="51">
        <v>3435</v>
      </c>
      <c r="B1707" s="51" t="s">
        <v>2777</v>
      </c>
      <c r="C1707" s="51">
        <v>35</v>
      </c>
    </row>
    <row r="1708" spans="1:6" x14ac:dyDescent="0.25">
      <c r="A1708" s="51">
        <v>1148</v>
      </c>
      <c r="B1708" s="51" t="s">
        <v>2776</v>
      </c>
      <c r="C1708" s="51">
        <v>81</v>
      </c>
    </row>
    <row r="1709" spans="1:6" x14ac:dyDescent="0.25">
      <c r="A1709" s="51">
        <v>1527</v>
      </c>
      <c r="B1709" s="51" t="s">
        <v>2775</v>
      </c>
      <c r="C1709" s="51">
        <v>33</v>
      </c>
      <c r="D1709" s="51" t="s">
        <v>2774</v>
      </c>
      <c r="E1709" s="51">
        <v>294</v>
      </c>
    </row>
    <row r="1710" spans="1:6" x14ac:dyDescent="0.25">
      <c r="A1710" s="51">
        <v>2975</v>
      </c>
      <c r="B1710" s="51" t="s">
        <v>2773</v>
      </c>
      <c r="C1710" s="51">
        <v>136</v>
      </c>
      <c r="D1710" s="51" t="s">
        <v>2772</v>
      </c>
      <c r="E1710" s="51">
        <v>14</v>
      </c>
    </row>
    <row r="1711" spans="1:6" x14ac:dyDescent="0.25">
      <c r="A1711" s="51">
        <v>3170</v>
      </c>
      <c r="B1711" s="51" t="s">
        <v>2771</v>
      </c>
      <c r="C1711" s="51">
        <v>136</v>
      </c>
      <c r="D1711" s="51" t="s">
        <v>2770</v>
      </c>
      <c r="E1711" s="51">
        <v>24.95</v>
      </c>
    </row>
    <row r="1712" spans="1:6" x14ac:dyDescent="0.25">
      <c r="A1712" s="51">
        <v>380</v>
      </c>
      <c r="B1712" s="51" t="s">
        <v>2769</v>
      </c>
      <c r="C1712" s="51">
        <v>33</v>
      </c>
      <c r="D1712" s="51" t="s">
        <v>2768</v>
      </c>
      <c r="E1712" s="51">
        <v>18</v>
      </c>
    </row>
    <row r="1713" spans="1:5" x14ac:dyDescent="0.25">
      <c r="A1713" s="51">
        <v>1227</v>
      </c>
      <c r="B1713" s="51" t="s">
        <v>2767</v>
      </c>
      <c r="C1713" s="51">
        <v>83</v>
      </c>
      <c r="D1713" s="51" t="s">
        <v>2766</v>
      </c>
      <c r="E1713" s="51">
        <v>1.34</v>
      </c>
    </row>
    <row r="1714" spans="1:5" x14ac:dyDescent="0.25">
      <c r="A1714" s="51">
        <v>3185</v>
      </c>
      <c r="B1714" s="51" t="s">
        <v>2765</v>
      </c>
      <c r="C1714" s="51">
        <v>12</v>
      </c>
      <c r="D1714" s="51" t="s">
        <v>2764</v>
      </c>
      <c r="E1714" s="51">
        <v>143.80000000000001</v>
      </c>
    </row>
    <row r="1715" spans="1:5" x14ac:dyDescent="0.25">
      <c r="A1715" s="51">
        <v>3181</v>
      </c>
      <c r="B1715" s="51" t="s">
        <v>2763</v>
      </c>
      <c r="C1715" s="51">
        <v>26</v>
      </c>
      <c r="D1715" s="51" t="s">
        <v>2762</v>
      </c>
      <c r="E1715" s="51">
        <v>17</v>
      </c>
    </row>
    <row r="1716" spans="1:5" x14ac:dyDescent="0.25">
      <c r="A1716" s="51">
        <v>1385</v>
      </c>
      <c r="B1716" s="51" t="s">
        <v>2761</v>
      </c>
      <c r="C1716" s="51">
        <v>36</v>
      </c>
      <c r="D1716" s="51" t="s">
        <v>2760</v>
      </c>
      <c r="E1716" s="51">
        <v>27.1</v>
      </c>
    </row>
    <row r="1717" spans="1:5" x14ac:dyDescent="0.25">
      <c r="A1717" s="51">
        <v>1755</v>
      </c>
      <c r="B1717" s="51" t="s">
        <v>2759</v>
      </c>
      <c r="C1717" s="51">
        <v>84</v>
      </c>
      <c r="D1717" s="51" t="s">
        <v>2758</v>
      </c>
    </row>
    <row r="1718" spans="1:5" x14ac:dyDescent="0.25">
      <c r="A1718" s="51">
        <v>3441</v>
      </c>
      <c r="B1718" s="51" t="s">
        <v>2757</v>
      </c>
      <c r="C1718" s="51">
        <v>12</v>
      </c>
      <c r="D1718" s="51" t="s">
        <v>2756</v>
      </c>
      <c r="E1718" s="51">
        <v>57.8</v>
      </c>
    </row>
    <row r="1719" spans="1:5" x14ac:dyDescent="0.25">
      <c r="A1719" s="51">
        <v>1640</v>
      </c>
      <c r="B1719" s="51" t="s">
        <v>2755</v>
      </c>
      <c r="C1719" s="51">
        <v>76</v>
      </c>
      <c r="D1719" s="51" t="s">
        <v>2754</v>
      </c>
      <c r="E1719" s="51">
        <v>729</v>
      </c>
    </row>
    <row r="1720" spans="1:5" x14ac:dyDescent="0.25">
      <c r="A1720" s="51">
        <v>796</v>
      </c>
      <c r="B1720" s="51" t="s">
        <v>2753</v>
      </c>
      <c r="C1720" s="51">
        <v>53</v>
      </c>
      <c r="D1720" s="51" t="s">
        <v>2752</v>
      </c>
      <c r="E1720" s="51">
        <v>3.61</v>
      </c>
    </row>
    <row r="1721" spans="1:5" x14ac:dyDescent="0.25">
      <c r="A1721" s="51">
        <v>381</v>
      </c>
      <c r="B1721" s="51" t="s">
        <v>2751</v>
      </c>
      <c r="C1721" s="51">
        <v>26</v>
      </c>
      <c r="D1721" s="51" t="s">
        <v>2750</v>
      </c>
      <c r="E1721" s="51">
        <v>160.07</v>
      </c>
    </row>
    <row r="1722" spans="1:5" x14ac:dyDescent="0.25">
      <c r="A1722" s="51">
        <v>382</v>
      </c>
      <c r="B1722" s="51" t="s">
        <v>2749</v>
      </c>
      <c r="C1722" s="51">
        <v>26</v>
      </c>
      <c r="D1722" s="51" t="s">
        <v>2748</v>
      </c>
      <c r="E1722" s="51">
        <v>21.19</v>
      </c>
    </row>
    <row r="1723" spans="1:5" x14ac:dyDescent="0.25">
      <c r="A1723" s="51">
        <v>383</v>
      </c>
      <c r="B1723" s="51" t="s">
        <v>2747</v>
      </c>
      <c r="C1723" s="51">
        <v>26</v>
      </c>
      <c r="D1723" s="51" t="s">
        <v>2746</v>
      </c>
      <c r="E1723" s="51">
        <v>130.5</v>
      </c>
    </row>
    <row r="1724" spans="1:5" x14ac:dyDescent="0.25">
      <c r="A1724" s="51">
        <v>384</v>
      </c>
      <c r="B1724" s="51" t="s">
        <v>2745</v>
      </c>
      <c r="C1724" s="51">
        <v>26</v>
      </c>
      <c r="E1724" s="51">
        <v>138.960365853659</v>
      </c>
    </row>
    <row r="1725" spans="1:5" x14ac:dyDescent="0.25">
      <c r="A1725" s="51">
        <v>3060</v>
      </c>
      <c r="B1725" s="51" t="s">
        <v>2744</v>
      </c>
      <c r="C1725" s="51">
        <v>27</v>
      </c>
      <c r="D1725" s="51" t="s">
        <v>2743</v>
      </c>
    </row>
    <row r="1726" spans="1:5" x14ac:dyDescent="0.25">
      <c r="A1726" s="51">
        <v>2126</v>
      </c>
      <c r="B1726" s="51" t="s">
        <v>2742</v>
      </c>
      <c r="C1726" s="51">
        <v>27</v>
      </c>
      <c r="D1726" s="51" t="s">
        <v>2741</v>
      </c>
    </row>
    <row r="1727" spans="1:5" x14ac:dyDescent="0.25">
      <c r="A1727" s="51">
        <v>930</v>
      </c>
      <c r="B1727" s="51" t="s">
        <v>2740</v>
      </c>
      <c r="C1727" s="51">
        <v>27</v>
      </c>
      <c r="D1727" s="51" t="s">
        <v>2739</v>
      </c>
      <c r="E1727" s="51">
        <v>119</v>
      </c>
    </row>
    <row r="1728" spans="1:5" x14ac:dyDescent="0.25">
      <c r="A1728" s="51">
        <v>2693</v>
      </c>
      <c r="B1728" s="51" t="s">
        <v>2738</v>
      </c>
      <c r="C1728" s="51">
        <v>27</v>
      </c>
      <c r="D1728" s="51" t="s">
        <v>2737</v>
      </c>
      <c r="E1728" s="51">
        <v>55</v>
      </c>
    </row>
    <row r="1729" spans="1:6" x14ac:dyDescent="0.25">
      <c r="A1729" s="51">
        <v>2105</v>
      </c>
      <c r="B1729" s="51" t="s">
        <v>2736</v>
      </c>
      <c r="C1729" s="51">
        <v>12</v>
      </c>
      <c r="D1729" s="51" t="s">
        <v>2735</v>
      </c>
    </row>
    <row r="1730" spans="1:6" x14ac:dyDescent="0.25">
      <c r="A1730" s="51">
        <v>1794</v>
      </c>
      <c r="B1730" s="51" t="s">
        <v>2734</v>
      </c>
      <c r="C1730" s="51">
        <v>4</v>
      </c>
      <c r="D1730" s="51" t="s">
        <v>2733</v>
      </c>
      <c r="E1730" s="51">
        <v>140</v>
      </c>
    </row>
    <row r="1731" spans="1:6" x14ac:dyDescent="0.25">
      <c r="A1731" s="51">
        <v>722</v>
      </c>
      <c r="B1731" s="51" t="s">
        <v>2732</v>
      </c>
      <c r="C1731" s="51">
        <v>26</v>
      </c>
      <c r="D1731" s="51" t="s">
        <v>2731</v>
      </c>
      <c r="E1731" s="51">
        <v>120</v>
      </c>
    </row>
    <row r="1732" spans="1:6" x14ac:dyDescent="0.25">
      <c r="A1732" s="51">
        <v>2689</v>
      </c>
      <c r="B1732" s="51" t="s">
        <v>2730</v>
      </c>
      <c r="C1732" s="51">
        <v>12</v>
      </c>
      <c r="D1732" s="51" t="s">
        <v>2729</v>
      </c>
      <c r="E1732" s="51">
        <v>25</v>
      </c>
    </row>
    <row r="1733" spans="1:6" x14ac:dyDescent="0.25">
      <c r="A1733" s="51">
        <v>2867</v>
      </c>
      <c r="B1733" s="51" t="s">
        <v>2728</v>
      </c>
      <c r="C1733" s="51">
        <v>12</v>
      </c>
      <c r="D1733" s="51" t="s">
        <v>2727</v>
      </c>
    </row>
    <row r="1734" spans="1:6" x14ac:dyDescent="0.25">
      <c r="A1734" s="51">
        <v>1869</v>
      </c>
      <c r="B1734" s="51" t="s">
        <v>2726</v>
      </c>
      <c r="C1734" s="51">
        <v>12</v>
      </c>
      <c r="D1734" s="51" t="s">
        <v>2725</v>
      </c>
      <c r="E1734" s="51">
        <v>67</v>
      </c>
    </row>
    <row r="1735" spans="1:6" x14ac:dyDescent="0.25">
      <c r="A1735" s="51">
        <v>640</v>
      </c>
      <c r="B1735" s="51" t="s">
        <v>2724</v>
      </c>
      <c r="C1735" s="51">
        <v>26</v>
      </c>
      <c r="D1735" s="51" t="s">
        <v>2723</v>
      </c>
    </row>
    <row r="1736" spans="1:6" x14ac:dyDescent="0.25">
      <c r="A1736" s="51">
        <v>2469</v>
      </c>
      <c r="B1736" s="51" t="s">
        <v>2722</v>
      </c>
      <c r="C1736" s="51">
        <v>30</v>
      </c>
      <c r="D1736" s="51" t="s">
        <v>2721</v>
      </c>
    </row>
    <row r="1737" spans="1:6" x14ac:dyDescent="0.25">
      <c r="A1737" s="51">
        <v>800</v>
      </c>
      <c r="B1737" s="51" t="s">
        <v>2720</v>
      </c>
      <c r="C1737" s="51">
        <v>36</v>
      </c>
      <c r="E1737" s="51">
        <v>7</v>
      </c>
    </row>
    <row r="1738" spans="1:6" x14ac:dyDescent="0.25">
      <c r="A1738" s="51">
        <v>3392</v>
      </c>
      <c r="B1738" s="51" t="s">
        <v>2719</v>
      </c>
      <c r="C1738" s="51">
        <v>12</v>
      </c>
      <c r="D1738" s="51" t="s">
        <v>2718</v>
      </c>
      <c r="E1738" s="51">
        <v>825.34</v>
      </c>
      <c r="F1738" s="51" t="s">
        <v>2717</v>
      </c>
    </row>
    <row r="1739" spans="1:6" x14ac:dyDescent="0.25">
      <c r="A1739" s="51">
        <v>3070</v>
      </c>
      <c r="B1739" s="51" t="s">
        <v>2716</v>
      </c>
      <c r="C1739" s="51">
        <v>12</v>
      </c>
      <c r="D1739" s="51" t="s">
        <v>2715</v>
      </c>
      <c r="E1739" s="51">
        <v>230</v>
      </c>
    </row>
    <row r="1740" spans="1:6" x14ac:dyDescent="0.25">
      <c r="A1740" s="51">
        <v>2696</v>
      </c>
      <c r="B1740" s="51" t="s">
        <v>2714</v>
      </c>
      <c r="C1740" s="51">
        <v>110</v>
      </c>
      <c r="D1740" s="51" t="s">
        <v>2713</v>
      </c>
      <c r="E1740" s="51">
        <v>233.75</v>
      </c>
      <c r="F1740" s="51" t="s">
        <v>2712</v>
      </c>
    </row>
    <row r="1741" spans="1:6" x14ac:dyDescent="0.25">
      <c r="A1741" s="51">
        <v>3278</v>
      </c>
      <c r="B1741" s="51" t="s">
        <v>2711</v>
      </c>
      <c r="C1741" s="51">
        <v>12</v>
      </c>
      <c r="D1741" s="51" t="s">
        <v>735</v>
      </c>
      <c r="E1741" s="51">
        <v>570.4</v>
      </c>
    </row>
    <row r="1742" spans="1:6" x14ac:dyDescent="0.25">
      <c r="A1742" s="51">
        <v>2715</v>
      </c>
      <c r="B1742" s="51" t="s">
        <v>2710</v>
      </c>
      <c r="C1742" s="51">
        <v>14</v>
      </c>
      <c r="D1742" s="51" t="s">
        <v>738</v>
      </c>
    </row>
    <row r="1743" spans="1:6" x14ac:dyDescent="0.25">
      <c r="A1743" s="51">
        <v>1202</v>
      </c>
      <c r="B1743" s="51" t="s">
        <v>2709</v>
      </c>
      <c r="C1743" s="51">
        <v>33</v>
      </c>
      <c r="D1743" s="51" t="s">
        <v>2708</v>
      </c>
    </row>
    <row r="1744" spans="1:6" x14ac:dyDescent="0.25">
      <c r="A1744" s="51">
        <v>2562</v>
      </c>
      <c r="B1744" s="51" t="s">
        <v>2709</v>
      </c>
      <c r="C1744" s="51">
        <v>47</v>
      </c>
      <c r="D1744" s="51" t="s">
        <v>2708</v>
      </c>
    </row>
    <row r="1745" spans="1:6" x14ac:dyDescent="0.25">
      <c r="A1745" s="51">
        <v>252</v>
      </c>
      <c r="B1745" s="51" t="s">
        <v>2707</v>
      </c>
      <c r="C1745" s="51">
        <v>33</v>
      </c>
      <c r="D1745" s="51" t="s">
        <v>2706</v>
      </c>
      <c r="E1745" s="51">
        <v>58.6</v>
      </c>
    </row>
    <row r="1746" spans="1:6" x14ac:dyDescent="0.25">
      <c r="A1746" s="51">
        <v>1609</v>
      </c>
      <c r="B1746" s="51" t="s">
        <v>2705</v>
      </c>
      <c r="C1746" s="51">
        <v>53</v>
      </c>
      <c r="D1746" s="51" t="s">
        <v>2704</v>
      </c>
      <c r="E1746" s="51">
        <v>17</v>
      </c>
    </row>
    <row r="1747" spans="1:6" x14ac:dyDescent="0.25">
      <c r="A1747" s="51">
        <v>385</v>
      </c>
      <c r="B1747" s="51" t="s">
        <v>2703</v>
      </c>
      <c r="C1747" s="51">
        <v>33</v>
      </c>
      <c r="D1747" s="51" t="s">
        <v>2702</v>
      </c>
      <c r="E1747" s="51">
        <v>12.2</v>
      </c>
      <c r="F1747" s="51" t="s">
        <v>2701</v>
      </c>
    </row>
    <row r="1748" spans="1:6" x14ac:dyDescent="0.25">
      <c r="A1748" s="51">
        <v>1454</v>
      </c>
      <c r="B1748" s="51" t="s">
        <v>2700</v>
      </c>
      <c r="C1748" s="51">
        <v>33</v>
      </c>
      <c r="D1748" s="51" t="s">
        <v>2699</v>
      </c>
      <c r="E1748" s="51">
        <v>261</v>
      </c>
    </row>
    <row r="1749" spans="1:6" x14ac:dyDescent="0.25">
      <c r="A1749" s="51">
        <v>2116</v>
      </c>
      <c r="B1749" s="51" t="s">
        <v>2698</v>
      </c>
      <c r="C1749" s="51">
        <v>48</v>
      </c>
      <c r="D1749" s="51" t="s">
        <v>2697</v>
      </c>
      <c r="E1749" s="51">
        <v>6</v>
      </c>
    </row>
    <row r="1750" spans="1:6" x14ac:dyDescent="0.25">
      <c r="A1750" s="51">
        <v>2909</v>
      </c>
      <c r="B1750" s="51" t="s">
        <v>2696</v>
      </c>
      <c r="C1750" s="51">
        <v>12</v>
      </c>
      <c r="D1750" s="51" t="s">
        <v>2695</v>
      </c>
      <c r="E1750" s="51">
        <v>141</v>
      </c>
    </row>
    <row r="1751" spans="1:6" x14ac:dyDescent="0.25">
      <c r="A1751" s="51">
        <v>578</v>
      </c>
      <c r="B1751" s="51" t="s">
        <v>2694</v>
      </c>
      <c r="C1751" s="51">
        <v>26</v>
      </c>
      <c r="E1751" s="51">
        <v>216.76524390243901</v>
      </c>
    </row>
    <row r="1752" spans="1:6" x14ac:dyDescent="0.25">
      <c r="A1752" s="51">
        <v>2906</v>
      </c>
      <c r="B1752" s="51" t="s">
        <v>2693</v>
      </c>
      <c r="C1752" s="51">
        <v>18</v>
      </c>
      <c r="D1752" s="51" t="s">
        <v>2692</v>
      </c>
      <c r="E1752" s="51">
        <v>126</v>
      </c>
    </row>
    <row r="1753" spans="1:6" x14ac:dyDescent="0.25">
      <c r="A1753" s="51">
        <v>623</v>
      </c>
      <c r="B1753" s="51" t="s">
        <v>2691</v>
      </c>
      <c r="C1753" s="51">
        <v>35</v>
      </c>
      <c r="D1753" s="51" t="s">
        <v>2690</v>
      </c>
      <c r="E1753" s="51">
        <v>77.25</v>
      </c>
    </row>
    <row r="1754" spans="1:6" x14ac:dyDescent="0.25">
      <c r="A1754" s="51">
        <v>1126</v>
      </c>
      <c r="B1754" s="51" t="s">
        <v>2689</v>
      </c>
      <c r="C1754" s="51">
        <v>50</v>
      </c>
      <c r="D1754" s="51" t="s">
        <v>2688</v>
      </c>
      <c r="E1754" s="51">
        <v>40.6</v>
      </c>
    </row>
    <row r="1755" spans="1:6" x14ac:dyDescent="0.25">
      <c r="A1755" s="51">
        <v>3157</v>
      </c>
      <c r="B1755" s="51" t="s">
        <v>2687</v>
      </c>
      <c r="C1755" s="51">
        <v>93</v>
      </c>
      <c r="D1755" s="51" t="s">
        <v>2686</v>
      </c>
      <c r="E1755" s="51">
        <v>50</v>
      </c>
    </row>
    <row r="1756" spans="1:6" x14ac:dyDescent="0.25">
      <c r="A1756" s="51">
        <v>387</v>
      </c>
      <c r="B1756" s="51" t="s">
        <v>2685</v>
      </c>
      <c r="C1756" s="51">
        <v>26</v>
      </c>
      <c r="D1756" s="51" t="s">
        <v>2684</v>
      </c>
      <c r="E1756" s="51">
        <v>216.78</v>
      </c>
    </row>
    <row r="1757" spans="1:6" x14ac:dyDescent="0.25">
      <c r="A1757" s="51">
        <v>2820</v>
      </c>
      <c r="B1757" s="51" t="s">
        <v>2683</v>
      </c>
      <c r="C1757" s="51">
        <v>99</v>
      </c>
      <c r="D1757" s="51" t="s">
        <v>2682</v>
      </c>
    </row>
    <row r="1758" spans="1:6" x14ac:dyDescent="0.25">
      <c r="A1758" s="51">
        <v>3156</v>
      </c>
      <c r="B1758" s="51" t="s">
        <v>2681</v>
      </c>
      <c r="C1758" s="51">
        <v>93</v>
      </c>
      <c r="D1758" s="51" t="s">
        <v>2680</v>
      </c>
      <c r="E1758" s="51">
        <v>87</v>
      </c>
    </row>
    <row r="1759" spans="1:6" x14ac:dyDescent="0.25">
      <c r="A1759" s="51">
        <v>2828</v>
      </c>
      <c r="B1759" s="51" t="s">
        <v>2679</v>
      </c>
      <c r="C1759" s="51">
        <v>93</v>
      </c>
      <c r="D1759" s="51" t="s">
        <v>2678</v>
      </c>
      <c r="E1759" s="51">
        <v>50</v>
      </c>
      <c r="F1759" s="51" t="s">
        <v>2677</v>
      </c>
    </row>
    <row r="1760" spans="1:6" x14ac:dyDescent="0.25">
      <c r="A1760" s="51">
        <v>2309</v>
      </c>
      <c r="B1760" s="51" t="s">
        <v>2676</v>
      </c>
      <c r="C1760" s="51">
        <v>26</v>
      </c>
      <c r="D1760" s="51" t="s">
        <v>2675</v>
      </c>
      <c r="E1760" s="51">
        <v>105</v>
      </c>
    </row>
    <row r="1761" spans="1:6" x14ac:dyDescent="0.25">
      <c r="A1761" s="51">
        <v>920</v>
      </c>
      <c r="B1761" s="51" t="s">
        <v>2674</v>
      </c>
      <c r="C1761" s="51">
        <v>21</v>
      </c>
      <c r="D1761" s="51" t="s">
        <v>2673</v>
      </c>
      <c r="F1761" s="51" t="s">
        <v>2662</v>
      </c>
    </row>
    <row r="1762" spans="1:6" x14ac:dyDescent="0.25">
      <c r="A1762" s="51">
        <v>919</v>
      </c>
      <c r="B1762" s="51" t="s">
        <v>2672</v>
      </c>
      <c r="C1762" s="51">
        <v>21</v>
      </c>
      <c r="D1762" s="51" t="s">
        <v>2671</v>
      </c>
      <c r="F1762" s="51" t="s">
        <v>2662</v>
      </c>
    </row>
    <row r="1763" spans="1:6" x14ac:dyDescent="0.25">
      <c r="A1763" s="51">
        <v>964</v>
      </c>
      <c r="B1763" s="51" t="s">
        <v>2670</v>
      </c>
      <c r="C1763" s="51">
        <v>21</v>
      </c>
      <c r="D1763" s="51" t="s">
        <v>2669</v>
      </c>
      <c r="F1763" s="51" t="s">
        <v>2668</v>
      </c>
    </row>
    <row r="1764" spans="1:6" x14ac:dyDescent="0.25">
      <c r="A1764" s="51">
        <v>918</v>
      </c>
      <c r="B1764" s="51" t="s">
        <v>2667</v>
      </c>
      <c r="C1764" s="51">
        <v>21</v>
      </c>
      <c r="D1764" s="51" t="s">
        <v>2666</v>
      </c>
      <c r="F1764" s="51" t="s">
        <v>2665</v>
      </c>
    </row>
    <row r="1765" spans="1:6" x14ac:dyDescent="0.25">
      <c r="A1765" s="51">
        <v>921</v>
      </c>
      <c r="B1765" s="51" t="s">
        <v>2664</v>
      </c>
      <c r="C1765" s="51">
        <v>21</v>
      </c>
      <c r="D1765" s="51" t="s">
        <v>2663</v>
      </c>
      <c r="F1765" s="51" t="s">
        <v>2662</v>
      </c>
    </row>
    <row r="1766" spans="1:6" x14ac:dyDescent="0.25">
      <c r="A1766" s="51">
        <v>388</v>
      </c>
      <c r="B1766" s="51" t="s">
        <v>2661</v>
      </c>
      <c r="C1766" s="51">
        <v>33</v>
      </c>
      <c r="D1766" s="51" t="s">
        <v>2660</v>
      </c>
      <c r="E1766" s="51">
        <v>83.03</v>
      </c>
    </row>
    <row r="1767" spans="1:6" x14ac:dyDescent="0.25">
      <c r="A1767" s="51">
        <v>677</v>
      </c>
      <c r="B1767" s="51" t="s">
        <v>2659</v>
      </c>
      <c r="C1767" s="51">
        <v>12</v>
      </c>
      <c r="D1767" s="51" t="s">
        <v>2658</v>
      </c>
    </row>
    <row r="1768" spans="1:6" x14ac:dyDescent="0.25">
      <c r="A1768" s="51">
        <v>675</v>
      </c>
      <c r="B1768" s="51" t="s">
        <v>2657</v>
      </c>
      <c r="C1768" s="51">
        <v>12</v>
      </c>
      <c r="D1768" s="51" t="s">
        <v>2656</v>
      </c>
      <c r="E1768" s="51">
        <v>309</v>
      </c>
    </row>
    <row r="1769" spans="1:6" x14ac:dyDescent="0.25">
      <c r="A1769" s="51">
        <v>2550</v>
      </c>
      <c r="B1769" s="51" t="s">
        <v>2655</v>
      </c>
      <c r="C1769" s="51">
        <v>93</v>
      </c>
      <c r="D1769" s="51" t="s">
        <v>2654</v>
      </c>
      <c r="E1769" s="51">
        <v>45</v>
      </c>
    </row>
    <row r="1770" spans="1:6" x14ac:dyDescent="0.25">
      <c r="A1770" s="51">
        <v>845</v>
      </c>
      <c r="B1770" s="51" t="s">
        <v>2653</v>
      </c>
      <c r="C1770" s="51">
        <v>59</v>
      </c>
      <c r="D1770" s="51" t="s">
        <v>2652</v>
      </c>
      <c r="E1770" s="51">
        <v>8</v>
      </c>
    </row>
    <row r="1771" spans="1:6" x14ac:dyDescent="0.25">
      <c r="A1771" s="51">
        <v>2268</v>
      </c>
      <c r="B1771" s="51" t="s">
        <v>2651</v>
      </c>
      <c r="C1771" s="51">
        <v>33</v>
      </c>
      <c r="D1771" s="51" t="s">
        <v>2650</v>
      </c>
    </row>
    <row r="1772" spans="1:6" x14ac:dyDescent="0.25">
      <c r="A1772" s="51">
        <v>1646</v>
      </c>
      <c r="B1772" s="51" t="s">
        <v>2649</v>
      </c>
      <c r="C1772" s="51">
        <v>33</v>
      </c>
      <c r="D1772" s="51" t="s">
        <v>2648</v>
      </c>
      <c r="E1772" s="51">
        <v>18.2</v>
      </c>
      <c r="F1772" s="51" t="s">
        <v>2023</v>
      </c>
    </row>
    <row r="1773" spans="1:6" x14ac:dyDescent="0.25">
      <c r="A1773" s="51">
        <v>1248</v>
      </c>
      <c r="B1773" s="51" t="s">
        <v>2647</v>
      </c>
      <c r="C1773" s="51">
        <v>26</v>
      </c>
      <c r="D1773" s="51" t="s">
        <v>2646</v>
      </c>
      <c r="E1773" s="51">
        <v>18.2</v>
      </c>
    </row>
    <row r="1774" spans="1:6" x14ac:dyDescent="0.25">
      <c r="A1774" s="51">
        <v>1684</v>
      </c>
      <c r="B1774" s="51" t="s">
        <v>2645</v>
      </c>
      <c r="C1774" s="51">
        <v>33</v>
      </c>
      <c r="D1774" s="51" t="s">
        <v>2644</v>
      </c>
      <c r="E1774" s="51">
        <v>13.1</v>
      </c>
    </row>
    <row r="1775" spans="1:6" x14ac:dyDescent="0.25">
      <c r="A1775" s="51">
        <v>1861</v>
      </c>
      <c r="B1775" s="51" t="s">
        <v>2642</v>
      </c>
      <c r="C1775" s="51">
        <v>9</v>
      </c>
      <c r="D1775" s="51" t="s">
        <v>2643</v>
      </c>
      <c r="E1775" s="51">
        <v>153.88999999999999</v>
      </c>
    </row>
    <row r="1776" spans="1:6" x14ac:dyDescent="0.25">
      <c r="A1776" s="51">
        <v>2034</v>
      </c>
      <c r="B1776" s="51" t="s">
        <v>2642</v>
      </c>
      <c r="C1776" s="51">
        <v>33</v>
      </c>
      <c r="D1776" s="51" t="s">
        <v>2641</v>
      </c>
      <c r="E1776" s="51">
        <v>79</v>
      </c>
    </row>
    <row r="1777" spans="1:6" x14ac:dyDescent="0.25">
      <c r="A1777" s="51">
        <v>2206</v>
      </c>
      <c r="B1777" s="51" t="s">
        <v>2640</v>
      </c>
      <c r="C1777" s="51">
        <v>33</v>
      </c>
      <c r="D1777" s="51" t="s">
        <v>2639</v>
      </c>
      <c r="E1777" s="51">
        <v>48</v>
      </c>
    </row>
    <row r="1778" spans="1:6" x14ac:dyDescent="0.25">
      <c r="A1778" s="51">
        <v>2043</v>
      </c>
      <c r="B1778" s="51" t="s">
        <v>2638</v>
      </c>
      <c r="C1778" s="51">
        <v>33</v>
      </c>
      <c r="D1778" s="51" t="s">
        <v>2637</v>
      </c>
      <c r="E1778" s="51">
        <v>20.9</v>
      </c>
    </row>
    <row r="1779" spans="1:6" x14ac:dyDescent="0.25">
      <c r="A1779" s="51">
        <v>3421</v>
      </c>
      <c r="B1779" s="51" t="s">
        <v>2636</v>
      </c>
      <c r="C1779" s="51">
        <v>26</v>
      </c>
      <c r="D1779" s="51" t="s">
        <v>2635</v>
      </c>
      <c r="E1779" s="51">
        <v>46.4</v>
      </c>
    </row>
    <row r="1780" spans="1:6" x14ac:dyDescent="0.25">
      <c r="A1780" s="51">
        <v>389</v>
      </c>
      <c r="B1780" s="51" t="s">
        <v>2634</v>
      </c>
      <c r="C1780" s="51">
        <v>31</v>
      </c>
      <c r="D1780" s="51" t="s">
        <v>2633</v>
      </c>
      <c r="E1780" s="51">
        <v>12.5</v>
      </c>
    </row>
    <row r="1781" spans="1:6" x14ac:dyDescent="0.25">
      <c r="A1781" s="51">
        <v>692</v>
      </c>
      <c r="B1781" s="51" t="s">
        <v>2632</v>
      </c>
      <c r="C1781" s="51">
        <v>31</v>
      </c>
      <c r="D1781" s="51" t="s">
        <v>2631</v>
      </c>
      <c r="E1781" s="51">
        <v>22.65</v>
      </c>
    </row>
    <row r="1782" spans="1:6" x14ac:dyDescent="0.25">
      <c r="A1782" s="51">
        <v>646</v>
      </c>
      <c r="B1782" s="51" t="s">
        <v>2630</v>
      </c>
      <c r="C1782" s="51">
        <v>31</v>
      </c>
      <c r="D1782" s="51" t="s">
        <v>2629</v>
      </c>
      <c r="E1782" s="51">
        <v>44.79</v>
      </c>
    </row>
    <row r="1783" spans="1:6" x14ac:dyDescent="0.25">
      <c r="A1783" s="51">
        <v>3420</v>
      </c>
      <c r="B1783" s="51" t="s">
        <v>2628</v>
      </c>
      <c r="C1783" s="51">
        <v>31</v>
      </c>
      <c r="D1783" s="51" t="s">
        <v>2627</v>
      </c>
      <c r="E1783" s="51">
        <v>31</v>
      </c>
      <c r="F1783" s="51" t="s">
        <v>2626</v>
      </c>
    </row>
    <row r="1784" spans="1:6" x14ac:dyDescent="0.25">
      <c r="A1784" s="51">
        <v>2790</v>
      </c>
      <c r="B1784" s="51" t="s">
        <v>2625</v>
      </c>
      <c r="C1784" s="51">
        <v>33</v>
      </c>
      <c r="D1784" s="51" t="s">
        <v>2624</v>
      </c>
      <c r="E1784" s="51">
        <v>67</v>
      </c>
    </row>
    <row r="1785" spans="1:6" x14ac:dyDescent="0.25">
      <c r="A1785" s="51">
        <v>3418</v>
      </c>
      <c r="B1785" s="51" t="s">
        <v>2623</v>
      </c>
      <c r="C1785" s="51">
        <v>33</v>
      </c>
      <c r="D1785" s="51" t="s">
        <v>2622</v>
      </c>
      <c r="E1785" s="51">
        <v>30</v>
      </c>
    </row>
    <row r="1786" spans="1:6" x14ac:dyDescent="0.25">
      <c r="A1786" s="51">
        <v>2789</v>
      </c>
      <c r="B1786" s="51" t="s">
        <v>2621</v>
      </c>
      <c r="C1786" s="51">
        <v>33</v>
      </c>
      <c r="D1786" s="51" t="s">
        <v>2620</v>
      </c>
      <c r="E1786" s="51">
        <v>43.1</v>
      </c>
    </row>
    <row r="1787" spans="1:6" x14ac:dyDescent="0.25">
      <c r="A1787" s="51">
        <v>3459</v>
      </c>
      <c r="B1787" s="51" t="s">
        <v>2619</v>
      </c>
      <c r="C1787" s="51">
        <v>85</v>
      </c>
      <c r="D1787" s="51" t="s">
        <v>2618</v>
      </c>
      <c r="E1787" s="51">
        <v>176</v>
      </c>
    </row>
    <row r="1788" spans="1:6" x14ac:dyDescent="0.25">
      <c r="A1788" s="51">
        <v>2793</v>
      </c>
      <c r="B1788" s="51" t="s">
        <v>2617</v>
      </c>
      <c r="C1788" s="51">
        <v>33</v>
      </c>
      <c r="D1788" s="51" t="s">
        <v>2616</v>
      </c>
      <c r="E1788" s="51">
        <v>221.5</v>
      </c>
    </row>
    <row r="1789" spans="1:6" x14ac:dyDescent="0.25">
      <c r="A1789" s="51">
        <v>2791</v>
      </c>
      <c r="B1789" s="51" t="s">
        <v>2615</v>
      </c>
      <c r="C1789" s="51">
        <v>33</v>
      </c>
      <c r="D1789" s="51" t="s">
        <v>2614</v>
      </c>
      <c r="E1789" s="51">
        <v>121.5</v>
      </c>
    </row>
    <row r="1790" spans="1:6" x14ac:dyDescent="0.25">
      <c r="A1790" s="51">
        <v>647</v>
      </c>
      <c r="B1790" s="51" t="s">
        <v>2609</v>
      </c>
      <c r="C1790" s="51">
        <v>33</v>
      </c>
      <c r="D1790" s="51" t="s">
        <v>2613</v>
      </c>
      <c r="E1790" s="51">
        <v>22.6</v>
      </c>
      <c r="F1790" s="51" t="s">
        <v>2612</v>
      </c>
    </row>
    <row r="1791" spans="1:6" x14ac:dyDescent="0.25">
      <c r="A1791" s="51">
        <v>648</v>
      </c>
      <c r="B1791" s="51" t="s">
        <v>2609</v>
      </c>
      <c r="C1791" s="51">
        <v>33</v>
      </c>
      <c r="D1791" s="51" t="s">
        <v>2611</v>
      </c>
      <c r="E1791" s="51">
        <v>27.3</v>
      </c>
      <c r="F1791" s="51" t="s">
        <v>2610</v>
      </c>
    </row>
    <row r="1792" spans="1:6" x14ac:dyDescent="0.25">
      <c r="A1792" s="51">
        <v>649</v>
      </c>
      <c r="B1792" s="51" t="s">
        <v>2609</v>
      </c>
      <c r="C1792" s="51">
        <v>33</v>
      </c>
      <c r="D1792" s="51" t="s">
        <v>2608</v>
      </c>
      <c r="E1792" s="51">
        <v>27.3</v>
      </c>
      <c r="F1792" s="51" t="s">
        <v>2607</v>
      </c>
    </row>
    <row r="1793" spans="1:5" x14ac:dyDescent="0.25">
      <c r="A1793" s="51">
        <v>2899</v>
      </c>
      <c r="B1793" s="51" t="s">
        <v>2606</v>
      </c>
      <c r="C1793" s="51">
        <v>33</v>
      </c>
      <c r="D1793" s="51" t="s">
        <v>2605</v>
      </c>
      <c r="E1793" s="51">
        <v>37.200000000000003</v>
      </c>
    </row>
    <row r="1794" spans="1:5" x14ac:dyDescent="0.25">
      <c r="A1794" s="51">
        <v>3276</v>
      </c>
      <c r="B1794" s="51" t="s">
        <v>2604</v>
      </c>
      <c r="C1794" s="51">
        <v>33</v>
      </c>
      <c r="D1794" s="51" t="s">
        <v>2603</v>
      </c>
      <c r="E1794" s="51">
        <v>86.6</v>
      </c>
    </row>
    <row r="1795" spans="1:5" x14ac:dyDescent="0.25">
      <c r="A1795" s="51">
        <v>3196</v>
      </c>
      <c r="B1795" s="51" t="s">
        <v>2602</v>
      </c>
      <c r="C1795" s="51">
        <v>33</v>
      </c>
      <c r="D1795" s="51" t="s">
        <v>2601</v>
      </c>
      <c r="E1795" s="51">
        <v>55.2</v>
      </c>
    </row>
    <row r="1796" spans="1:5" x14ac:dyDescent="0.25">
      <c r="A1796" s="51">
        <v>3103</v>
      </c>
      <c r="B1796" s="51" t="s">
        <v>2600</v>
      </c>
      <c r="C1796" s="51">
        <v>26</v>
      </c>
      <c r="D1796" s="51" t="s">
        <v>2599</v>
      </c>
      <c r="E1796" s="51">
        <v>19.399999999999999</v>
      </c>
    </row>
    <row r="1797" spans="1:5" x14ac:dyDescent="0.25">
      <c r="A1797" s="51">
        <v>3451</v>
      </c>
      <c r="B1797" s="51" t="s">
        <v>2598</v>
      </c>
      <c r="C1797" s="51">
        <v>26</v>
      </c>
      <c r="D1797" s="51" t="s">
        <v>2597</v>
      </c>
      <c r="E1797" s="51">
        <v>86.3</v>
      </c>
    </row>
    <row r="1798" spans="1:5" x14ac:dyDescent="0.25">
      <c r="A1798" s="51">
        <v>3105</v>
      </c>
      <c r="B1798" s="51" t="s">
        <v>2596</v>
      </c>
      <c r="C1798" s="51">
        <v>33</v>
      </c>
      <c r="D1798" s="51" t="s">
        <v>2595</v>
      </c>
      <c r="E1798" s="51">
        <v>78.3</v>
      </c>
    </row>
    <row r="1799" spans="1:5" x14ac:dyDescent="0.25">
      <c r="A1799" s="51">
        <v>2965</v>
      </c>
      <c r="B1799" s="51" t="s">
        <v>2594</v>
      </c>
      <c r="C1799" s="51">
        <v>33</v>
      </c>
      <c r="D1799" s="51" t="s">
        <v>2593</v>
      </c>
      <c r="E1799" s="51">
        <v>131</v>
      </c>
    </row>
    <row r="1800" spans="1:5" x14ac:dyDescent="0.25">
      <c r="A1800" s="51">
        <v>2788</v>
      </c>
      <c r="B1800" s="51" t="s">
        <v>2592</v>
      </c>
      <c r="C1800" s="51">
        <v>33</v>
      </c>
      <c r="D1800" s="51" t="s">
        <v>2591</v>
      </c>
      <c r="E1800" s="51">
        <v>41.5</v>
      </c>
    </row>
    <row r="1801" spans="1:5" x14ac:dyDescent="0.25">
      <c r="A1801" s="51">
        <v>1082</v>
      </c>
      <c r="B1801" s="51" t="s">
        <v>2590</v>
      </c>
      <c r="C1801" s="51">
        <v>33</v>
      </c>
      <c r="D1801" s="51" t="s">
        <v>2589</v>
      </c>
      <c r="E1801" s="51">
        <v>54.6</v>
      </c>
    </row>
    <row r="1802" spans="1:5" x14ac:dyDescent="0.25">
      <c r="A1802" s="51">
        <v>2611</v>
      </c>
      <c r="B1802" s="51" t="s">
        <v>2588</v>
      </c>
      <c r="C1802" s="51">
        <v>33</v>
      </c>
      <c r="D1802" s="51" t="s">
        <v>2587</v>
      </c>
      <c r="E1802" s="51">
        <v>183</v>
      </c>
    </row>
    <row r="1803" spans="1:5" x14ac:dyDescent="0.25">
      <c r="A1803" s="51">
        <v>3436</v>
      </c>
      <c r="B1803" s="51" t="s">
        <v>2586</v>
      </c>
      <c r="C1803" s="51">
        <v>33</v>
      </c>
      <c r="D1803" s="51" t="s">
        <v>2585</v>
      </c>
      <c r="E1803" s="51">
        <v>38.1</v>
      </c>
    </row>
    <row r="1804" spans="1:5" x14ac:dyDescent="0.25">
      <c r="A1804" s="51">
        <v>2866</v>
      </c>
      <c r="B1804" s="51" t="s">
        <v>2584</v>
      </c>
      <c r="C1804" s="51">
        <v>33</v>
      </c>
      <c r="D1804" s="51" t="s">
        <v>2583</v>
      </c>
      <c r="E1804" s="51">
        <v>85</v>
      </c>
    </row>
    <row r="1805" spans="1:5" x14ac:dyDescent="0.25">
      <c r="A1805" s="51">
        <v>3197</v>
      </c>
      <c r="B1805" s="51" t="s">
        <v>2582</v>
      </c>
      <c r="C1805" s="51">
        <v>33</v>
      </c>
      <c r="D1805" s="51" t="s">
        <v>2581</v>
      </c>
      <c r="E1805" s="51">
        <v>28</v>
      </c>
    </row>
    <row r="1806" spans="1:5" x14ac:dyDescent="0.25">
      <c r="A1806" s="51">
        <v>2003</v>
      </c>
      <c r="B1806" s="51" t="s">
        <v>2580</v>
      </c>
      <c r="C1806" s="51">
        <v>33</v>
      </c>
      <c r="D1806" s="51" t="s">
        <v>2579</v>
      </c>
      <c r="E1806" s="51">
        <v>28.4</v>
      </c>
    </row>
    <row r="1807" spans="1:5" x14ac:dyDescent="0.25">
      <c r="A1807" s="51">
        <v>390</v>
      </c>
      <c r="B1807" s="51" t="s">
        <v>2578</v>
      </c>
      <c r="C1807" s="51">
        <v>33</v>
      </c>
      <c r="D1807" s="51" t="s">
        <v>2577</v>
      </c>
      <c r="E1807" s="51">
        <v>21.8</v>
      </c>
    </row>
    <row r="1808" spans="1:5" x14ac:dyDescent="0.25">
      <c r="A1808" s="51">
        <v>2337</v>
      </c>
      <c r="B1808" s="51" t="s">
        <v>2576</v>
      </c>
      <c r="C1808" s="51">
        <v>33</v>
      </c>
      <c r="D1808" s="51" t="s">
        <v>2575</v>
      </c>
      <c r="E1808" s="51">
        <v>26.6</v>
      </c>
    </row>
    <row r="1809" spans="1:5" x14ac:dyDescent="0.25">
      <c r="A1809" s="51">
        <v>2387</v>
      </c>
      <c r="B1809" s="51" t="s">
        <v>2574</v>
      </c>
      <c r="C1809" s="51">
        <v>26</v>
      </c>
      <c r="D1809" s="51" t="s">
        <v>2573</v>
      </c>
      <c r="E1809" s="51">
        <v>38</v>
      </c>
    </row>
    <row r="1810" spans="1:5" x14ac:dyDescent="0.25">
      <c r="A1810" s="51">
        <v>2948</v>
      </c>
      <c r="B1810" s="51" t="s">
        <v>2572</v>
      </c>
      <c r="C1810" s="51">
        <v>60</v>
      </c>
      <c r="D1810" s="51" t="s">
        <v>1862</v>
      </c>
    </row>
    <row r="1811" spans="1:5" x14ac:dyDescent="0.25">
      <c r="A1811" s="51">
        <v>3186</v>
      </c>
      <c r="B1811" s="51" t="s">
        <v>2571</v>
      </c>
      <c r="C1811" s="51">
        <v>12</v>
      </c>
      <c r="D1811" s="51" t="s">
        <v>2570</v>
      </c>
      <c r="E1811" s="51">
        <v>50.54</v>
      </c>
    </row>
    <row r="1812" spans="1:5" x14ac:dyDescent="0.25">
      <c r="A1812" s="51">
        <v>3187</v>
      </c>
      <c r="B1812" s="51" t="s">
        <v>2569</v>
      </c>
      <c r="C1812" s="51">
        <v>12</v>
      </c>
      <c r="D1812" s="51" t="s">
        <v>2568</v>
      </c>
      <c r="E1812" s="51">
        <v>62.02</v>
      </c>
    </row>
    <row r="1813" spans="1:5" x14ac:dyDescent="0.25">
      <c r="A1813" s="51">
        <v>1249</v>
      </c>
      <c r="B1813" s="51" t="s">
        <v>2567</v>
      </c>
      <c r="C1813" s="51">
        <v>60</v>
      </c>
      <c r="D1813" s="51" t="s">
        <v>2566</v>
      </c>
      <c r="E1813" s="51">
        <v>270</v>
      </c>
    </row>
    <row r="1814" spans="1:5" x14ac:dyDescent="0.25">
      <c r="A1814" s="51">
        <v>1287</v>
      </c>
      <c r="B1814" s="51" t="s">
        <v>2565</v>
      </c>
      <c r="C1814" s="51">
        <v>60</v>
      </c>
      <c r="D1814" s="51" t="s">
        <v>2564</v>
      </c>
      <c r="E1814" s="51">
        <v>96</v>
      </c>
    </row>
    <row r="1815" spans="1:5" x14ac:dyDescent="0.25">
      <c r="A1815" s="51">
        <v>2015</v>
      </c>
      <c r="B1815" s="51" t="s">
        <v>2563</v>
      </c>
      <c r="C1815" s="51">
        <v>60</v>
      </c>
      <c r="D1815" s="51" t="s">
        <v>2562</v>
      </c>
      <c r="E1815" s="51">
        <v>55</v>
      </c>
    </row>
    <row r="1816" spans="1:5" x14ac:dyDescent="0.25">
      <c r="A1816" s="51">
        <v>2978</v>
      </c>
      <c r="B1816" s="51" t="s">
        <v>2561</v>
      </c>
      <c r="C1816" s="51">
        <v>60</v>
      </c>
      <c r="D1816" s="51" t="s">
        <v>2560</v>
      </c>
    </row>
    <row r="1817" spans="1:5" x14ac:dyDescent="0.25">
      <c r="A1817" s="51">
        <v>2969</v>
      </c>
      <c r="B1817" s="51" t="s">
        <v>2559</v>
      </c>
      <c r="C1817" s="51">
        <v>12</v>
      </c>
      <c r="D1817" s="51" t="s">
        <v>2558</v>
      </c>
      <c r="E1817" s="51">
        <v>180</v>
      </c>
    </row>
    <row r="1818" spans="1:5" x14ac:dyDescent="0.25">
      <c r="A1818" s="51">
        <v>2908</v>
      </c>
      <c r="B1818" s="51" t="s">
        <v>2557</v>
      </c>
      <c r="C1818" s="51">
        <v>33</v>
      </c>
      <c r="D1818" s="51" t="s">
        <v>2556</v>
      </c>
      <c r="E1818" s="51">
        <v>61.6</v>
      </c>
    </row>
    <row r="1819" spans="1:5" x14ac:dyDescent="0.25">
      <c r="A1819" s="51">
        <v>3218</v>
      </c>
      <c r="B1819" s="51" t="s">
        <v>2555</v>
      </c>
      <c r="C1819" s="51">
        <v>12</v>
      </c>
      <c r="D1819" s="51" t="s">
        <v>2554</v>
      </c>
      <c r="E1819" s="51">
        <v>33.99</v>
      </c>
    </row>
    <row r="1820" spans="1:5" x14ac:dyDescent="0.25">
      <c r="A1820" s="51">
        <v>2887</v>
      </c>
      <c r="B1820" s="51" t="s">
        <v>2553</v>
      </c>
      <c r="C1820" s="51">
        <v>12</v>
      </c>
      <c r="D1820" s="51" t="s">
        <v>2552</v>
      </c>
      <c r="E1820" s="51">
        <v>130</v>
      </c>
    </row>
    <row r="1821" spans="1:5" x14ac:dyDescent="0.25">
      <c r="A1821" s="51">
        <v>2890</v>
      </c>
      <c r="B1821" s="51" t="s">
        <v>2551</v>
      </c>
      <c r="C1821" s="51">
        <v>12</v>
      </c>
      <c r="D1821" s="51" t="s">
        <v>2550</v>
      </c>
      <c r="E1821" s="51">
        <v>130</v>
      </c>
    </row>
    <row r="1822" spans="1:5" x14ac:dyDescent="0.25">
      <c r="A1822" s="51">
        <v>3217</v>
      </c>
      <c r="B1822" s="51" t="s">
        <v>2549</v>
      </c>
      <c r="C1822" s="51">
        <v>12</v>
      </c>
      <c r="D1822" s="51" t="s">
        <v>2548</v>
      </c>
      <c r="E1822" s="51">
        <v>136.76</v>
      </c>
    </row>
    <row r="1823" spans="1:5" x14ac:dyDescent="0.25">
      <c r="A1823" s="51">
        <v>2889</v>
      </c>
      <c r="B1823" s="51" t="s">
        <v>2547</v>
      </c>
      <c r="C1823" s="51">
        <v>12</v>
      </c>
      <c r="D1823" s="51" t="s">
        <v>2546</v>
      </c>
      <c r="E1823" s="51">
        <v>130</v>
      </c>
    </row>
    <row r="1824" spans="1:5" x14ac:dyDescent="0.25">
      <c r="A1824" s="51">
        <v>2888</v>
      </c>
      <c r="B1824" s="51" t="s">
        <v>2545</v>
      </c>
      <c r="C1824" s="51">
        <v>12</v>
      </c>
      <c r="D1824" s="51" t="s">
        <v>2544</v>
      </c>
      <c r="E1824" s="51">
        <v>130</v>
      </c>
    </row>
    <row r="1825" spans="1:5" x14ac:dyDescent="0.25">
      <c r="A1825" s="51">
        <v>391</v>
      </c>
      <c r="B1825" s="51" t="s">
        <v>2543</v>
      </c>
      <c r="C1825" s="51">
        <v>26</v>
      </c>
      <c r="D1825" s="51" t="s">
        <v>2542</v>
      </c>
      <c r="E1825" s="51">
        <v>54.12</v>
      </c>
    </row>
    <row r="1826" spans="1:5" x14ac:dyDescent="0.25">
      <c r="A1826" s="51">
        <v>852</v>
      </c>
      <c r="B1826" s="51" t="s">
        <v>2541</v>
      </c>
      <c r="C1826" s="51">
        <v>47</v>
      </c>
      <c r="D1826" s="51" t="s">
        <v>2540</v>
      </c>
    </row>
    <row r="1827" spans="1:5" x14ac:dyDescent="0.25">
      <c r="A1827" s="51">
        <v>395</v>
      </c>
      <c r="B1827" s="51" t="s">
        <v>2539</v>
      </c>
      <c r="C1827" s="51">
        <v>26</v>
      </c>
      <c r="D1827" s="51" t="s">
        <v>2538</v>
      </c>
      <c r="E1827" s="51">
        <v>189</v>
      </c>
    </row>
    <row r="1828" spans="1:5" x14ac:dyDescent="0.25">
      <c r="A1828" s="51">
        <v>392</v>
      </c>
      <c r="B1828" s="51" t="s">
        <v>2537</v>
      </c>
      <c r="C1828" s="51">
        <v>12</v>
      </c>
      <c r="D1828" s="51" t="s">
        <v>2536</v>
      </c>
      <c r="E1828" s="51">
        <v>164.99</v>
      </c>
    </row>
    <row r="1829" spans="1:5" x14ac:dyDescent="0.25">
      <c r="A1829" s="51">
        <v>393</v>
      </c>
      <c r="B1829" s="51" t="s">
        <v>2535</v>
      </c>
      <c r="C1829" s="51">
        <v>12</v>
      </c>
      <c r="D1829" s="51" t="s">
        <v>2534</v>
      </c>
      <c r="E1829" s="51">
        <v>164.99</v>
      </c>
    </row>
    <row r="1830" spans="1:5" x14ac:dyDescent="0.25">
      <c r="A1830" s="51">
        <v>394</v>
      </c>
      <c r="B1830" s="51" t="s">
        <v>2533</v>
      </c>
      <c r="C1830" s="51">
        <v>12</v>
      </c>
      <c r="D1830" s="51" t="s">
        <v>2532</v>
      </c>
      <c r="E1830" s="51">
        <v>164.99</v>
      </c>
    </row>
    <row r="1831" spans="1:5" x14ac:dyDescent="0.25">
      <c r="A1831" s="51">
        <v>3054</v>
      </c>
      <c r="B1831" s="51" t="s">
        <v>2531</v>
      </c>
      <c r="C1831" s="51">
        <v>129</v>
      </c>
      <c r="D1831" s="51" t="s">
        <v>2530</v>
      </c>
      <c r="E1831" s="51">
        <v>197</v>
      </c>
    </row>
    <row r="1832" spans="1:5" x14ac:dyDescent="0.25">
      <c r="A1832" s="51">
        <v>2555</v>
      </c>
      <c r="B1832" s="51" t="s">
        <v>2529</v>
      </c>
      <c r="C1832" s="51">
        <v>12</v>
      </c>
      <c r="D1832" s="51" t="s">
        <v>2528</v>
      </c>
      <c r="E1832" s="51">
        <v>49.13</v>
      </c>
    </row>
    <row r="1833" spans="1:5" x14ac:dyDescent="0.25">
      <c r="A1833" s="51">
        <v>397</v>
      </c>
      <c r="B1833" s="51" t="s">
        <v>2527</v>
      </c>
      <c r="C1833" s="51">
        <v>4</v>
      </c>
      <c r="D1833" s="51" t="s">
        <v>1613</v>
      </c>
      <c r="E1833" s="51">
        <v>87</v>
      </c>
    </row>
    <row r="1834" spans="1:5" x14ac:dyDescent="0.25">
      <c r="A1834" s="51">
        <v>1512</v>
      </c>
      <c r="B1834" s="51" t="s">
        <v>2526</v>
      </c>
      <c r="C1834" s="51">
        <v>12</v>
      </c>
      <c r="D1834" s="51" t="s">
        <v>2525</v>
      </c>
      <c r="E1834" s="51">
        <v>22.8</v>
      </c>
    </row>
    <row r="1835" spans="1:5" x14ac:dyDescent="0.25">
      <c r="A1835" s="51">
        <v>1621</v>
      </c>
      <c r="B1835" s="51" t="s">
        <v>2524</v>
      </c>
      <c r="C1835" s="51">
        <v>26</v>
      </c>
      <c r="D1835" s="51" t="s">
        <v>2523</v>
      </c>
      <c r="E1835" s="51">
        <v>14.26</v>
      </c>
    </row>
    <row r="1836" spans="1:5" x14ac:dyDescent="0.25">
      <c r="A1836" s="51">
        <v>3447</v>
      </c>
      <c r="B1836" s="51" t="s">
        <v>2522</v>
      </c>
      <c r="C1836" s="51">
        <v>129</v>
      </c>
      <c r="D1836" s="51" t="s">
        <v>2521</v>
      </c>
      <c r="E1836" s="51">
        <v>29.1</v>
      </c>
    </row>
    <row r="1837" spans="1:5" x14ac:dyDescent="0.25">
      <c r="A1837" s="51">
        <v>1511</v>
      </c>
      <c r="B1837" s="51" t="s">
        <v>2520</v>
      </c>
      <c r="C1837" s="51">
        <v>12</v>
      </c>
      <c r="D1837" s="51" t="s">
        <v>2519</v>
      </c>
      <c r="E1837" s="51">
        <v>63.8</v>
      </c>
    </row>
    <row r="1838" spans="1:5" x14ac:dyDescent="0.25">
      <c r="A1838" s="51">
        <v>3275</v>
      </c>
      <c r="B1838" s="51" t="s">
        <v>2518</v>
      </c>
      <c r="C1838" s="51">
        <v>12</v>
      </c>
      <c r="D1838" s="51" t="s">
        <v>2517</v>
      </c>
      <c r="E1838" s="51">
        <v>238</v>
      </c>
    </row>
    <row r="1839" spans="1:5" x14ac:dyDescent="0.25">
      <c r="A1839" s="51">
        <v>398</v>
      </c>
      <c r="B1839" s="51" t="s">
        <v>2516</v>
      </c>
      <c r="C1839" s="51">
        <v>26</v>
      </c>
      <c r="D1839" s="51" t="s">
        <v>2515</v>
      </c>
      <c r="E1839" s="51">
        <v>16.309999999999999</v>
      </c>
    </row>
    <row r="1840" spans="1:5" x14ac:dyDescent="0.25">
      <c r="A1840" s="51">
        <v>399</v>
      </c>
      <c r="B1840" s="51" t="s">
        <v>2514</v>
      </c>
      <c r="C1840" s="51">
        <v>26</v>
      </c>
      <c r="D1840" s="51" t="s">
        <v>2513</v>
      </c>
      <c r="E1840" s="51">
        <v>19.05</v>
      </c>
    </row>
    <row r="1841" spans="1:6" x14ac:dyDescent="0.25">
      <c r="A1841" s="51">
        <v>1150</v>
      </c>
      <c r="B1841" s="51" t="s">
        <v>2512</v>
      </c>
      <c r="C1841" s="51">
        <v>26</v>
      </c>
      <c r="D1841" s="51" t="s">
        <v>2511</v>
      </c>
      <c r="E1841" s="51">
        <v>137.97999999999999</v>
      </c>
    </row>
    <row r="1842" spans="1:6" x14ac:dyDescent="0.25">
      <c r="A1842" s="51">
        <v>3509</v>
      </c>
      <c r="B1842" s="51" t="s">
        <v>2510</v>
      </c>
      <c r="C1842" s="51">
        <v>138</v>
      </c>
      <c r="D1842" s="51" t="s">
        <v>2509</v>
      </c>
    </row>
    <row r="1843" spans="1:6" x14ac:dyDescent="0.25">
      <c r="A1843" s="51">
        <v>1650</v>
      </c>
      <c r="B1843" s="51" t="s">
        <v>2508</v>
      </c>
      <c r="C1843" s="51">
        <v>5</v>
      </c>
      <c r="D1843" s="51" t="s">
        <v>2507</v>
      </c>
      <c r="E1843" s="51">
        <v>65.099999999999994</v>
      </c>
    </row>
    <row r="1844" spans="1:6" x14ac:dyDescent="0.25">
      <c r="A1844" s="51">
        <v>3360</v>
      </c>
      <c r="B1844" s="51" t="s">
        <v>2506</v>
      </c>
      <c r="C1844" s="51">
        <v>33</v>
      </c>
      <c r="D1844" s="51" t="s">
        <v>2505</v>
      </c>
      <c r="E1844" s="51">
        <v>41</v>
      </c>
      <c r="F1844" s="51" t="s">
        <v>2504</v>
      </c>
    </row>
    <row r="1845" spans="1:6" x14ac:dyDescent="0.25">
      <c r="A1845" s="51">
        <v>3266</v>
      </c>
      <c r="B1845" s="51" t="s">
        <v>2503</v>
      </c>
      <c r="C1845" s="51">
        <v>33</v>
      </c>
      <c r="D1845" s="51" t="s">
        <v>2501</v>
      </c>
      <c r="E1845" s="51">
        <v>40</v>
      </c>
    </row>
    <row r="1846" spans="1:6" x14ac:dyDescent="0.25">
      <c r="A1846" s="51">
        <v>3259</v>
      </c>
      <c r="B1846" s="51" t="s">
        <v>2502</v>
      </c>
      <c r="D1846" s="51" t="s">
        <v>2501</v>
      </c>
      <c r="E1846" s="51">
        <v>40</v>
      </c>
    </row>
    <row r="1847" spans="1:6" x14ac:dyDescent="0.25">
      <c r="A1847" s="51">
        <v>2639</v>
      </c>
      <c r="B1847" s="51" t="s">
        <v>2500</v>
      </c>
      <c r="C1847" s="51">
        <v>120</v>
      </c>
      <c r="D1847" s="51" t="s">
        <v>2499</v>
      </c>
      <c r="E1847" s="51">
        <v>29.2</v>
      </c>
    </row>
    <row r="1848" spans="1:6" x14ac:dyDescent="0.25">
      <c r="A1848" s="51">
        <v>400</v>
      </c>
      <c r="B1848" s="51" t="s">
        <v>2498</v>
      </c>
      <c r="C1848" s="51">
        <v>5</v>
      </c>
      <c r="E1848" s="51">
        <v>9.3704268292682897</v>
      </c>
    </row>
    <row r="1849" spans="1:6" x14ac:dyDescent="0.25">
      <c r="A1849" s="51">
        <v>2946</v>
      </c>
      <c r="B1849" s="51" t="s">
        <v>2497</v>
      </c>
      <c r="C1849" s="51">
        <v>12</v>
      </c>
      <c r="D1849" s="51" t="s">
        <v>2496</v>
      </c>
      <c r="E1849" s="51">
        <v>203</v>
      </c>
    </row>
    <row r="1850" spans="1:6" x14ac:dyDescent="0.25">
      <c r="A1850" s="51">
        <v>1724</v>
      </c>
      <c r="B1850" s="51" t="s">
        <v>2495</v>
      </c>
      <c r="C1850" s="51">
        <v>12</v>
      </c>
      <c r="D1850" s="51" t="s">
        <v>2116</v>
      </c>
      <c r="E1850" s="51">
        <v>82.1</v>
      </c>
    </row>
    <row r="1851" spans="1:6" x14ac:dyDescent="0.25">
      <c r="A1851" s="51">
        <v>2817</v>
      </c>
      <c r="B1851" s="51" t="s">
        <v>2494</v>
      </c>
      <c r="C1851" s="51">
        <v>21</v>
      </c>
      <c r="D1851" s="51" t="s">
        <v>2493</v>
      </c>
      <c r="E1851" s="51">
        <v>153</v>
      </c>
      <c r="F1851" s="51" t="s">
        <v>1543</v>
      </c>
    </row>
    <row r="1852" spans="1:6" x14ac:dyDescent="0.25">
      <c r="A1852" s="51">
        <v>2741</v>
      </c>
      <c r="B1852" s="51" t="s">
        <v>2492</v>
      </c>
      <c r="C1852" s="51">
        <v>21</v>
      </c>
      <c r="E1852" s="51">
        <v>16000</v>
      </c>
      <c r="F1852" s="51" t="s">
        <v>2491</v>
      </c>
    </row>
    <row r="1853" spans="1:6" x14ac:dyDescent="0.25">
      <c r="A1853" s="51">
        <v>931</v>
      </c>
      <c r="B1853" s="51" t="s">
        <v>2490</v>
      </c>
      <c r="C1853" s="51">
        <v>29</v>
      </c>
      <c r="D1853" s="51" t="s">
        <v>2489</v>
      </c>
      <c r="E1853" s="51">
        <v>86</v>
      </c>
    </row>
    <row r="1854" spans="1:6" x14ac:dyDescent="0.25">
      <c r="A1854" s="51">
        <v>401</v>
      </c>
      <c r="B1854" s="51" t="s">
        <v>2488</v>
      </c>
      <c r="C1854" s="51">
        <v>29</v>
      </c>
      <c r="D1854" s="51" t="s">
        <v>2487</v>
      </c>
      <c r="E1854" s="51">
        <v>83</v>
      </c>
    </row>
    <row r="1855" spans="1:6" x14ac:dyDescent="0.25">
      <c r="A1855" s="51">
        <v>2151</v>
      </c>
      <c r="B1855" s="51" t="s">
        <v>2486</v>
      </c>
      <c r="C1855" s="51">
        <v>112</v>
      </c>
      <c r="E1855" s="51">
        <v>5.78</v>
      </c>
    </row>
    <row r="1856" spans="1:6" x14ac:dyDescent="0.25">
      <c r="A1856" s="51">
        <v>3309</v>
      </c>
      <c r="B1856" s="51" t="s">
        <v>2485</v>
      </c>
      <c r="C1856" s="51">
        <v>26</v>
      </c>
      <c r="D1856" s="51" t="s">
        <v>2483</v>
      </c>
      <c r="E1856" s="51">
        <v>74.83</v>
      </c>
    </row>
    <row r="1857" spans="1:5" x14ac:dyDescent="0.25">
      <c r="A1857" s="51">
        <v>3398</v>
      </c>
      <c r="B1857" s="51" t="s">
        <v>2484</v>
      </c>
      <c r="C1857" s="51">
        <v>26</v>
      </c>
      <c r="D1857" s="51" t="s">
        <v>2483</v>
      </c>
      <c r="E1857" s="51">
        <v>74.83</v>
      </c>
    </row>
    <row r="1858" spans="1:5" x14ac:dyDescent="0.25">
      <c r="A1858" s="51">
        <v>3310</v>
      </c>
      <c r="B1858" s="51" t="s">
        <v>2482</v>
      </c>
      <c r="C1858" s="51">
        <v>26</v>
      </c>
      <c r="D1858" s="51" t="s">
        <v>2481</v>
      </c>
      <c r="E1858" s="51">
        <v>70.540000000000006</v>
      </c>
    </row>
    <row r="1859" spans="1:5" x14ac:dyDescent="0.25">
      <c r="A1859" s="51">
        <v>1188</v>
      </c>
      <c r="B1859" s="51" t="s">
        <v>2480</v>
      </c>
      <c r="C1859" s="51">
        <v>32</v>
      </c>
      <c r="D1859" s="51" t="s">
        <v>2479</v>
      </c>
      <c r="E1859" s="51">
        <v>66</v>
      </c>
    </row>
    <row r="1860" spans="1:5" x14ac:dyDescent="0.25">
      <c r="A1860" s="51">
        <v>3396</v>
      </c>
      <c r="B1860" s="51" t="s">
        <v>2478</v>
      </c>
      <c r="C1860" s="51">
        <v>26</v>
      </c>
      <c r="D1860" s="51" t="s">
        <v>2477</v>
      </c>
      <c r="E1860" s="51">
        <v>120.5</v>
      </c>
    </row>
    <row r="1861" spans="1:5" x14ac:dyDescent="0.25">
      <c r="A1861" s="51">
        <v>3311</v>
      </c>
      <c r="B1861" s="51" t="s">
        <v>2476</v>
      </c>
      <c r="C1861" s="51">
        <v>26</v>
      </c>
      <c r="D1861" s="51" t="s">
        <v>2475</v>
      </c>
      <c r="E1861" s="51">
        <v>94.05</v>
      </c>
    </row>
    <row r="1862" spans="1:5" x14ac:dyDescent="0.25">
      <c r="A1862" s="51">
        <v>402</v>
      </c>
      <c r="B1862" s="51" t="s">
        <v>2474</v>
      </c>
      <c r="C1862" s="51">
        <v>4</v>
      </c>
      <c r="E1862" s="51">
        <v>56.896341463414601</v>
      </c>
    </row>
    <row r="1863" spans="1:5" x14ac:dyDescent="0.25">
      <c r="A1863" s="51">
        <v>403</v>
      </c>
      <c r="B1863" s="51" t="s">
        <v>2473</v>
      </c>
      <c r="C1863" s="51">
        <v>4</v>
      </c>
      <c r="E1863" s="51">
        <v>37.797256097560997</v>
      </c>
    </row>
    <row r="1864" spans="1:5" x14ac:dyDescent="0.25">
      <c r="A1864" s="51">
        <v>2136</v>
      </c>
      <c r="B1864" s="51" t="s">
        <v>2472</v>
      </c>
      <c r="C1864" s="51">
        <v>26</v>
      </c>
      <c r="D1864" s="51" t="s">
        <v>2471</v>
      </c>
    </row>
    <row r="1865" spans="1:5" x14ac:dyDescent="0.25">
      <c r="A1865" s="51">
        <v>2257</v>
      </c>
      <c r="B1865" s="51" t="s">
        <v>2470</v>
      </c>
      <c r="C1865" s="51">
        <v>26</v>
      </c>
      <c r="D1865" s="51" t="s">
        <v>2469</v>
      </c>
      <c r="E1865" s="51">
        <v>13</v>
      </c>
    </row>
    <row r="1866" spans="1:5" x14ac:dyDescent="0.25">
      <c r="A1866" s="51">
        <v>2256</v>
      </c>
      <c r="B1866" s="51" t="s">
        <v>2468</v>
      </c>
      <c r="C1866" s="51">
        <v>27</v>
      </c>
      <c r="D1866" s="51" t="s">
        <v>2467</v>
      </c>
      <c r="E1866" s="51">
        <v>15</v>
      </c>
    </row>
    <row r="1867" spans="1:5" x14ac:dyDescent="0.25">
      <c r="A1867" s="51">
        <v>404</v>
      </c>
      <c r="B1867" s="51" t="s">
        <v>2466</v>
      </c>
      <c r="C1867" s="51">
        <v>30</v>
      </c>
      <c r="D1867" s="51" t="s">
        <v>2465</v>
      </c>
      <c r="E1867" s="51">
        <v>23.09</v>
      </c>
    </row>
    <row r="1868" spans="1:5" x14ac:dyDescent="0.25">
      <c r="A1868" s="51">
        <v>405</v>
      </c>
      <c r="B1868" s="51" t="s">
        <v>2464</v>
      </c>
      <c r="C1868" s="51">
        <v>30</v>
      </c>
      <c r="D1868" s="51" t="s">
        <v>2463</v>
      </c>
      <c r="E1868" s="51">
        <v>16.600000000000001</v>
      </c>
    </row>
    <row r="1869" spans="1:5" x14ac:dyDescent="0.25">
      <c r="A1869" s="51">
        <v>3134</v>
      </c>
      <c r="B1869" s="51" t="s">
        <v>2462</v>
      </c>
      <c r="C1869" s="51">
        <v>36</v>
      </c>
      <c r="D1869" s="51" t="s">
        <v>2461</v>
      </c>
      <c r="E1869" s="51">
        <v>7.5</v>
      </c>
    </row>
    <row r="1870" spans="1:5" x14ac:dyDescent="0.25">
      <c r="A1870" s="51">
        <v>3467</v>
      </c>
      <c r="B1870" s="51" t="s">
        <v>2460</v>
      </c>
      <c r="C1870" s="51">
        <v>33</v>
      </c>
      <c r="D1870" s="51" t="s">
        <v>2459</v>
      </c>
      <c r="E1870" s="51">
        <v>131.5</v>
      </c>
    </row>
    <row r="1871" spans="1:5" x14ac:dyDescent="0.25">
      <c r="A1871" s="51">
        <v>817</v>
      </c>
      <c r="B1871" s="51" t="s">
        <v>2458</v>
      </c>
      <c r="C1871" s="51">
        <v>56</v>
      </c>
      <c r="E1871" s="51">
        <v>842</v>
      </c>
    </row>
    <row r="1872" spans="1:5" x14ac:dyDescent="0.25">
      <c r="A1872" s="51">
        <v>818</v>
      </c>
      <c r="B1872" s="51" t="s">
        <v>2457</v>
      </c>
      <c r="C1872" s="51">
        <v>56</v>
      </c>
      <c r="E1872" s="51">
        <v>527</v>
      </c>
    </row>
    <row r="1873" spans="1:6" x14ac:dyDescent="0.25">
      <c r="A1873" s="51">
        <v>1632</v>
      </c>
      <c r="B1873" s="51" t="s">
        <v>2456</v>
      </c>
      <c r="C1873" s="51">
        <v>5</v>
      </c>
      <c r="D1873" s="51" t="s">
        <v>2455</v>
      </c>
      <c r="E1873" s="51">
        <v>85</v>
      </c>
    </row>
    <row r="1874" spans="1:6" x14ac:dyDescent="0.25">
      <c r="A1874" s="51">
        <v>1776</v>
      </c>
      <c r="B1874" s="51" t="s">
        <v>2454</v>
      </c>
      <c r="C1874" s="51">
        <v>70</v>
      </c>
      <c r="D1874" s="51" t="s">
        <v>2453</v>
      </c>
      <c r="E1874" s="51">
        <v>216</v>
      </c>
    </row>
    <row r="1875" spans="1:6" x14ac:dyDescent="0.25">
      <c r="A1875" s="51">
        <v>2949</v>
      </c>
      <c r="B1875" s="51" t="s">
        <v>2452</v>
      </c>
      <c r="C1875" s="51">
        <v>70</v>
      </c>
      <c r="D1875" s="51" t="s">
        <v>2451</v>
      </c>
      <c r="E1875" s="51">
        <v>103</v>
      </c>
    </row>
    <row r="1876" spans="1:6" x14ac:dyDescent="0.25">
      <c r="A1876" s="51">
        <v>2465</v>
      </c>
      <c r="B1876" s="51" t="s">
        <v>2450</v>
      </c>
      <c r="C1876" s="51">
        <v>100</v>
      </c>
      <c r="D1876" s="51" t="s">
        <v>2449</v>
      </c>
      <c r="E1876" s="51">
        <v>14</v>
      </c>
    </row>
    <row r="1877" spans="1:6" x14ac:dyDescent="0.25">
      <c r="A1877" s="51">
        <v>2472</v>
      </c>
      <c r="B1877" s="51" t="s">
        <v>2448</v>
      </c>
      <c r="C1877" s="51">
        <v>100</v>
      </c>
      <c r="D1877" s="51" t="s">
        <v>2447</v>
      </c>
      <c r="E1877" s="51">
        <v>1</v>
      </c>
    </row>
    <row r="1878" spans="1:6" x14ac:dyDescent="0.25">
      <c r="A1878" s="51">
        <v>1525</v>
      </c>
      <c r="B1878" s="51" t="s">
        <v>2446</v>
      </c>
      <c r="C1878" s="51">
        <v>33</v>
      </c>
      <c r="D1878" s="51" t="s">
        <v>2445</v>
      </c>
      <c r="E1878" s="51">
        <v>72</v>
      </c>
    </row>
    <row r="1879" spans="1:6" x14ac:dyDescent="0.25">
      <c r="A1879" s="51">
        <v>406</v>
      </c>
      <c r="B1879" s="51" t="s">
        <v>2444</v>
      </c>
      <c r="C1879" s="51">
        <v>33</v>
      </c>
      <c r="D1879" s="51" t="s">
        <v>2443</v>
      </c>
      <c r="E1879" s="51">
        <v>80</v>
      </c>
    </row>
    <row r="1880" spans="1:6" x14ac:dyDescent="0.25">
      <c r="A1880" s="51">
        <v>376</v>
      </c>
      <c r="B1880" s="51" t="s">
        <v>2442</v>
      </c>
      <c r="C1880" s="51">
        <v>33</v>
      </c>
      <c r="D1880" s="51" t="s">
        <v>2441</v>
      </c>
      <c r="E1880" s="51">
        <v>43.3</v>
      </c>
    </row>
    <row r="1881" spans="1:6" x14ac:dyDescent="0.25">
      <c r="A1881" s="51">
        <v>2295</v>
      </c>
      <c r="B1881" s="51" t="s">
        <v>2440</v>
      </c>
      <c r="C1881" s="51">
        <v>27</v>
      </c>
      <c r="D1881" s="51" t="s">
        <v>2439</v>
      </c>
    </row>
    <row r="1882" spans="1:6" x14ac:dyDescent="0.25">
      <c r="A1882" s="51">
        <v>1369</v>
      </c>
      <c r="B1882" s="51" t="s">
        <v>2438</v>
      </c>
      <c r="C1882" s="51">
        <v>33</v>
      </c>
      <c r="D1882" s="51" t="s">
        <v>2437</v>
      </c>
    </row>
    <row r="1883" spans="1:6" x14ac:dyDescent="0.25">
      <c r="A1883" s="51">
        <v>1348</v>
      </c>
      <c r="B1883" s="51" t="s">
        <v>2436</v>
      </c>
      <c r="C1883" s="51">
        <v>70</v>
      </c>
      <c r="D1883" s="51" t="s">
        <v>2435</v>
      </c>
      <c r="E1883" s="51">
        <v>12.46</v>
      </c>
    </row>
    <row r="1884" spans="1:6" x14ac:dyDescent="0.25">
      <c r="A1884" s="51">
        <v>913</v>
      </c>
      <c r="B1884" s="51" t="s">
        <v>2434</v>
      </c>
      <c r="C1884" s="51">
        <v>36</v>
      </c>
      <c r="D1884" s="51" t="s">
        <v>2433</v>
      </c>
      <c r="E1884" s="51">
        <v>510</v>
      </c>
    </row>
    <row r="1885" spans="1:6" x14ac:dyDescent="0.25">
      <c r="A1885" s="51">
        <v>2450</v>
      </c>
      <c r="B1885" s="51" t="s">
        <v>2432</v>
      </c>
      <c r="C1885" s="51">
        <v>26</v>
      </c>
      <c r="D1885" s="51" t="s">
        <v>2431</v>
      </c>
      <c r="E1885" s="51">
        <v>1200</v>
      </c>
      <c r="F1885" s="51" t="s">
        <v>2430</v>
      </c>
    </row>
    <row r="1886" spans="1:6" x14ac:dyDescent="0.25">
      <c r="A1886" s="51">
        <v>1908</v>
      </c>
      <c r="B1886" s="51" t="s">
        <v>2429</v>
      </c>
      <c r="C1886" s="51">
        <v>35</v>
      </c>
      <c r="D1886" s="51" t="s">
        <v>2428</v>
      </c>
      <c r="E1886" s="51">
        <v>1038.24</v>
      </c>
    </row>
    <row r="1887" spans="1:6" x14ac:dyDescent="0.25">
      <c r="A1887" s="51">
        <v>2724</v>
      </c>
      <c r="B1887" s="51" t="s">
        <v>2427</v>
      </c>
      <c r="C1887" s="51">
        <v>36</v>
      </c>
      <c r="D1887" s="51" t="s">
        <v>2426</v>
      </c>
      <c r="E1887" s="51">
        <v>14.5</v>
      </c>
    </row>
    <row r="1888" spans="1:6" x14ac:dyDescent="0.25">
      <c r="A1888" s="51">
        <v>3369</v>
      </c>
      <c r="B1888" s="51" t="s">
        <v>2425</v>
      </c>
      <c r="C1888" s="51">
        <v>125</v>
      </c>
      <c r="D1888" s="51" t="s">
        <v>2424</v>
      </c>
    </row>
    <row r="1889" spans="1:5" x14ac:dyDescent="0.25">
      <c r="A1889" s="51">
        <v>2164</v>
      </c>
      <c r="B1889" s="51" t="s">
        <v>2423</v>
      </c>
      <c r="C1889" s="51">
        <v>12</v>
      </c>
      <c r="D1889" s="51" t="s">
        <v>2422</v>
      </c>
      <c r="E1889" s="51">
        <v>60</v>
      </c>
    </row>
    <row r="1890" spans="1:5" x14ac:dyDescent="0.25">
      <c r="A1890" s="51">
        <v>3093</v>
      </c>
      <c r="B1890" s="51" t="s">
        <v>2421</v>
      </c>
      <c r="C1890" s="51">
        <v>120</v>
      </c>
      <c r="D1890" s="51" t="s">
        <v>2420</v>
      </c>
      <c r="E1890" s="51">
        <v>57.1</v>
      </c>
    </row>
    <row r="1891" spans="1:5" x14ac:dyDescent="0.25">
      <c r="A1891" s="51">
        <v>3026</v>
      </c>
      <c r="B1891" s="51" t="s">
        <v>2419</v>
      </c>
      <c r="C1891" s="51">
        <v>120</v>
      </c>
      <c r="D1891" s="51" t="s">
        <v>2418</v>
      </c>
      <c r="E1891" s="51">
        <v>59.8</v>
      </c>
    </row>
    <row r="1892" spans="1:5" x14ac:dyDescent="0.25">
      <c r="A1892" s="51">
        <v>1715</v>
      </c>
      <c r="B1892" s="51" t="s">
        <v>2417</v>
      </c>
      <c r="C1892" s="51">
        <v>27</v>
      </c>
      <c r="D1892" s="51" t="s">
        <v>2416</v>
      </c>
      <c r="E1892" s="51">
        <v>48</v>
      </c>
    </row>
    <row r="1893" spans="1:5" x14ac:dyDescent="0.25">
      <c r="A1893" s="51">
        <v>1336</v>
      </c>
      <c r="B1893" s="51" t="s">
        <v>2415</v>
      </c>
      <c r="C1893" s="51">
        <v>53</v>
      </c>
      <c r="D1893" s="51" t="s">
        <v>2414</v>
      </c>
      <c r="E1893" s="51">
        <v>77</v>
      </c>
    </row>
    <row r="1894" spans="1:5" x14ac:dyDescent="0.25">
      <c r="A1894" s="51">
        <v>1332</v>
      </c>
      <c r="B1894" s="51" t="s">
        <v>2413</v>
      </c>
      <c r="C1894" s="51">
        <v>53</v>
      </c>
      <c r="D1894" s="51" t="s">
        <v>2412</v>
      </c>
      <c r="E1894" s="51">
        <v>17</v>
      </c>
    </row>
    <row r="1895" spans="1:5" x14ac:dyDescent="0.25">
      <c r="A1895" s="51">
        <v>1539</v>
      </c>
      <c r="B1895" s="51" t="s">
        <v>2411</v>
      </c>
      <c r="C1895" s="51">
        <v>5</v>
      </c>
      <c r="D1895" s="51" t="s">
        <v>2410</v>
      </c>
      <c r="E1895" s="51">
        <v>15.7</v>
      </c>
    </row>
    <row r="1896" spans="1:5" x14ac:dyDescent="0.25">
      <c r="A1896" s="51">
        <v>1268</v>
      </c>
      <c r="B1896" s="51" t="s">
        <v>2409</v>
      </c>
      <c r="C1896" s="51">
        <v>33</v>
      </c>
      <c r="D1896" s="51" t="s">
        <v>2408</v>
      </c>
      <c r="E1896" s="51">
        <v>4.7</v>
      </c>
    </row>
    <row r="1897" spans="1:5" x14ac:dyDescent="0.25">
      <c r="A1897" s="51">
        <v>1455</v>
      </c>
      <c r="B1897" s="51" t="s">
        <v>2407</v>
      </c>
      <c r="C1897" s="51">
        <v>33</v>
      </c>
      <c r="D1897" s="51" t="s">
        <v>2406</v>
      </c>
      <c r="E1897" s="51">
        <v>25.1</v>
      </c>
    </row>
    <row r="1898" spans="1:5" x14ac:dyDescent="0.25">
      <c r="A1898" s="51">
        <v>3541</v>
      </c>
      <c r="B1898" s="51" t="s">
        <v>2405</v>
      </c>
      <c r="C1898" s="51">
        <v>33</v>
      </c>
      <c r="D1898" s="51" t="s">
        <v>2404</v>
      </c>
      <c r="E1898" s="51">
        <v>10.199999999999999</v>
      </c>
    </row>
    <row r="1899" spans="1:5" x14ac:dyDescent="0.25">
      <c r="A1899" s="51">
        <v>2493</v>
      </c>
      <c r="B1899" s="51" t="s">
        <v>2403</v>
      </c>
      <c r="C1899" s="51">
        <v>33</v>
      </c>
      <c r="D1899" s="51" t="s">
        <v>2402</v>
      </c>
      <c r="E1899" s="51">
        <v>55.3</v>
      </c>
    </row>
    <row r="1900" spans="1:5" x14ac:dyDescent="0.25">
      <c r="A1900" s="51">
        <v>2787</v>
      </c>
      <c r="B1900" s="51" t="s">
        <v>2401</v>
      </c>
      <c r="C1900" s="51">
        <v>33</v>
      </c>
      <c r="D1900" s="51" t="s">
        <v>2400</v>
      </c>
      <c r="E1900" s="51">
        <v>24.3</v>
      </c>
    </row>
    <row r="1901" spans="1:5" x14ac:dyDescent="0.25">
      <c r="A1901" s="51">
        <v>1930</v>
      </c>
      <c r="B1901" s="51" t="s">
        <v>2399</v>
      </c>
      <c r="C1901" s="51">
        <v>33</v>
      </c>
      <c r="D1901" s="51" t="s">
        <v>2398</v>
      </c>
      <c r="E1901" s="51">
        <v>115</v>
      </c>
    </row>
    <row r="1902" spans="1:5" x14ac:dyDescent="0.25">
      <c r="A1902" s="51">
        <v>539</v>
      </c>
      <c r="B1902" s="51" t="s">
        <v>2397</v>
      </c>
      <c r="C1902" s="51">
        <v>33</v>
      </c>
      <c r="D1902" s="51" t="s">
        <v>2396</v>
      </c>
      <c r="E1902" s="51">
        <v>20.6</v>
      </c>
    </row>
    <row r="1903" spans="1:5" x14ac:dyDescent="0.25">
      <c r="A1903" s="51">
        <v>1436</v>
      </c>
      <c r="B1903" s="51" t="s">
        <v>2395</v>
      </c>
      <c r="C1903" s="51">
        <v>33</v>
      </c>
      <c r="D1903" s="51" t="s">
        <v>2394</v>
      </c>
      <c r="E1903" s="51">
        <v>27.9</v>
      </c>
    </row>
    <row r="1904" spans="1:5" x14ac:dyDescent="0.25">
      <c r="A1904" s="51">
        <v>3053</v>
      </c>
      <c r="B1904" s="51" t="s">
        <v>2393</v>
      </c>
      <c r="C1904" s="51">
        <v>33</v>
      </c>
      <c r="D1904" s="51" t="s">
        <v>2392</v>
      </c>
      <c r="E1904" s="51">
        <v>55</v>
      </c>
    </row>
    <row r="1905" spans="1:6" x14ac:dyDescent="0.25">
      <c r="A1905" s="51">
        <v>2807</v>
      </c>
      <c r="B1905" s="51" t="s">
        <v>2391</v>
      </c>
      <c r="C1905" s="51">
        <v>93</v>
      </c>
      <c r="D1905" s="51" t="s">
        <v>2390</v>
      </c>
      <c r="E1905" s="51">
        <v>43.5</v>
      </c>
    </row>
    <row r="1906" spans="1:6" x14ac:dyDescent="0.25">
      <c r="A1906" s="51">
        <v>2808</v>
      </c>
      <c r="B1906" s="51" t="s">
        <v>2389</v>
      </c>
      <c r="C1906" s="51">
        <v>93</v>
      </c>
      <c r="D1906" s="51" t="s">
        <v>2388</v>
      </c>
      <c r="E1906" s="51">
        <v>43.5</v>
      </c>
    </row>
    <row r="1907" spans="1:6" x14ac:dyDescent="0.25">
      <c r="A1907" s="51">
        <v>2035</v>
      </c>
      <c r="B1907" s="51" t="s">
        <v>2387</v>
      </c>
    </row>
    <row r="1908" spans="1:6" x14ac:dyDescent="0.25">
      <c r="A1908" s="51">
        <v>407</v>
      </c>
      <c r="B1908" s="51" t="s">
        <v>2386</v>
      </c>
      <c r="C1908" s="51">
        <v>33</v>
      </c>
      <c r="E1908" s="51">
        <v>62.096036585365901</v>
      </c>
    </row>
    <row r="1909" spans="1:6" x14ac:dyDescent="0.25">
      <c r="A1909" s="51">
        <v>1232</v>
      </c>
      <c r="B1909" s="51" t="s">
        <v>2385</v>
      </c>
      <c r="C1909" s="51">
        <v>84</v>
      </c>
      <c r="D1909" s="51" t="s">
        <v>2384</v>
      </c>
      <c r="E1909" s="51">
        <v>37.5</v>
      </c>
    </row>
    <row r="1910" spans="1:6" x14ac:dyDescent="0.25">
      <c r="A1910" s="51">
        <v>1140</v>
      </c>
      <c r="B1910" s="51" t="s">
        <v>2383</v>
      </c>
      <c r="C1910" s="51">
        <v>33</v>
      </c>
      <c r="D1910" s="51" t="s">
        <v>2382</v>
      </c>
      <c r="E1910" s="51">
        <v>47.6</v>
      </c>
    </row>
    <row r="1911" spans="1:6" x14ac:dyDescent="0.25">
      <c r="A1911" s="51">
        <v>1264</v>
      </c>
      <c r="B1911" s="51" t="s">
        <v>2381</v>
      </c>
      <c r="C1911" s="51">
        <v>27</v>
      </c>
      <c r="D1911" s="51" t="s">
        <v>2380</v>
      </c>
      <c r="E1911" s="51">
        <v>77</v>
      </c>
    </row>
    <row r="1912" spans="1:6" x14ac:dyDescent="0.25">
      <c r="A1912" s="51">
        <v>2275</v>
      </c>
      <c r="B1912" s="51" t="s">
        <v>2379</v>
      </c>
      <c r="C1912" s="51">
        <v>110</v>
      </c>
      <c r="D1912" s="51" t="s">
        <v>2378</v>
      </c>
    </row>
    <row r="1913" spans="1:6" x14ac:dyDescent="0.25">
      <c r="A1913" s="51">
        <v>2412</v>
      </c>
      <c r="B1913" s="51" t="s">
        <v>2377</v>
      </c>
      <c r="C1913" s="51">
        <v>86</v>
      </c>
      <c r="D1913" s="51" t="s">
        <v>2376</v>
      </c>
      <c r="E1913" s="51">
        <v>56</v>
      </c>
      <c r="F1913" s="51" t="s">
        <v>160</v>
      </c>
    </row>
    <row r="1914" spans="1:6" x14ac:dyDescent="0.25">
      <c r="A1914" s="51">
        <v>2427</v>
      </c>
      <c r="B1914" s="51" t="s">
        <v>2375</v>
      </c>
      <c r="C1914" s="51">
        <v>100</v>
      </c>
      <c r="D1914" s="51" t="s">
        <v>2374</v>
      </c>
      <c r="E1914" s="51">
        <v>74</v>
      </c>
      <c r="F1914" s="51" t="s">
        <v>1171</v>
      </c>
    </row>
    <row r="1915" spans="1:6" x14ac:dyDescent="0.25">
      <c r="A1915" s="51">
        <v>221</v>
      </c>
      <c r="B1915" s="51" t="s">
        <v>2373</v>
      </c>
      <c r="C1915" s="51">
        <v>32</v>
      </c>
      <c r="D1915" s="51" t="s">
        <v>2372</v>
      </c>
      <c r="E1915" s="51">
        <v>26</v>
      </c>
    </row>
    <row r="1916" spans="1:6" x14ac:dyDescent="0.25">
      <c r="A1916" s="51">
        <v>2174</v>
      </c>
      <c r="B1916" s="51" t="s">
        <v>2371</v>
      </c>
      <c r="C1916" s="51">
        <v>86</v>
      </c>
      <c r="D1916" s="51" t="s">
        <v>2370</v>
      </c>
      <c r="E1916" s="51">
        <v>130</v>
      </c>
    </row>
    <row r="1917" spans="1:6" x14ac:dyDescent="0.25">
      <c r="A1917" s="51">
        <v>2175</v>
      </c>
      <c r="B1917" s="51" t="s">
        <v>2369</v>
      </c>
      <c r="C1917" s="51">
        <v>86</v>
      </c>
      <c r="D1917" s="51" t="s">
        <v>2368</v>
      </c>
      <c r="E1917" s="51">
        <v>77</v>
      </c>
    </row>
    <row r="1918" spans="1:6" x14ac:dyDescent="0.25">
      <c r="A1918" s="51">
        <v>1733</v>
      </c>
      <c r="B1918" s="51" t="s">
        <v>2367</v>
      </c>
      <c r="C1918" s="51">
        <v>103</v>
      </c>
      <c r="D1918" s="51" t="s">
        <v>2366</v>
      </c>
      <c r="E1918" s="51">
        <v>55</v>
      </c>
    </row>
    <row r="1919" spans="1:6" x14ac:dyDescent="0.25">
      <c r="A1919" s="51">
        <v>608</v>
      </c>
      <c r="B1919" s="51" t="s">
        <v>2365</v>
      </c>
      <c r="C1919" s="51">
        <v>26</v>
      </c>
      <c r="D1919" s="51" t="s">
        <v>2364</v>
      </c>
      <c r="E1919" s="51">
        <v>147</v>
      </c>
    </row>
    <row r="1920" spans="1:6" x14ac:dyDescent="0.25">
      <c r="A1920" s="51">
        <v>1612</v>
      </c>
      <c r="B1920" s="51" t="s">
        <v>2363</v>
      </c>
      <c r="C1920" s="51">
        <v>53</v>
      </c>
      <c r="D1920" s="51" t="s">
        <v>2362</v>
      </c>
      <c r="E1920" s="51">
        <v>22.19</v>
      </c>
    </row>
    <row r="1921" spans="1:6" x14ac:dyDescent="0.25">
      <c r="A1921" s="51">
        <v>2205</v>
      </c>
      <c r="B1921" s="51" t="s">
        <v>2361</v>
      </c>
      <c r="C1921" s="51">
        <v>33</v>
      </c>
      <c r="D1921" s="51" t="s">
        <v>2360</v>
      </c>
      <c r="E1921" s="51">
        <v>28.3</v>
      </c>
    </row>
    <row r="1922" spans="1:6" x14ac:dyDescent="0.25">
      <c r="A1922" s="51">
        <v>2487</v>
      </c>
      <c r="B1922" s="51" t="s">
        <v>2359</v>
      </c>
      <c r="C1922" s="51">
        <v>47</v>
      </c>
      <c r="D1922" s="51" t="s">
        <v>2358</v>
      </c>
      <c r="E1922" s="51">
        <v>150</v>
      </c>
      <c r="F1922" s="51" t="s">
        <v>2357</v>
      </c>
    </row>
    <row r="1923" spans="1:6" x14ac:dyDescent="0.25">
      <c r="A1923" s="51">
        <v>1860</v>
      </c>
      <c r="B1923" s="51" t="s">
        <v>2356</v>
      </c>
      <c r="C1923" s="51">
        <v>33</v>
      </c>
      <c r="D1923" s="51" t="s">
        <v>2355</v>
      </c>
      <c r="E1923" s="51">
        <v>22.3</v>
      </c>
    </row>
    <row r="1924" spans="1:6" x14ac:dyDescent="0.25">
      <c r="A1924" s="51">
        <v>409</v>
      </c>
      <c r="B1924" s="51" t="s">
        <v>2354</v>
      </c>
      <c r="C1924" s="51">
        <v>33</v>
      </c>
      <c r="D1924" s="51" t="s">
        <v>2353</v>
      </c>
      <c r="E1924" s="51">
        <v>62.1</v>
      </c>
    </row>
    <row r="1925" spans="1:6" x14ac:dyDescent="0.25">
      <c r="A1925" s="51">
        <v>410</v>
      </c>
      <c r="B1925" s="51" t="s">
        <v>2352</v>
      </c>
      <c r="C1925" s="51">
        <v>33</v>
      </c>
      <c r="D1925" s="51" t="s">
        <v>2351</v>
      </c>
      <c r="E1925" s="51">
        <v>10.36</v>
      </c>
    </row>
    <row r="1926" spans="1:6" x14ac:dyDescent="0.25">
      <c r="A1926" s="51">
        <v>1038</v>
      </c>
      <c r="B1926" s="51" t="s">
        <v>2350</v>
      </c>
      <c r="C1926" s="51">
        <v>69</v>
      </c>
      <c r="D1926" s="51" t="s">
        <v>2349</v>
      </c>
      <c r="E1926" s="51">
        <v>900</v>
      </c>
    </row>
    <row r="1927" spans="1:6" x14ac:dyDescent="0.25">
      <c r="A1927" s="51">
        <v>1680</v>
      </c>
      <c r="B1927" s="51" t="s">
        <v>2348</v>
      </c>
      <c r="C1927" s="51">
        <v>26</v>
      </c>
      <c r="D1927" s="51" t="s">
        <v>2347</v>
      </c>
      <c r="E1927" s="51">
        <v>42</v>
      </c>
    </row>
    <row r="1928" spans="1:6" x14ac:dyDescent="0.25">
      <c r="A1928" s="51">
        <v>595</v>
      </c>
      <c r="B1928" s="51" t="s">
        <v>2346</v>
      </c>
      <c r="C1928" s="51">
        <v>29</v>
      </c>
      <c r="D1928" s="51" t="s">
        <v>2345</v>
      </c>
      <c r="E1928" s="51">
        <v>255</v>
      </c>
    </row>
    <row r="1929" spans="1:6" x14ac:dyDescent="0.25">
      <c r="A1929" s="51">
        <v>1880</v>
      </c>
      <c r="B1929" s="51" t="s">
        <v>2344</v>
      </c>
      <c r="C1929" s="51">
        <v>29</v>
      </c>
      <c r="D1929" s="51" t="s">
        <v>2343</v>
      </c>
      <c r="E1929" s="51">
        <v>333</v>
      </c>
    </row>
    <row r="1930" spans="1:6" x14ac:dyDescent="0.25">
      <c r="A1930" s="51">
        <v>1552</v>
      </c>
      <c r="B1930" s="51" t="s">
        <v>2342</v>
      </c>
      <c r="C1930" s="51">
        <v>26</v>
      </c>
      <c r="D1930" s="51" t="s">
        <v>2341</v>
      </c>
    </row>
    <row r="1931" spans="1:6" x14ac:dyDescent="0.25">
      <c r="A1931" s="51">
        <v>2742</v>
      </c>
      <c r="B1931" s="51" t="s">
        <v>2340</v>
      </c>
      <c r="C1931" s="51">
        <v>26</v>
      </c>
      <c r="D1931" s="51" t="s">
        <v>2339</v>
      </c>
      <c r="E1931" s="51">
        <v>88.5</v>
      </c>
    </row>
    <row r="1932" spans="1:6" x14ac:dyDescent="0.25">
      <c r="A1932" s="51">
        <v>2026</v>
      </c>
      <c r="B1932" s="51" t="s">
        <v>2338</v>
      </c>
      <c r="C1932" s="51">
        <v>33</v>
      </c>
      <c r="D1932" s="51" t="s">
        <v>2337</v>
      </c>
      <c r="E1932" s="51">
        <v>36.700000000000003</v>
      </c>
    </row>
    <row r="1933" spans="1:6" x14ac:dyDescent="0.25">
      <c r="A1933" s="51">
        <v>1808</v>
      </c>
      <c r="B1933" s="51" t="s">
        <v>2336</v>
      </c>
      <c r="C1933" s="51">
        <v>33</v>
      </c>
      <c r="D1933" s="51" t="s">
        <v>2335</v>
      </c>
    </row>
    <row r="1934" spans="1:6" x14ac:dyDescent="0.25">
      <c r="A1934" s="51">
        <v>412</v>
      </c>
      <c r="B1934" s="51" t="s">
        <v>2334</v>
      </c>
      <c r="C1934" s="51">
        <v>33</v>
      </c>
      <c r="D1934" s="51" t="s">
        <v>2333</v>
      </c>
      <c r="E1934" s="51">
        <v>72.599999999999994</v>
      </c>
      <c r="F1934" s="51" t="s">
        <v>2332</v>
      </c>
    </row>
    <row r="1935" spans="1:6" x14ac:dyDescent="0.25">
      <c r="A1935" s="51">
        <v>594</v>
      </c>
      <c r="B1935" s="51" t="s">
        <v>2331</v>
      </c>
      <c r="C1935" s="51">
        <v>28</v>
      </c>
      <c r="D1935" s="51" t="s">
        <v>2330</v>
      </c>
      <c r="E1935" s="51">
        <v>48</v>
      </c>
    </row>
    <row r="1936" spans="1:6" x14ac:dyDescent="0.25">
      <c r="A1936" s="51">
        <v>3424</v>
      </c>
      <c r="B1936" s="51" t="s">
        <v>2329</v>
      </c>
      <c r="C1936" s="51">
        <v>33</v>
      </c>
      <c r="D1936" s="51" t="s">
        <v>2328</v>
      </c>
      <c r="E1936" s="51">
        <v>122.5</v>
      </c>
      <c r="F1936" s="51" t="s">
        <v>2327</v>
      </c>
    </row>
    <row r="1937" spans="1:6" x14ac:dyDescent="0.25">
      <c r="A1937" s="51">
        <v>3417</v>
      </c>
      <c r="B1937" s="51" t="s">
        <v>2326</v>
      </c>
      <c r="C1937" s="51">
        <v>33</v>
      </c>
      <c r="D1937" s="51" t="s">
        <v>2325</v>
      </c>
      <c r="E1937" s="51">
        <v>39.200000000000003</v>
      </c>
    </row>
    <row r="1938" spans="1:6" x14ac:dyDescent="0.25">
      <c r="A1938" s="51">
        <v>3102</v>
      </c>
      <c r="B1938" s="51" t="s">
        <v>2324</v>
      </c>
      <c r="C1938" s="51">
        <v>26</v>
      </c>
      <c r="D1938" s="51" t="s">
        <v>2323</v>
      </c>
      <c r="E1938" s="51">
        <v>53.2</v>
      </c>
    </row>
    <row r="1939" spans="1:6" x14ac:dyDescent="0.25">
      <c r="A1939" s="51">
        <v>3449</v>
      </c>
      <c r="B1939" s="51" t="s">
        <v>2322</v>
      </c>
      <c r="C1939" s="51">
        <v>26</v>
      </c>
      <c r="D1939" s="51" t="s">
        <v>2321</v>
      </c>
      <c r="E1939" s="51">
        <v>20.7</v>
      </c>
    </row>
    <row r="1940" spans="1:6" x14ac:dyDescent="0.25">
      <c r="A1940" s="51">
        <v>2012</v>
      </c>
      <c r="B1940" s="51" t="s">
        <v>2320</v>
      </c>
      <c r="C1940" s="51">
        <v>78</v>
      </c>
      <c r="D1940" s="51" t="s">
        <v>2319</v>
      </c>
      <c r="E1940" s="51">
        <v>131.19999999999999</v>
      </c>
    </row>
    <row r="1941" spans="1:6" x14ac:dyDescent="0.25">
      <c r="A1941" s="51">
        <v>2013</v>
      </c>
      <c r="B1941" s="51" t="s">
        <v>2318</v>
      </c>
      <c r="C1941" s="51">
        <v>78</v>
      </c>
      <c r="D1941" s="51" t="s">
        <v>2317</v>
      </c>
      <c r="E1941" s="51">
        <v>131.19999999999999</v>
      </c>
    </row>
    <row r="1942" spans="1:6" x14ac:dyDescent="0.25">
      <c r="A1942" s="51">
        <v>2252</v>
      </c>
      <c r="B1942" s="51" t="s">
        <v>2316</v>
      </c>
      <c r="C1942" s="51">
        <v>53</v>
      </c>
      <c r="D1942" s="51" t="s">
        <v>2315</v>
      </c>
      <c r="E1942" s="51">
        <v>10</v>
      </c>
    </row>
    <row r="1943" spans="1:6" x14ac:dyDescent="0.25">
      <c r="A1943" s="51">
        <v>1545</v>
      </c>
      <c r="B1943" s="51" t="s">
        <v>2314</v>
      </c>
      <c r="C1943" s="51">
        <v>78</v>
      </c>
      <c r="D1943" s="51" t="s">
        <v>693</v>
      </c>
      <c r="F1943" s="51" t="s">
        <v>2313</v>
      </c>
    </row>
    <row r="1944" spans="1:6" x14ac:dyDescent="0.25">
      <c r="A1944" s="51">
        <v>2868</v>
      </c>
      <c r="B1944" s="51" t="s">
        <v>2312</v>
      </c>
      <c r="C1944" s="51">
        <v>106</v>
      </c>
      <c r="D1944" s="51" t="s">
        <v>2311</v>
      </c>
    </row>
    <row r="1945" spans="1:6" x14ac:dyDescent="0.25">
      <c r="A1945" s="51">
        <v>2870</v>
      </c>
      <c r="B1945" s="51" t="s">
        <v>2310</v>
      </c>
      <c r="C1945" s="51">
        <v>106</v>
      </c>
      <c r="D1945" s="51" t="s">
        <v>2309</v>
      </c>
    </row>
    <row r="1946" spans="1:6" x14ac:dyDescent="0.25">
      <c r="A1946" s="51">
        <v>2869</v>
      </c>
      <c r="B1946" s="51" t="s">
        <v>2308</v>
      </c>
      <c r="C1946" s="51">
        <v>106</v>
      </c>
      <c r="D1946" s="51" t="s">
        <v>2307</v>
      </c>
    </row>
    <row r="1947" spans="1:6" x14ac:dyDescent="0.25">
      <c r="A1947" s="51">
        <v>1951</v>
      </c>
      <c r="B1947" s="51" t="s">
        <v>2306</v>
      </c>
      <c r="C1947" s="51">
        <v>78</v>
      </c>
      <c r="D1947" s="51" t="s">
        <v>2305</v>
      </c>
      <c r="E1947" s="51">
        <v>144</v>
      </c>
    </row>
    <row r="1948" spans="1:6" x14ac:dyDescent="0.25">
      <c r="A1948" s="51">
        <v>2029</v>
      </c>
      <c r="B1948" s="51" t="s">
        <v>2304</v>
      </c>
      <c r="C1948" s="51">
        <v>78</v>
      </c>
      <c r="D1948" s="51" t="s">
        <v>2303</v>
      </c>
      <c r="E1948" s="51">
        <v>135.36000000000001</v>
      </c>
    </row>
    <row r="1949" spans="1:6" x14ac:dyDescent="0.25">
      <c r="A1949" s="51">
        <v>1952</v>
      </c>
      <c r="B1949" s="51" t="s">
        <v>2302</v>
      </c>
      <c r="C1949" s="51">
        <v>78</v>
      </c>
      <c r="D1949" s="51" t="s">
        <v>2301</v>
      </c>
      <c r="E1949" s="51">
        <v>144</v>
      </c>
    </row>
    <row r="1950" spans="1:6" x14ac:dyDescent="0.25">
      <c r="A1950" s="51">
        <v>1360</v>
      </c>
      <c r="B1950" s="51" t="s">
        <v>2300</v>
      </c>
      <c r="C1950" s="51">
        <v>78</v>
      </c>
      <c r="D1950" s="51" t="s">
        <v>2299</v>
      </c>
    </row>
    <row r="1951" spans="1:6" x14ac:dyDescent="0.25">
      <c r="A1951" s="51">
        <v>1362</v>
      </c>
      <c r="B1951" s="51" t="s">
        <v>2298</v>
      </c>
      <c r="C1951" s="51">
        <v>78</v>
      </c>
      <c r="D1951" s="51" t="s">
        <v>2297</v>
      </c>
    </row>
    <row r="1952" spans="1:6" x14ac:dyDescent="0.25">
      <c r="A1952" s="51">
        <v>1654</v>
      </c>
      <c r="B1952" s="51" t="s">
        <v>2296</v>
      </c>
      <c r="C1952" s="51">
        <v>78</v>
      </c>
      <c r="D1952" s="51" t="s">
        <v>2295</v>
      </c>
      <c r="E1952" s="51">
        <v>140</v>
      </c>
    </row>
    <row r="1953" spans="1:6" x14ac:dyDescent="0.25">
      <c r="A1953" s="51">
        <v>1460</v>
      </c>
      <c r="B1953" s="51" t="s">
        <v>2294</v>
      </c>
      <c r="C1953" s="51">
        <v>78</v>
      </c>
      <c r="D1953" s="51" t="s">
        <v>2293</v>
      </c>
      <c r="E1953" s="51">
        <v>134</v>
      </c>
    </row>
    <row r="1954" spans="1:6" x14ac:dyDescent="0.25">
      <c r="A1954" s="51">
        <v>1461</v>
      </c>
      <c r="B1954" s="51" t="s">
        <v>2292</v>
      </c>
      <c r="C1954" s="51">
        <v>78</v>
      </c>
      <c r="D1954" s="51" t="s">
        <v>2291</v>
      </c>
      <c r="E1954" s="51">
        <v>134</v>
      </c>
    </row>
    <row r="1955" spans="1:6" x14ac:dyDescent="0.25">
      <c r="A1955" s="51">
        <v>1435</v>
      </c>
      <c r="B1955" s="51" t="s">
        <v>2290</v>
      </c>
      <c r="C1955" s="51">
        <v>78</v>
      </c>
      <c r="D1955" s="51" t="s">
        <v>2289</v>
      </c>
      <c r="E1955" s="51">
        <v>51.3</v>
      </c>
    </row>
    <row r="1956" spans="1:6" x14ac:dyDescent="0.25">
      <c r="A1956" s="51">
        <v>3333</v>
      </c>
      <c r="B1956" s="51" t="s">
        <v>2288</v>
      </c>
      <c r="C1956" s="51">
        <v>100</v>
      </c>
      <c r="D1956" s="51" t="s">
        <v>2287</v>
      </c>
      <c r="E1956" s="51">
        <v>13</v>
      </c>
    </row>
    <row r="1957" spans="1:6" x14ac:dyDescent="0.25">
      <c r="A1957" s="51">
        <v>2451</v>
      </c>
      <c r="B1957" s="51" t="s">
        <v>2286</v>
      </c>
      <c r="C1957" s="51">
        <v>100</v>
      </c>
      <c r="D1957" s="51" t="s">
        <v>2285</v>
      </c>
      <c r="E1957" s="51">
        <v>51</v>
      </c>
      <c r="F1957" s="51" t="s">
        <v>2284</v>
      </c>
    </row>
    <row r="1958" spans="1:6" x14ac:dyDescent="0.25">
      <c r="A1958" s="51">
        <v>1329</v>
      </c>
      <c r="B1958" s="51" t="s">
        <v>2283</v>
      </c>
      <c r="C1958" s="51">
        <v>33</v>
      </c>
      <c r="D1958" s="51" t="s">
        <v>2282</v>
      </c>
      <c r="E1958" s="51">
        <v>132.5</v>
      </c>
    </row>
    <row r="1959" spans="1:6" x14ac:dyDescent="0.25">
      <c r="A1959" s="51">
        <v>2274</v>
      </c>
      <c r="B1959" s="51" t="s">
        <v>2281</v>
      </c>
      <c r="C1959" s="51">
        <v>115</v>
      </c>
      <c r="D1959" s="51" t="s">
        <v>2280</v>
      </c>
      <c r="E1959" s="51">
        <v>188.96</v>
      </c>
    </row>
    <row r="1960" spans="1:6" x14ac:dyDescent="0.25">
      <c r="A1960" s="51">
        <v>1442</v>
      </c>
      <c r="B1960" s="51" t="s">
        <v>2279</v>
      </c>
      <c r="C1960" s="51">
        <v>33</v>
      </c>
      <c r="D1960" s="51" t="s">
        <v>2278</v>
      </c>
      <c r="E1960" s="51">
        <v>33.4</v>
      </c>
    </row>
    <row r="1961" spans="1:6" x14ac:dyDescent="0.25">
      <c r="A1961" s="51">
        <v>2600</v>
      </c>
      <c r="B1961" s="51" t="s">
        <v>2277</v>
      </c>
      <c r="C1961" s="51">
        <v>33</v>
      </c>
      <c r="D1961" s="51" t="s">
        <v>2276</v>
      </c>
      <c r="E1961" s="51">
        <v>19.399999999999999</v>
      </c>
    </row>
    <row r="1962" spans="1:6" x14ac:dyDescent="0.25">
      <c r="A1962" s="51">
        <v>2378</v>
      </c>
      <c r="B1962" s="51" t="s">
        <v>2275</v>
      </c>
      <c r="C1962" s="51">
        <v>33</v>
      </c>
      <c r="D1962" s="51" t="s">
        <v>2274</v>
      </c>
      <c r="E1962" s="51">
        <v>72.3</v>
      </c>
    </row>
    <row r="1963" spans="1:6" x14ac:dyDescent="0.25">
      <c r="A1963" s="51">
        <v>2272</v>
      </c>
      <c r="B1963" s="51" t="s">
        <v>2273</v>
      </c>
      <c r="C1963" s="51">
        <v>33</v>
      </c>
      <c r="D1963" s="51" t="s">
        <v>2272</v>
      </c>
      <c r="E1963" s="51">
        <v>106.5</v>
      </c>
    </row>
    <row r="1964" spans="1:6" x14ac:dyDescent="0.25">
      <c r="A1964" s="51">
        <v>2220</v>
      </c>
      <c r="B1964" s="51" t="s">
        <v>2271</v>
      </c>
      <c r="C1964" s="51">
        <v>33</v>
      </c>
      <c r="D1964" s="51" t="s">
        <v>2270</v>
      </c>
      <c r="E1964" s="51">
        <v>71</v>
      </c>
    </row>
    <row r="1965" spans="1:6" x14ac:dyDescent="0.25">
      <c r="A1965" s="51">
        <v>1600</v>
      </c>
      <c r="B1965" s="51" t="s">
        <v>2269</v>
      </c>
      <c r="C1965" s="51">
        <v>100</v>
      </c>
      <c r="D1965" s="51" t="s">
        <v>2268</v>
      </c>
      <c r="E1965" s="51">
        <v>24</v>
      </c>
    </row>
    <row r="1966" spans="1:6" x14ac:dyDescent="0.25">
      <c r="A1966" s="51">
        <v>2712</v>
      </c>
      <c r="B1966" s="51" t="s">
        <v>2267</v>
      </c>
      <c r="C1966" s="51">
        <v>93</v>
      </c>
      <c r="D1966" s="51" t="s">
        <v>2266</v>
      </c>
    </row>
    <row r="1967" spans="1:6" x14ac:dyDescent="0.25">
      <c r="A1967" s="51">
        <v>2713</v>
      </c>
      <c r="B1967" s="51" t="s">
        <v>2265</v>
      </c>
      <c r="C1967" s="51">
        <v>93</v>
      </c>
      <c r="D1967" s="51" t="s">
        <v>2264</v>
      </c>
    </row>
    <row r="1968" spans="1:6" x14ac:dyDescent="0.25">
      <c r="A1968" s="51">
        <v>775</v>
      </c>
      <c r="B1968" s="51" t="s">
        <v>2263</v>
      </c>
      <c r="C1968" s="51">
        <v>33</v>
      </c>
      <c r="D1968" s="51" t="s">
        <v>2262</v>
      </c>
      <c r="E1968" s="51">
        <v>16.3</v>
      </c>
    </row>
    <row r="1969" spans="1:6" x14ac:dyDescent="0.25">
      <c r="A1969" s="51">
        <v>3393</v>
      </c>
      <c r="B1969" s="51" t="s">
        <v>2261</v>
      </c>
      <c r="C1969" s="51">
        <v>33</v>
      </c>
      <c r="D1969" s="51" t="s">
        <v>2260</v>
      </c>
      <c r="E1969" s="51">
        <v>80</v>
      </c>
    </row>
    <row r="1970" spans="1:6" x14ac:dyDescent="0.25">
      <c r="A1970" s="51">
        <v>2362</v>
      </c>
      <c r="B1970" s="51" t="s">
        <v>2259</v>
      </c>
      <c r="C1970" s="51">
        <v>11</v>
      </c>
      <c r="D1970" s="51" t="s">
        <v>2258</v>
      </c>
      <c r="E1970" s="51">
        <v>113</v>
      </c>
    </row>
    <row r="1971" spans="1:6" x14ac:dyDescent="0.25">
      <c r="A1971" s="51">
        <v>3024</v>
      </c>
      <c r="B1971" s="51" t="s">
        <v>2257</v>
      </c>
      <c r="C1971" s="51">
        <v>120</v>
      </c>
      <c r="D1971" s="51" t="s">
        <v>2256</v>
      </c>
      <c r="E1971" s="51">
        <v>47.4</v>
      </c>
    </row>
    <row r="1972" spans="1:6" x14ac:dyDescent="0.25">
      <c r="A1972" s="51">
        <v>3240</v>
      </c>
      <c r="B1972" s="51" t="s">
        <v>2255</v>
      </c>
      <c r="C1972" s="51">
        <v>145</v>
      </c>
      <c r="E1972" s="51">
        <v>9.9</v>
      </c>
    </row>
    <row r="1973" spans="1:6" x14ac:dyDescent="0.25">
      <c r="A1973" s="51">
        <v>2348</v>
      </c>
      <c r="B1973" s="51" t="s">
        <v>2254</v>
      </c>
      <c r="C1973" s="51">
        <v>78</v>
      </c>
      <c r="D1973" s="51" t="s">
        <v>2253</v>
      </c>
      <c r="E1973" s="51">
        <v>133</v>
      </c>
    </row>
    <row r="1974" spans="1:6" x14ac:dyDescent="0.25">
      <c r="A1974" s="51">
        <v>2346</v>
      </c>
      <c r="B1974" s="51" t="s">
        <v>2252</v>
      </c>
      <c r="C1974" s="51">
        <v>33</v>
      </c>
    </row>
    <row r="1975" spans="1:6" x14ac:dyDescent="0.25">
      <c r="A1975" s="51">
        <v>1508</v>
      </c>
      <c r="B1975" s="51" t="s">
        <v>2251</v>
      </c>
      <c r="C1975" s="51">
        <v>52</v>
      </c>
      <c r="D1975" s="51" t="s">
        <v>2250</v>
      </c>
    </row>
    <row r="1976" spans="1:6" x14ac:dyDescent="0.25">
      <c r="A1976" s="51">
        <v>3504</v>
      </c>
      <c r="B1976" s="51" t="s">
        <v>2249</v>
      </c>
      <c r="C1976" s="51">
        <v>52</v>
      </c>
    </row>
    <row r="1977" spans="1:6" x14ac:dyDescent="0.25">
      <c r="A1977" s="51">
        <v>3505</v>
      </c>
      <c r="B1977" s="51" t="s">
        <v>2248</v>
      </c>
      <c r="C1977" s="51">
        <v>52</v>
      </c>
    </row>
    <row r="1978" spans="1:6" x14ac:dyDescent="0.25">
      <c r="A1978" s="51">
        <v>1447</v>
      </c>
      <c r="B1978" s="51" t="s">
        <v>2247</v>
      </c>
      <c r="C1978" s="51">
        <v>52</v>
      </c>
      <c r="D1978" s="51" t="s">
        <v>2246</v>
      </c>
    </row>
    <row r="1979" spans="1:6" x14ac:dyDescent="0.25">
      <c r="A1979" s="51">
        <v>1887</v>
      </c>
      <c r="B1979" s="51" t="s">
        <v>2245</v>
      </c>
      <c r="C1979" s="51">
        <v>12</v>
      </c>
    </row>
    <row r="1980" spans="1:6" x14ac:dyDescent="0.25">
      <c r="A1980" s="51">
        <v>413</v>
      </c>
      <c r="B1980" s="51" t="s">
        <v>2244</v>
      </c>
      <c r="C1980" s="51">
        <v>29</v>
      </c>
      <c r="D1980" s="51" t="s">
        <v>2243</v>
      </c>
      <c r="E1980" s="51">
        <v>227</v>
      </c>
    </row>
    <row r="1981" spans="1:6" x14ac:dyDescent="0.25">
      <c r="A1981" s="51">
        <v>414</v>
      </c>
      <c r="B1981" s="51" t="s">
        <v>2242</v>
      </c>
      <c r="C1981" s="51">
        <v>29</v>
      </c>
      <c r="E1981" s="51">
        <v>227.13414634146301</v>
      </c>
    </row>
    <row r="1982" spans="1:6" x14ac:dyDescent="0.25">
      <c r="A1982" s="51">
        <v>614</v>
      </c>
      <c r="B1982" s="51" t="s">
        <v>2241</v>
      </c>
      <c r="C1982" s="51">
        <v>35</v>
      </c>
      <c r="D1982" s="51" t="s">
        <v>2240</v>
      </c>
      <c r="E1982" s="51">
        <v>24.5</v>
      </c>
    </row>
    <row r="1983" spans="1:6" x14ac:dyDescent="0.25">
      <c r="A1983" s="51">
        <v>1544</v>
      </c>
      <c r="B1983" s="51" t="s">
        <v>2239</v>
      </c>
      <c r="C1983" s="51">
        <v>29</v>
      </c>
      <c r="D1983" s="51" t="s">
        <v>2238</v>
      </c>
      <c r="E1983" s="51">
        <v>183</v>
      </c>
    </row>
    <row r="1984" spans="1:6" x14ac:dyDescent="0.25">
      <c r="A1984" s="51">
        <v>1769</v>
      </c>
      <c r="B1984" s="51" t="s">
        <v>2237</v>
      </c>
      <c r="C1984" s="51">
        <v>100</v>
      </c>
      <c r="D1984" s="51" t="s">
        <v>2236</v>
      </c>
      <c r="E1984" s="51">
        <v>47</v>
      </c>
      <c r="F1984" s="51" t="s">
        <v>2235</v>
      </c>
    </row>
    <row r="1985" spans="1:6" x14ac:dyDescent="0.25">
      <c r="A1985" s="51">
        <v>3529</v>
      </c>
      <c r="B1985" s="51" t="s">
        <v>2234</v>
      </c>
      <c r="C1985" s="51">
        <v>125</v>
      </c>
      <c r="D1985" s="51" t="s">
        <v>2233</v>
      </c>
    </row>
    <row r="1986" spans="1:6" x14ac:dyDescent="0.25">
      <c r="A1986" s="51">
        <v>1250</v>
      </c>
      <c r="B1986" s="51" t="s">
        <v>2232</v>
      </c>
      <c r="C1986" s="51">
        <v>60</v>
      </c>
      <c r="D1986" s="51" t="s">
        <v>2231</v>
      </c>
      <c r="E1986" s="51">
        <v>114</v>
      </c>
    </row>
    <row r="1987" spans="1:6" x14ac:dyDescent="0.25">
      <c r="A1987" s="51">
        <v>2438</v>
      </c>
      <c r="B1987" s="51" t="s">
        <v>2230</v>
      </c>
      <c r="C1987" s="51">
        <v>100</v>
      </c>
      <c r="D1987" s="51" t="s">
        <v>2229</v>
      </c>
      <c r="E1987" s="51">
        <v>12</v>
      </c>
      <c r="F1987" s="51" t="s">
        <v>126</v>
      </c>
    </row>
    <row r="1988" spans="1:6" x14ac:dyDescent="0.25">
      <c r="A1988" s="51">
        <v>2425</v>
      </c>
      <c r="B1988" s="51" t="s">
        <v>2228</v>
      </c>
      <c r="C1988" s="51">
        <v>100</v>
      </c>
      <c r="D1988" s="51" t="s">
        <v>2227</v>
      </c>
      <c r="E1988" s="51">
        <v>3</v>
      </c>
      <c r="F1988" s="51" t="s">
        <v>2226</v>
      </c>
    </row>
    <row r="1989" spans="1:6" x14ac:dyDescent="0.25">
      <c r="A1989" s="51">
        <v>1047</v>
      </c>
      <c r="B1989" s="51" t="s">
        <v>2225</v>
      </c>
      <c r="C1989" s="51">
        <v>26</v>
      </c>
      <c r="D1989" s="51" t="s">
        <v>2224</v>
      </c>
      <c r="E1989" s="51">
        <v>47.51</v>
      </c>
      <c r="F1989" s="51" t="s">
        <v>2223</v>
      </c>
    </row>
    <row r="1990" spans="1:6" x14ac:dyDescent="0.25">
      <c r="A1990" s="51">
        <v>1796</v>
      </c>
      <c r="B1990" s="51" t="s">
        <v>2222</v>
      </c>
      <c r="C1990" s="51">
        <v>4</v>
      </c>
      <c r="D1990" s="51" t="s">
        <v>2221</v>
      </c>
      <c r="E1990" s="51">
        <v>49</v>
      </c>
    </row>
    <row r="1991" spans="1:6" x14ac:dyDescent="0.25">
      <c r="A1991" s="51">
        <v>1343</v>
      </c>
      <c r="B1991" s="51" t="s">
        <v>2220</v>
      </c>
      <c r="C1991" s="51">
        <v>53</v>
      </c>
      <c r="D1991" s="51" t="s">
        <v>2219</v>
      </c>
      <c r="E1991" s="51">
        <v>22.19</v>
      </c>
    </row>
    <row r="1992" spans="1:6" x14ac:dyDescent="0.25">
      <c r="A1992" s="51">
        <v>694</v>
      </c>
      <c r="B1992" s="51" t="s">
        <v>2218</v>
      </c>
      <c r="C1992" s="51">
        <v>26</v>
      </c>
      <c r="D1992" s="51" t="s">
        <v>2217</v>
      </c>
      <c r="E1992" s="51">
        <v>151.5</v>
      </c>
    </row>
    <row r="1993" spans="1:6" x14ac:dyDescent="0.25">
      <c r="A1993" s="51">
        <v>3213</v>
      </c>
      <c r="B1993" s="51" t="s">
        <v>2216</v>
      </c>
      <c r="C1993" s="51">
        <v>142</v>
      </c>
      <c r="D1993" s="51" t="s">
        <v>2215</v>
      </c>
      <c r="E1993" s="51">
        <v>403</v>
      </c>
    </row>
    <row r="1994" spans="1:6" x14ac:dyDescent="0.25">
      <c r="A1994" s="51">
        <v>415</v>
      </c>
      <c r="B1994" s="51" t="s">
        <v>2214</v>
      </c>
      <c r="C1994" s="51">
        <v>26</v>
      </c>
      <c r="D1994" s="51" t="s">
        <v>2213</v>
      </c>
      <c r="E1994" s="51">
        <v>44.05</v>
      </c>
    </row>
    <row r="1995" spans="1:6" x14ac:dyDescent="0.25">
      <c r="A1995" s="51">
        <v>708</v>
      </c>
      <c r="B1995" s="51" t="s">
        <v>2212</v>
      </c>
      <c r="C1995" s="51">
        <v>33</v>
      </c>
      <c r="D1995" s="51" t="s">
        <v>2211</v>
      </c>
      <c r="E1995" s="51">
        <v>12.5</v>
      </c>
    </row>
    <row r="1996" spans="1:6" x14ac:dyDescent="0.25">
      <c r="A1996" s="51">
        <v>1438</v>
      </c>
      <c r="B1996" s="51" t="s">
        <v>2210</v>
      </c>
      <c r="C1996" s="51">
        <v>36</v>
      </c>
      <c r="E1996" s="51">
        <v>32.76</v>
      </c>
    </row>
    <row r="1997" spans="1:6" x14ac:dyDescent="0.25">
      <c r="A1997" s="51">
        <v>1440</v>
      </c>
      <c r="B1997" s="51" t="s">
        <v>2209</v>
      </c>
      <c r="C1997" s="51">
        <v>36</v>
      </c>
      <c r="E1997" s="51">
        <v>336</v>
      </c>
      <c r="F1997" s="51" t="s">
        <v>2208</v>
      </c>
    </row>
    <row r="1998" spans="1:6" x14ac:dyDescent="0.25">
      <c r="A1998" s="51">
        <v>2238</v>
      </c>
      <c r="B1998" s="51" t="s">
        <v>2207</v>
      </c>
      <c r="C1998" s="51">
        <v>110</v>
      </c>
      <c r="D1998" s="51" t="s">
        <v>2206</v>
      </c>
      <c r="E1998" s="51">
        <v>112.2</v>
      </c>
    </row>
    <row r="1999" spans="1:6" x14ac:dyDescent="0.25">
      <c r="A1999" s="51">
        <v>3464</v>
      </c>
      <c r="B1999" s="51" t="s">
        <v>2205</v>
      </c>
      <c r="C1999" s="51">
        <v>33</v>
      </c>
      <c r="D1999" s="51" t="s">
        <v>2204</v>
      </c>
      <c r="E1999" s="51">
        <v>30.9</v>
      </c>
    </row>
    <row r="2000" spans="1:6" x14ac:dyDescent="0.25">
      <c r="A2000" s="51">
        <v>2610</v>
      </c>
      <c r="B2000" s="51" t="s">
        <v>2203</v>
      </c>
      <c r="C2000" s="51">
        <v>33</v>
      </c>
      <c r="D2000" s="51" t="s">
        <v>2202</v>
      </c>
      <c r="E2000" s="51">
        <v>133.69999999999999</v>
      </c>
    </row>
    <row r="2001" spans="1:6" x14ac:dyDescent="0.25">
      <c r="A2001" s="51">
        <v>1696</v>
      </c>
      <c r="B2001" s="51" t="s">
        <v>2201</v>
      </c>
      <c r="C2001" s="51">
        <v>33</v>
      </c>
      <c r="D2001" s="51" t="s">
        <v>2200</v>
      </c>
      <c r="E2001" s="51">
        <v>34.299999999999997</v>
      </c>
    </row>
    <row r="2002" spans="1:6" x14ac:dyDescent="0.25">
      <c r="A2002" s="51">
        <v>2394</v>
      </c>
      <c r="B2002" s="51" t="s">
        <v>2199</v>
      </c>
      <c r="C2002" s="51">
        <v>12</v>
      </c>
      <c r="D2002" s="51" t="s">
        <v>2198</v>
      </c>
      <c r="E2002" s="51">
        <v>120</v>
      </c>
    </row>
    <row r="2003" spans="1:6" x14ac:dyDescent="0.25">
      <c r="A2003" s="51">
        <v>2510</v>
      </c>
      <c r="B2003" s="51" t="s">
        <v>2197</v>
      </c>
      <c r="C2003" s="51">
        <v>26</v>
      </c>
      <c r="D2003" s="51" t="s">
        <v>2196</v>
      </c>
      <c r="E2003" s="51">
        <v>255</v>
      </c>
    </row>
    <row r="2004" spans="1:6" x14ac:dyDescent="0.25">
      <c r="A2004" s="51">
        <v>3066</v>
      </c>
      <c r="B2004" s="51" t="s">
        <v>2195</v>
      </c>
      <c r="C2004" s="51">
        <v>26</v>
      </c>
      <c r="D2004" s="51" t="s">
        <v>2194</v>
      </c>
    </row>
    <row r="2005" spans="1:6" x14ac:dyDescent="0.25">
      <c r="A2005" s="51">
        <v>3513</v>
      </c>
      <c r="B2005" s="51" t="s">
        <v>2193</v>
      </c>
      <c r="C2005" s="51">
        <v>129</v>
      </c>
      <c r="D2005" s="51" t="s">
        <v>2192</v>
      </c>
      <c r="E2005" s="51">
        <v>10.8</v>
      </c>
    </row>
    <row r="2006" spans="1:6" x14ac:dyDescent="0.25">
      <c r="A2006" s="51">
        <v>3512</v>
      </c>
      <c r="B2006" s="51" t="s">
        <v>2191</v>
      </c>
      <c r="C2006" s="51">
        <v>129</v>
      </c>
      <c r="D2006" s="51" t="s">
        <v>2190</v>
      </c>
      <c r="E2006" s="51">
        <v>12.39</v>
      </c>
    </row>
    <row r="2007" spans="1:6" x14ac:dyDescent="0.25">
      <c r="A2007" s="51">
        <v>3506</v>
      </c>
      <c r="B2007" s="51" t="s">
        <v>2189</v>
      </c>
      <c r="C2007" s="51">
        <v>140</v>
      </c>
      <c r="D2007" s="51" t="s">
        <v>2188</v>
      </c>
      <c r="E2007" s="51">
        <v>16.09</v>
      </c>
    </row>
    <row r="2008" spans="1:6" x14ac:dyDescent="0.25">
      <c r="A2008" s="51">
        <v>3551</v>
      </c>
      <c r="B2008" s="51" t="s">
        <v>2187</v>
      </c>
      <c r="C2008" s="51">
        <v>129</v>
      </c>
      <c r="D2008" s="51" t="s">
        <v>2186</v>
      </c>
    </row>
    <row r="2009" spans="1:6" x14ac:dyDescent="0.25">
      <c r="A2009" s="51">
        <v>2310</v>
      </c>
      <c r="B2009" s="51" t="s">
        <v>2185</v>
      </c>
      <c r="C2009" s="51">
        <v>26</v>
      </c>
      <c r="D2009" s="51" t="s">
        <v>2184</v>
      </c>
    </row>
    <row r="2010" spans="1:6" x14ac:dyDescent="0.25">
      <c r="A2010" s="51">
        <v>804</v>
      </c>
      <c r="B2010" s="51" t="s">
        <v>2183</v>
      </c>
      <c r="C2010" s="51">
        <v>26</v>
      </c>
      <c r="D2010" s="51" t="s">
        <v>2182</v>
      </c>
      <c r="E2010" s="51">
        <v>27.59</v>
      </c>
    </row>
    <row r="2011" spans="1:6" x14ac:dyDescent="0.25">
      <c r="A2011" s="51">
        <v>3476</v>
      </c>
      <c r="B2011" s="51" t="s">
        <v>2181</v>
      </c>
      <c r="C2011" s="51">
        <v>26</v>
      </c>
      <c r="D2011" s="51" t="s">
        <v>2180</v>
      </c>
      <c r="E2011" s="51">
        <v>143.5</v>
      </c>
    </row>
    <row r="2012" spans="1:6" x14ac:dyDescent="0.25">
      <c r="A2012" s="51">
        <v>850</v>
      </c>
      <c r="B2012" s="51" t="s">
        <v>2179</v>
      </c>
      <c r="C2012" s="51">
        <v>46</v>
      </c>
      <c r="D2012" s="51" t="s">
        <v>2178</v>
      </c>
    </row>
    <row r="2013" spans="1:6" x14ac:dyDescent="0.25">
      <c r="A2013" s="51">
        <v>1066</v>
      </c>
      <c r="B2013" s="51" t="s">
        <v>2177</v>
      </c>
      <c r="C2013" s="51">
        <v>35</v>
      </c>
      <c r="D2013" s="51" t="s">
        <v>2176</v>
      </c>
      <c r="E2013" s="51">
        <v>60</v>
      </c>
      <c r="F2013" s="51" t="s">
        <v>2175</v>
      </c>
    </row>
    <row r="2014" spans="1:6" x14ac:dyDescent="0.25">
      <c r="A2014" s="51">
        <v>701</v>
      </c>
      <c r="B2014" s="51" t="s">
        <v>2174</v>
      </c>
      <c r="C2014" s="51">
        <v>26</v>
      </c>
      <c r="D2014" s="51" t="s">
        <v>2173</v>
      </c>
    </row>
    <row r="2015" spans="1:6" x14ac:dyDescent="0.25">
      <c r="A2015" s="51">
        <v>557</v>
      </c>
      <c r="B2015" s="51" t="s">
        <v>2172</v>
      </c>
      <c r="C2015" s="51">
        <v>30</v>
      </c>
      <c r="D2015" s="51" t="s">
        <v>2171</v>
      </c>
      <c r="E2015" s="51">
        <v>22.8</v>
      </c>
    </row>
    <row r="2016" spans="1:6" x14ac:dyDescent="0.25">
      <c r="A2016" s="51">
        <v>1738</v>
      </c>
      <c r="B2016" s="51" t="s">
        <v>2170</v>
      </c>
      <c r="C2016" s="51">
        <v>26</v>
      </c>
      <c r="D2016" s="51" t="s">
        <v>2169</v>
      </c>
      <c r="E2016" s="51">
        <v>31</v>
      </c>
    </row>
    <row r="2017" spans="1:6" x14ac:dyDescent="0.25">
      <c r="A2017" s="51">
        <v>2659</v>
      </c>
      <c r="B2017" s="51" t="s">
        <v>2168</v>
      </c>
      <c r="C2017" s="51">
        <v>33</v>
      </c>
      <c r="D2017" s="51" t="s">
        <v>2167</v>
      </c>
      <c r="E2017" s="51">
        <v>24</v>
      </c>
    </row>
    <row r="2018" spans="1:6" x14ac:dyDescent="0.25">
      <c r="A2018" s="51">
        <v>2822</v>
      </c>
      <c r="B2018" s="51" t="s">
        <v>2166</v>
      </c>
      <c r="C2018" s="51">
        <v>127</v>
      </c>
      <c r="D2018" s="51" t="s">
        <v>2165</v>
      </c>
      <c r="E2018" s="51">
        <v>686.11</v>
      </c>
      <c r="F2018" s="51" t="s">
        <v>2164</v>
      </c>
    </row>
    <row r="2019" spans="1:6" x14ac:dyDescent="0.25">
      <c r="A2019" s="51">
        <v>3040</v>
      </c>
      <c r="B2019" s="51" t="s">
        <v>2163</v>
      </c>
      <c r="C2019" s="51">
        <v>127</v>
      </c>
      <c r="D2019" s="51" t="s">
        <v>2162</v>
      </c>
      <c r="E2019" s="51">
        <v>629.85</v>
      </c>
      <c r="F2019" s="51" t="s">
        <v>2143</v>
      </c>
    </row>
    <row r="2020" spans="1:6" x14ac:dyDescent="0.25">
      <c r="A2020" s="51">
        <v>2938</v>
      </c>
      <c r="B2020" s="51" t="s">
        <v>2161</v>
      </c>
      <c r="C2020" s="51">
        <v>127</v>
      </c>
      <c r="D2020" s="51" t="s">
        <v>2160</v>
      </c>
      <c r="E2020" s="51">
        <v>547.78</v>
      </c>
      <c r="F2020" s="51" t="s">
        <v>2159</v>
      </c>
    </row>
    <row r="2021" spans="1:6" x14ac:dyDescent="0.25">
      <c r="A2021" s="51">
        <v>2823</v>
      </c>
      <c r="B2021" s="51" t="s">
        <v>2158</v>
      </c>
      <c r="C2021" s="51">
        <v>127</v>
      </c>
      <c r="D2021" s="51" t="s">
        <v>2157</v>
      </c>
      <c r="E2021" s="51">
        <v>686.11</v>
      </c>
      <c r="F2021" s="51" t="s">
        <v>2156</v>
      </c>
    </row>
    <row r="2022" spans="1:6" x14ac:dyDescent="0.25">
      <c r="A2022" s="51">
        <v>3041</v>
      </c>
      <c r="B2022" s="51" t="s">
        <v>2155</v>
      </c>
      <c r="C2022" s="51">
        <v>127</v>
      </c>
      <c r="D2022" s="51" t="s">
        <v>2154</v>
      </c>
      <c r="E2022" s="51">
        <v>629.85</v>
      </c>
      <c r="F2022" s="51" t="s">
        <v>2143</v>
      </c>
    </row>
    <row r="2023" spans="1:6" x14ac:dyDescent="0.25">
      <c r="A2023" s="51">
        <v>2939</v>
      </c>
      <c r="B2023" s="51" t="s">
        <v>2153</v>
      </c>
      <c r="C2023" s="51">
        <v>127</v>
      </c>
      <c r="D2023" s="51" t="s">
        <v>2152</v>
      </c>
      <c r="E2023" s="51">
        <v>547.78</v>
      </c>
    </row>
    <row r="2024" spans="1:6" x14ac:dyDescent="0.25">
      <c r="A2024" s="51">
        <v>2824</v>
      </c>
      <c r="B2024" s="51" t="s">
        <v>2151</v>
      </c>
      <c r="C2024" s="51">
        <v>127</v>
      </c>
      <c r="D2024" s="51" t="s">
        <v>2150</v>
      </c>
      <c r="E2024" s="51">
        <v>629.85</v>
      </c>
      <c r="F2024" s="51" t="s">
        <v>2143</v>
      </c>
    </row>
    <row r="2025" spans="1:6" x14ac:dyDescent="0.25">
      <c r="A2025" s="51">
        <v>2825</v>
      </c>
      <c r="B2025" s="51" t="s">
        <v>2149</v>
      </c>
      <c r="C2025" s="51">
        <v>127</v>
      </c>
      <c r="D2025" s="51" t="s">
        <v>2148</v>
      </c>
      <c r="E2025" s="51">
        <v>629.85</v>
      </c>
      <c r="F2025" s="51" t="s">
        <v>2143</v>
      </c>
    </row>
    <row r="2026" spans="1:6" x14ac:dyDescent="0.25">
      <c r="A2026" s="51">
        <v>2940</v>
      </c>
      <c r="B2026" s="51" t="s">
        <v>2147</v>
      </c>
      <c r="C2026" s="51">
        <v>127</v>
      </c>
      <c r="D2026" s="51" t="s">
        <v>2146</v>
      </c>
      <c r="E2026" s="51">
        <v>547.78</v>
      </c>
    </row>
    <row r="2027" spans="1:6" x14ac:dyDescent="0.25">
      <c r="A2027" s="51">
        <v>3039</v>
      </c>
      <c r="B2027" s="51" t="s">
        <v>2145</v>
      </c>
      <c r="C2027" s="51">
        <v>127</v>
      </c>
      <c r="D2027" s="51" t="s">
        <v>2144</v>
      </c>
      <c r="E2027" s="51">
        <v>629.85</v>
      </c>
      <c r="F2027" s="51" t="s">
        <v>2143</v>
      </c>
    </row>
    <row r="2028" spans="1:6" x14ac:dyDescent="0.25">
      <c r="A2028" s="51">
        <v>2941</v>
      </c>
      <c r="B2028" s="51" t="s">
        <v>2142</v>
      </c>
      <c r="C2028" s="51">
        <v>127</v>
      </c>
      <c r="D2028" s="51" t="s">
        <v>2141</v>
      </c>
      <c r="E2028" s="51">
        <v>547.78</v>
      </c>
    </row>
    <row r="2029" spans="1:6" x14ac:dyDescent="0.25">
      <c r="A2029" s="51">
        <v>2942</v>
      </c>
      <c r="B2029" s="51" t="s">
        <v>2140</v>
      </c>
      <c r="C2029" s="51">
        <v>127</v>
      </c>
      <c r="D2029" s="51" t="s">
        <v>2139</v>
      </c>
      <c r="E2029" s="51">
        <v>547.78</v>
      </c>
    </row>
    <row r="2030" spans="1:6" x14ac:dyDescent="0.25">
      <c r="A2030" s="51">
        <v>1337</v>
      </c>
      <c r="B2030" s="51" t="s">
        <v>2138</v>
      </c>
      <c r="C2030" s="51">
        <v>53</v>
      </c>
      <c r="D2030" s="51" t="s">
        <v>2137</v>
      </c>
      <c r="E2030" s="51">
        <v>55.11</v>
      </c>
    </row>
    <row r="2031" spans="1:6" x14ac:dyDescent="0.25">
      <c r="A2031" s="51">
        <v>1338</v>
      </c>
      <c r="B2031" s="51" t="s">
        <v>2136</v>
      </c>
      <c r="C2031" s="51">
        <v>53</v>
      </c>
      <c r="D2031" s="51" t="s">
        <v>2135</v>
      </c>
      <c r="E2031" s="51">
        <v>31.3</v>
      </c>
    </row>
    <row r="2032" spans="1:6" x14ac:dyDescent="0.25">
      <c r="A2032" s="51">
        <v>1339</v>
      </c>
      <c r="B2032" s="51" t="s">
        <v>2134</v>
      </c>
      <c r="C2032" s="51">
        <v>53</v>
      </c>
      <c r="D2032" s="51" t="s">
        <v>2133</v>
      </c>
      <c r="E2032" s="51">
        <v>31.3</v>
      </c>
    </row>
    <row r="2033" spans="1:6" x14ac:dyDescent="0.25">
      <c r="A2033" s="51">
        <v>1105</v>
      </c>
      <c r="B2033" s="51" t="s">
        <v>2132</v>
      </c>
      <c r="C2033" s="51">
        <v>75</v>
      </c>
      <c r="E2033" s="51">
        <v>2.4900000000000002</v>
      </c>
    </row>
    <row r="2034" spans="1:6" x14ac:dyDescent="0.25">
      <c r="A2034" s="51">
        <v>982</v>
      </c>
      <c r="B2034" s="51" t="s">
        <v>2131</v>
      </c>
      <c r="C2034" s="51">
        <v>33</v>
      </c>
      <c r="D2034" s="51" t="s">
        <v>2130</v>
      </c>
      <c r="E2034" s="51">
        <v>115.5</v>
      </c>
      <c r="F2034" s="51" t="s">
        <v>2129</v>
      </c>
    </row>
    <row r="2035" spans="1:6" x14ac:dyDescent="0.25">
      <c r="A2035" s="51">
        <v>3158</v>
      </c>
      <c r="B2035" s="51" t="s">
        <v>2128</v>
      </c>
      <c r="C2035" s="51">
        <v>33</v>
      </c>
      <c r="D2035" s="51" t="s">
        <v>2127</v>
      </c>
      <c r="E2035" s="51">
        <v>67.599999999999994</v>
      </c>
      <c r="F2035" s="51" t="s">
        <v>2126</v>
      </c>
    </row>
    <row r="2036" spans="1:6" x14ac:dyDescent="0.25">
      <c r="A2036" s="51">
        <v>1070</v>
      </c>
      <c r="B2036" s="51" t="s">
        <v>2125</v>
      </c>
      <c r="C2036" s="51">
        <v>53</v>
      </c>
      <c r="D2036" s="51" t="s">
        <v>2124</v>
      </c>
      <c r="E2036" s="51">
        <v>59</v>
      </c>
    </row>
    <row r="2037" spans="1:6" x14ac:dyDescent="0.25">
      <c r="A2037" s="51">
        <v>3023</v>
      </c>
      <c r="B2037" s="51" t="s">
        <v>2123</v>
      </c>
      <c r="C2037" s="51">
        <v>120</v>
      </c>
      <c r="D2037" s="51" t="s">
        <v>2122</v>
      </c>
      <c r="E2037" s="51">
        <v>57.3</v>
      </c>
    </row>
    <row r="2038" spans="1:6" x14ac:dyDescent="0.25">
      <c r="A2038" s="51">
        <v>2365</v>
      </c>
      <c r="B2038" s="51" t="s">
        <v>2121</v>
      </c>
      <c r="C2038" s="51">
        <v>33</v>
      </c>
      <c r="D2038" s="51" t="s">
        <v>2120</v>
      </c>
      <c r="E2038" s="51">
        <v>18.8</v>
      </c>
    </row>
    <row r="2039" spans="1:6" x14ac:dyDescent="0.25">
      <c r="A2039" s="51">
        <v>588</v>
      </c>
      <c r="B2039" s="51" t="s">
        <v>2119</v>
      </c>
      <c r="C2039" s="51">
        <v>27</v>
      </c>
      <c r="D2039" s="51" t="s">
        <v>2118</v>
      </c>
      <c r="E2039" s="51">
        <v>64</v>
      </c>
    </row>
    <row r="2040" spans="1:6" x14ac:dyDescent="0.25">
      <c r="A2040" s="51">
        <v>3288</v>
      </c>
      <c r="B2040" s="51" t="s">
        <v>2117</v>
      </c>
      <c r="C2040" s="51">
        <v>12</v>
      </c>
      <c r="D2040" s="51" t="s">
        <v>2116</v>
      </c>
    </row>
    <row r="2041" spans="1:6" x14ac:dyDescent="0.25">
      <c r="A2041" s="51">
        <v>2009</v>
      </c>
      <c r="B2041" s="51" t="s">
        <v>2115</v>
      </c>
      <c r="C2041" s="51">
        <v>26</v>
      </c>
      <c r="D2041" s="51" t="s">
        <v>2114</v>
      </c>
      <c r="E2041" s="51">
        <v>100</v>
      </c>
    </row>
    <row r="2042" spans="1:6" x14ac:dyDescent="0.25">
      <c r="A2042" s="51">
        <v>1830</v>
      </c>
      <c r="B2042" s="51" t="s">
        <v>2113</v>
      </c>
      <c r="C2042" s="51">
        <v>12</v>
      </c>
      <c r="D2042" s="51" t="s">
        <v>2112</v>
      </c>
      <c r="E2042" s="51">
        <v>12.4</v>
      </c>
    </row>
    <row r="2043" spans="1:6" x14ac:dyDescent="0.25">
      <c r="A2043" s="51">
        <v>2806</v>
      </c>
      <c r="B2043" s="51" t="s">
        <v>2111</v>
      </c>
      <c r="C2043" s="51">
        <v>22</v>
      </c>
      <c r="D2043" s="51" t="s">
        <v>2110</v>
      </c>
      <c r="E2043" s="51">
        <v>36.270000000000003</v>
      </c>
    </row>
    <row r="2044" spans="1:6" x14ac:dyDescent="0.25">
      <c r="A2044" s="51">
        <v>3176</v>
      </c>
      <c r="B2044" s="51" t="s">
        <v>2109</v>
      </c>
      <c r="C2044" s="51">
        <v>22</v>
      </c>
      <c r="D2044" s="51" t="s">
        <v>2108</v>
      </c>
      <c r="E2044" s="51">
        <v>30</v>
      </c>
    </row>
    <row r="2045" spans="1:6" x14ac:dyDescent="0.25">
      <c r="A2045" s="51">
        <v>1779</v>
      </c>
      <c r="B2045" s="51" t="s">
        <v>2107</v>
      </c>
      <c r="C2045" s="51">
        <v>12</v>
      </c>
      <c r="D2045" s="51" t="s">
        <v>2106</v>
      </c>
      <c r="E2045" s="51">
        <v>35</v>
      </c>
    </row>
    <row r="2046" spans="1:6" x14ac:dyDescent="0.25">
      <c r="A2046" s="51">
        <v>3523</v>
      </c>
      <c r="B2046" s="51" t="s">
        <v>2105</v>
      </c>
      <c r="C2046" s="51">
        <v>4</v>
      </c>
      <c r="D2046" s="51" t="s">
        <v>2104</v>
      </c>
      <c r="E2046" s="51">
        <v>50</v>
      </c>
    </row>
    <row r="2047" spans="1:6" x14ac:dyDescent="0.25">
      <c r="A2047" s="51">
        <v>1649</v>
      </c>
      <c r="B2047" s="51" t="s">
        <v>2103</v>
      </c>
      <c r="C2047" s="51">
        <v>12</v>
      </c>
      <c r="D2047" s="51" t="s">
        <v>2102</v>
      </c>
      <c r="E2047" s="51">
        <v>33.700000000000003</v>
      </c>
    </row>
    <row r="2048" spans="1:6" x14ac:dyDescent="0.25">
      <c r="A2048" s="51">
        <v>1648</v>
      </c>
      <c r="B2048" s="51" t="s">
        <v>2101</v>
      </c>
      <c r="C2048" s="51">
        <v>12</v>
      </c>
      <c r="D2048" s="51" t="s">
        <v>2100</v>
      </c>
      <c r="E2048" s="51">
        <v>33.700000000000003</v>
      </c>
    </row>
    <row r="2049" spans="1:6" x14ac:dyDescent="0.25">
      <c r="A2049" s="51">
        <v>1778</v>
      </c>
      <c r="B2049" s="51" t="s">
        <v>2099</v>
      </c>
      <c r="C2049" s="51">
        <v>12</v>
      </c>
      <c r="D2049" s="51" t="s">
        <v>2098</v>
      </c>
      <c r="E2049" s="51">
        <v>34</v>
      </c>
    </row>
    <row r="2050" spans="1:6" x14ac:dyDescent="0.25">
      <c r="A2050" s="51">
        <v>1810</v>
      </c>
      <c r="B2050" s="51" t="s">
        <v>2097</v>
      </c>
      <c r="C2050" s="51">
        <v>4</v>
      </c>
      <c r="D2050" s="51" t="s">
        <v>2096</v>
      </c>
    </row>
    <row r="2051" spans="1:6" x14ac:dyDescent="0.25">
      <c r="A2051" s="51">
        <v>3481</v>
      </c>
      <c r="B2051" s="51" t="s">
        <v>2095</v>
      </c>
      <c r="C2051" s="51">
        <v>12</v>
      </c>
      <c r="D2051" s="51" t="s">
        <v>2094</v>
      </c>
      <c r="E2051" s="51">
        <v>7</v>
      </c>
    </row>
    <row r="2052" spans="1:6" x14ac:dyDescent="0.25">
      <c r="A2052" s="51">
        <v>1344</v>
      </c>
      <c r="B2052" s="51" t="s">
        <v>2093</v>
      </c>
      <c r="C2052" s="51">
        <v>53</v>
      </c>
      <c r="D2052" s="51" t="s">
        <v>2092</v>
      </c>
      <c r="E2052" s="51">
        <v>22.19</v>
      </c>
    </row>
    <row r="2053" spans="1:6" x14ac:dyDescent="0.25">
      <c r="A2053" s="51">
        <v>1059</v>
      </c>
      <c r="B2053" s="51" t="s">
        <v>2091</v>
      </c>
      <c r="C2053" s="51">
        <v>26</v>
      </c>
      <c r="D2053" s="51" t="s">
        <v>2090</v>
      </c>
      <c r="E2053" s="51">
        <v>35.700000000000003</v>
      </c>
      <c r="F2053" s="51" t="s">
        <v>610</v>
      </c>
    </row>
    <row r="2054" spans="1:6" x14ac:dyDescent="0.25">
      <c r="A2054" s="51">
        <v>1318</v>
      </c>
      <c r="B2054" s="51" t="s">
        <v>2089</v>
      </c>
      <c r="C2054" s="51">
        <v>33</v>
      </c>
      <c r="D2054" s="51" t="s">
        <v>2088</v>
      </c>
      <c r="E2054" s="51">
        <v>46.3</v>
      </c>
    </row>
    <row r="2055" spans="1:6" x14ac:dyDescent="0.25">
      <c r="A2055" s="51">
        <v>3094</v>
      </c>
      <c r="B2055" s="51" t="s">
        <v>2087</v>
      </c>
      <c r="C2055" s="51">
        <v>120</v>
      </c>
      <c r="D2055" s="51" t="s">
        <v>2086</v>
      </c>
      <c r="E2055" s="51">
        <v>47.1</v>
      </c>
    </row>
    <row r="2056" spans="1:6" x14ac:dyDescent="0.25">
      <c r="A2056" s="51">
        <v>1841</v>
      </c>
      <c r="B2056" s="51" t="s">
        <v>2085</v>
      </c>
      <c r="C2056" s="51">
        <v>33</v>
      </c>
      <c r="D2056" s="51" t="s">
        <v>2084</v>
      </c>
      <c r="E2056" s="51">
        <v>43.5</v>
      </c>
    </row>
    <row r="2057" spans="1:6" x14ac:dyDescent="0.25">
      <c r="A2057" s="51">
        <v>418</v>
      </c>
      <c r="B2057" s="51" t="s">
        <v>2083</v>
      </c>
      <c r="C2057" s="51">
        <v>7</v>
      </c>
      <c r="D2057" s="51" t="s">
        <v>2082</v>
      </c>
    </row>
    <row r="2058" spans="1:6" x14ac:dyDescent="0.25">
      <c r="A2058" s="51">
        <v>1305</v>
      </c>
      <c r="B2058" s="51" t="s">
        <v>2081</v>
      </c>
      <c r="C2058" s="51">
        <v>33</v>
      </c>
      <c r="D2058" s="51" t="s">
        <v>2080</v>
      </c>
      <c r="E2058" s="51">
        <v>260.5</v>
      </c>
    </row>
    <row r="2059" spans="1:6" x14ac:dyDescent="0.25">
      <c r="A2059" s="51">
        <v>576</v>
      </c>
      <c r="B2059" s="51" t="s">
        <v>2079</v>
      </c>
      <c r="C2059" s="51">
        <v>26</v>
      </c>
      <c r="D2059" s="51" t="s">
        <v>2078</v>
      </c>
      <c r="E2059" s="51">
        <v>123</v>
      </c>
      <c r="F2059" s="51" t="s">
        <v>2077</v>
      </c>
    </row>
    <row r="2060" spans="1:6" x14ac:dyDescent="0.25">
      <c r="A2060" s="51">
        <v>1812</v>
      </c>
      <c r="B2060" s="51" t="s">
        <v>2076</v>
      </c>
      <c r="C2060" s="51">
        <v>26</v>
      </c>
      <c r="D2060" s="51" t="s">
        <v>2075</v>
      </c>
    </row>
    <row r="2061" spans="1:6" x14ac:dyDescent="0.25">
      <c r="A2061" s="51">
        <v>2201</v>
      </c>
      <c r="B2061" s="51" t="s">
        <v>2074</v>
      </c>
      <c r="C2061" s="51">
        <v>114</v>
      </c>
      <c r="D2061" s="51" t="s">
        <v>2073</v>
      </c>
      <c r="E2061" s="51">
        <v>2</v>
      </c>
      <c r="F2061" s="51" t="s">
        <v>2072</v>
      </c>
    </row>
    <row r="2062" spans="1:6" x14ac:dyDescent="0.25">
      <c r="A2062" s="51">
        <v>2187</v>
      </c>
      <c r="B2062" s="51" t="s">
        <v>2071</v>
      </c>
      <c r="C2062" s="51">
        <v>110</v>
      </c>
      <c r="D2062" s="51" t="s">
        <v>2070</v>
      </c>
      <c r="E2062" s="51">
        <v>62</v>
      </c>
    </row>
    <row r="2063" spans="1:6" x14ac:dyDescent="0.25">
      <c r="A2063" s="51">
        <v>419</v>
      </c>
      <c r="B2063" s="51" t="s">
        <v>2069</v>
      </c>
      <c r="C2063" s="51">
        <v>27</v>
      </c>
      <c r="D2063" s="51" t="s">
        <v>2068</v>
      </c>
      <c r="E2063" s="51">
        <v>88</v>
      </c>
    </row>
    <row r="2064" spans="1:6" x14ac:dyDescent="0.25">
      <c r="A2064" s="51">
        <v>549</v>
      </c>
      <c r="B2064" s="51" t="s">
        <v>2067</v>
      </c>
      <c r="C2064" s="51">
        <v>27</v>
      </c>
      <c r="D2064" s="51" t="s">
        <v>2066</v>
      </c>
      <c r="E2064" s="51">
        <v>338</v>
      </c>
    </row>
    <row r="2065" spans="1:5" x14ac:dyDescent="0.25">
      <c r="A2065" s="51">
        <v>2748</v>
      </c>
      <c r="B2065" s="51" t="s">
        <v>2065</v>
      </c>
      <c r="C2065" s="51">
        <v>27</v>
      </c>
      <c r="D2065" s="51" t="s">
        <v>2064</v>
      </c>
      <c r="E2065" s="51">
        <v>198</v>
      </c>
    </row>
    <row r="2066" spans="1:5" x14ac:dyDescent="0.25">
      <c r="A2066" s="51">
        <v>1061</v>
      </c>
      <c r="B2066" s="51" t="s">
        <v>2063</v>
      </c>
      <c r="C2066" s="51">
        <v>27</v>
      </c>
      <c r="D2066" s="51" t="s">
        <v>2062</v>
      </c>
      <c r="E2066" s="51">
        <v>234</v>
      </c>
    </row>
    <row r="2067" spans="1:5" x14ac:dyDescent="0.25">
      <c r="A2067" s="51">
        <v>1520</v>
      </c>
      <c r="B2067" s="51" t="s">
        <v>2061</v>
      </c>
      <c r="C2067" s="51">
        <v>27</v>
      </c>
      <c r="D2067" s="51" t="s">
        <v>2060</v>
      </c>
      <c r="E2067" s="51">
        <v>147</v>
      </c>
    </row>
    <row r="2068" spans="1:5" x14ac:dyDescent="0.25">
      <c r="A2068" s="51">
        <v>2150</v>
      </c>
      <c r="B2068" s="51" t="s">
        <v>2059</v>
      </c>
      <c r="C2068" s="51">
        <v>112</v>
      </c>
      <c r="E2068" s="51">
        <v>3.78</v>
      </c>
    </row>
    <row r="2069" spans="1:5" x14ac:dyDescent="0.25">
      <c r="A2069" s="51">
        <v>2149</v>
      </c>
      <c r="B2069" s="51" t="s">
        <v>2058</v>
      </c>
      <c r="C2069" s="51">
        <v>112</v>
      </c>
      <c r="E2069" s="51">
        <v>3.78</v>
      </c>
    </row>
    <row r="2070" spans="1:5" x14ac:dyDescent="0.25">
      <c r="A2070" s="51">
        <v>2277</v>
      </c>
      <c r="B2070" s="51" t="s">
        <v>2057</v>
      </c>
      <c r="C2070" s="51">
        <v>33</v>
      </c>
      <c r="D2070" s="51" t="s">
        <v>2056</v>
      </c>
      <c r="E2070" s="51">
        <v>48.2</v>
      </c>
    </row>
    <row r="2071" spans="1:5" x14ac:dyDescent="0.25">
      <c r="A2071" s="51">
        <v>2418</v>
      </c>
      <c r="B2071" s="51" t="s">
        <v>2055</v>
      </c>
      <c r="C2071" s="51">
        <v>33</v>
      </c>
      <c r="D2071" s="51" t="s">
        <v>2054</v>
      </c>
    </row>
    <row r="2072" spans="1:5" x14ac:dyDescent="0.25">
      <c r="A2072" s="51">
        <v>1368</v>
      </c>
      <c r="B2072" s="51" t="s">
        <v>2053</v>
      </c>
      <c r="C2072" s="51">
        <v>33</v>
      </c>
      <c r="D2072" s="51" t="s">
        <v>2052</v>
      </c>
    </row>
    <row r="2073" spans="1:5" x14ac:dyDescent="0.25">
      <c r="A2073" s="51">
        <v>1630</v>
      </c>
      <c r="B2073" s="51" t="s">
        <v>2051</v>
      </c>
      <c r="C2073" s="51">
        <v>26</v>
      </c>
      <c r="D2073" s="51" t="s">
        <v>2050</v>
      </c>
      <c r="E2073" s="51">
        <v>18.059999999999999</v>
      </c>
    </row>
    <row r="2074" spans="1:5" x14ac:dyDescent="0.25">
      <c r="A2074" s="51">
        <v>3135</v>
      </c>
      <c r="B2074" s="51" t="s">
        <v>2049</v>
      </c>
      <c r="C2074" s="51">
        <v>33</v>
      </c>
      <c r="D2074" s="51" t="s">
        <v>2048</v>
      </c>
      <c r="E2074" s="51">
        <v>97</v>
      </c>
    </row>
    <row r="2075" spans="1:5" x14ac:dyDescent="0.25">
      <c r="A2075" s="51">
        <v>641</v>
      </c>
      <c r="B2075" s="51" t="s">
        <v>2047</v>
      </c>
      <c r="C2075" s="51">
        <v>33</v>
      </c>
      <c r="D2075" s="51" t="s">
        <v>2046</v>
      </c>
      <c r="E2075" s="51">
        <v>14.48</v>
      </c>
    </row>
    <row r="2076" spans="1:5" x14ac:dyDescent="0.25">
      <c r="A2076" s="51">
        <v>1559</v>
      </c>
      <c r="B2076" s="51" t="s">
        <v>2045</v>
      </c>
      <c r="C2076" s="51">
        <v>33</v>
      </c>
      <c r="D2076" s="51" t="s">
        <v>2044</v>
      </c>
      <c r="E2076" s="51">
        <v>42.4</v>
      </c>
    </row>
    <row r="2077" spans="1:5" x14ac:dyDescent="0.25">
      <c r="A2077" s="51">
        <v>2654</v>
      </c>
      <c r="B2077" s="51" t="s">
        <v>2043</v>
      </c>
      <c r="C2077" s="51">
        <v>33</v>
      </c>
      <c r="D2077" s="51" t="s">
        <v>2042</v>
      </c>
      <c r="E2077" s="51">
        <v>29.2</v>
      </c>
    </row>
    <row r="2078" spans="1:5" x14ac:dyDescent="0.25">
      <c r="A2078" s="51">
        <v>2483</v>
      </c>
      <c r="B2078" s="51" t="s">
        <v>2041</v>
      </c>
      <c r="C2078" s="51">
        <v>33</v>
      </c>
      <c r="D2078" s="51" t="s">
        <v>2040</v>
      </c>
      <c r="E2078" s="51">
        <v>31.2</v>
      </c>
    </row>
    <row r="2079" spans="1:5" x14ac:dyDescent="0.25">
      <c r="A2079" s="51">
        <v>1886</v>
      </c>
      <c r="B2079" s="51" t="s">
        <v>2039</v>
      </c>
      <c r="C2079" s="51">
        <v>33</v>
      </c>
      <c r="D2079" s="51" t="s">
        <v>2038</v>
      </c>
      <c r="E2079" s="51">
        <v>14</v>
      </c>
    </row>
    <row r="2080" spans="1:5" x14ac:dyDescent="0.25">
      <c r="A2080" s="51">
        <v>3029</v>
      </c>
      <c r="B2080" s="51" t="s">
        <v>2037</v>
      </c>
      <c r="C2080" s="51">
        <v>33</v>
      </c>
      <c r="D2080" s="51" t="s">
        <v>2036</v>
      </c>
      <c r="E2080" s="51">
        <v>33.200000000000003</v>
      </c>
    </row>
    <row r="2081" spans="1:6" x14ac:dyDescent="0.25">
      <c r="A2081" s="51">
        <v>1968</v>
      </c>
      <c r="B2081" s="51" t="s">
        <v>2035</v>
      </c>
      <c r="C2081" s="51">
        <v>33</v>
      </c>
      <c r="D2081" s="51" t="s">
        <v>2034</v>
      </c>
      <c r="E2081" s="51">
        <v>34</v>
      </c>
    </row>
    <row r="2082" spans="1:6" x14ac:dyDescent="0.25">
      <c r="A2082" s="51">
        <v>1969</v>
      </c>
      <c r="B2082" s="51" t="s">
        <v>2033</v>
      </c>
      <c r="C2082" s="51">
        <v>30</v>
      </c>
      <c r="D2082" s="51" t="s">
        <v>2032</v>
      </c>
      <c r="E2082" s="51">
        <v>22</v>
      </c>
    </row>
    <row r="2083" spans="1:6" x14ac:dyDescent="0.25">
      <c r="A2083" s="51">
        <v>1970</v>
      </c>
      <c r="B2083" s="51" t="s">
        <v>2031</v>
      </c>
      <c r="C2083" s="51">
        <v>30</v>
      </c>
      <c r="D2083" s="51" t="s">
        <v>2030</v>
      </c>
      <c r="E2083" s="51">
        <v>15</v>
      </c>
    </row>
    <row r="2084" spans="1:6" x14ac:dyDescent="0.25">
      <c r="A2084" s="51">
        <v>1142</v>
      </c>
      <c r="B2084" s="51" t="s">
        <v>2029</v>
      </c>
      <c r="C2084" s="51">
        <v>33</v>
      </c>
      <c r="D2084" s="51" t="s">
        <v>2028</v>
      </c>
      <c r="E2084" s="51">
        <v>34.799999999999997</v>
      </c>
    </row>
    <row r="2085" spans="1:6" x14ac:dyDescent="0.25">
      <c r="A2085" s="51">
        <v>3328</v>
      </c>
      <c r="B2085" s="51" t="s">
        <v>2027</v>
      </c>
      <c r="C2085" s="51">
        <v>33</v>
      </c>
      <c r="D2085" s="51" t="s">
        <v>2026</v>
      </c>
      <c r="E2085" s="51">
        <v>24.9</v>
      </c>
    </row>
    <row r="2086" spans="1:6" x14ac:dyDescent="0.25">
      <c r="A2086" s="51">
        <v>1645</v>
      </c>
      <c r="B2086" s="51" t="s">
        <v>2025</v>
      </c>
      <c r="C2086" s="51">
        <v>33</v>
      </c>
      <c r="D2086" s="51" t="s">
        <v>2024</v>
      </c>
      <c r="E2086" s="51">
        <v>81.3</v>
      </c>
      <c r="F2086" s="51" t="s">
        <v>2023</v>
      </c>
    </row>
    <row r="2087" spans="1:6" x14ac:dyDescent="0.25">
      <c r="A2087" s="51">
        <v>1765</v>
      </c>
      <c r="B2087" s="51" t="s">
        <v>2022</v>
      </c>
      <c r="C2087" s="51">
        <v>104</v>
      </c>
      <c r="D2087" s="51" t="s">
        <v>2021</v>
      </c>
      <c r="E2087" s="51">
        <v>103</v>
      </c>
    </row>
    <row r="2088" spans="1:6" x14ac:dyDescent="0.25">
      <c r="A2088" s="51">
        <v>3542</v>
      </c>
      <c r="B2088" s="51" t="s">
        <v>2020</v>
      </c>
      <c r="C2088" s="51">
        <v>33</v>
      </c>
      <c r="D2088" s="51" t="s">
        <v>2019</v>
      </c>
      <c r="E2088" s="51">
        <v>49.2</v>
      </c>
    </row>
    <row r="2089" spans="1:6" x14ac:dyDescent="0.25">
      <c r="A2089" s="51">
        <v>1011</v>
      </c>
      <c r="B2089" s="51" t="s">
        <v>2018</v>
      </c>
      <c r="C2089" s="51">
        <v>67</v>
      </c>
      <c r="D2089" s="51" t="s">
        <v>2017</v>
      </c>
      <c r="E2089" s="51">
        <v>1600</v>
      </c>
      <c r="F2089" s="51" t="s">
        <v>183</v>
      </c>
    </row>
    <row r="2090" spans="1:6" x14ac:dyDescent="0.25">
      <c r="A2090" s="51">
        <v>2660</v>
      </c>
      <c r="B2090" s="51" t="s">
        <v>2016</v>
      </c>
      <c r="C2090" s="51">
        <v>33</v>
      </c>
      <c r="D2090" s="51" t="s">
        <v>2015</v>
      </c>
      <c r="E2090" s="51">
        <v>49.7</v>
      </c>
    </row>
    <row r="2091" spans="1:6" x14ac:dyDescent="0.25">
      <c r="A2091" s="51">
        <v>3222</v>
      </c>
      <c r="B2091" s="51" t="s">
        <v>2014</v>
      </c>
      <c r="C2091" s="51">
        <v>140</v>
      </c>
    </row>
    <row r="2092" spans="1:6" x14ac:dyDescent="0.25">
      <c r="A2092" s="51">
        <v>3046</v>
      </c>
      <c r="B2092" s="51" t="s">
        <v>2013</v>
      </c>
      <c r="C2092" s="51">
        <v>47</v>
      </c>
      <c r="D2092" s="51" t="s">
        <v>2012</v>
      </c>
      <c r="E2092" s="51">
        <v>350</v>
      </c>
      <c r="F2092" s="51" t="s">
        <v>2011</v>
      </c>
    </row>
    <row r="2093" spans="1:6" x14ac:dyDescent="0.25">
      <c r="A2093" s="51">
        <v>420</v>
      </c>
      <c r="B2093" s="51" t="s">
        <v>2010</v>
      </c>
      <c r="C2093" s="51">
        <v>36</v>
      </c>
      <c r="E2093" s="51">
        <v>0.24</v>
      </c>
    </row>
    <row r="2094" spans="1:6" x14ac:dyDescent="0.25">
      <c r="A2094" s="51">
        <v>1565</v>
      </c>
      <c r="B2094" s="51" t="s">
        <v>2009</v>
      </c>
      <c r="C2094" s="51">
        <v>36</v>
      </c>
      <c r="D2094" s="51" t="s">
        <v>2008</v>
      </c>
      <c r="E2094" s="51">
        <v>416</v>
      </c>
    </row>
    <row r="2095" spans="1:6" x14ac:dyDescent="0.25">
      <c r="A2095" s="51">
        <v>1566</v>
      </c>
      <c r="B2095" s="51" t="s">
        <v>2007</v>
      </c>
      <c r="C2095" s="51">
        <v>36</v>
      </c>
      <c r="D2095" s="51" t="s">
        <v>2006</v>
      </c>
      <c r="E2095" s="51">
        <v>462</v>
      </c>
    </row>
    <row r="2096" spans="1:6" x14ac:dyDescent="0.25">
      <c r="A2096" s="51">
        <v>2011</v>
      </c>
      <c r="B2096" s="51" t="s">
        <v>2005</v>
      </c>
      <c r="C2096" s="51">
        <v>33</v>
      </c>
      <c r="D2096" s="51" t="s">
        <v>2004</v>
      </c>
      <c r="E2096" s="51">
        <v>211</v>
      </c>
    </row>
    <row r="2097" spans="1:5" x14ac:dyDescent="0.25">
      <c r="A2097" s="51">
        <v>3230</v>
      </c>
      <c r="B2097" s="51" t="s">
        <v>2003</v>
      </c>
      <c r="C2097" s="51">
        <v>129</v>
      </c>
      <c r="D2097" s="51" t="s">
        <v>2002</v>
      </c>
    </row>
    <row r="2098" spans="1:5" x14ac:dyDescent="0.25">
      <c r="A2098" s="51">
        <v>2267</v>
      </c>
      <c r="B2098" s="51" t="s">
        <v>2001</v>
      </c>
      <c r="C2098" s="51">
        <v>9</v>
      </c>
      <c r="D2098" s="51" t="s">
        <v>2000</v>
      </c>
      <c r="E2098" s="51">
        <v>207.14</v>
      </c>
    </row>
    <row r="2099" spans="1:5" x14ac:dyDescent="0.25">
      <c r="A2099" s="51">
        <v>1113</v>
      </c>
      <c r="B2099" s="51" t="s">
        <v>1999</v>
      </c>
      <c r="C2099" s="51">
        <v>30</v>
      </c>
      <c r="D2099" s="51" t="s">
        <v>1998</v>
      </c>
      <c r="E2099" s="51">
        <v>101.05</v>
      </c>
    </row>
    <row r="2100" spans="1:5" x14ac:dyDescent="0.25">
      <c r="A2100" s="51">
        <v>1226</v>
      </c>
      <c r="B2100" s="51" t="s">
        <v>1997</v>
      </c>
      <c r="C2100" s="51">
        <v>83</v>
      </c>
      <c r="D2100" s="51" t="s">
        <v>1996</v>
      </c>
      <c r="E2100" s="51">
        <v>1.73</v>
      </c>
    </row>
    <row r="2101" spans="1:5" x14ac:dyDescent="0.25">
      <c r="A2101" s="51">
        <v>1904</v>
      </c>
      <c r="B2101" s="51" t="s">
        <v>1995</v>
      </c>
      <c r="C2101" s="51">
        <v>12</v>
      </c>
      <c r="D2101" s="51" t="s">
        <v>1994</v>
      </c>
    </row>
    <row r="2102" spans="1:5" x14ac:dyDescent="0.25">
      <c r="A2102" s="51">
        <v>2502</v>
      </c>
      <c r="B2102" s="51" t="s">
        <v>1993</v>
      </c>
      <c r="C2102" s="51">
        <v>30</v>
      </c>
      <c r="D2102" s="51" t="s">
        <v>1992</v>
      </c>
    </row>
    <row r="2103" spans="1:5" x14ac:dyDescent="0.25">
      <c r="A2103" s="51">
        <v>3227</v>
      </c>
      <c r="B2103" s="51" t="s">
        <v>1991</v>
      </c>
      <c r="C2103" s="51">
        <v>83</v>
      </c>
      <c r="D2103" s="51" t="s">
        <v>1990</v>
      </c>
      <c r="E2103" s="51">
        <v>10.26</v>
      </c>
    </row>
    <row r="2104" spans="1:5" x14ac:dyDescent="0.25">
      <c r="A2104" s="51">
        <v>1994</v>
      </c>
      <c r="B2104" s="51" t="s">
        <v>1989</v>
      </c>
      <c r="C2104" s="51">
        <v>83</v>
      </c>
      <c r="D2104" s="51" t="s">
        <v>1988</v>
      </c>
      <c r="E2104" s="51">
        <v>0.57999999999999996</v>
      </c>
    </row>
    <row r="2105" spans="1:5" x14ac:dyDescent="0.25">
      <c r="A2105" s="51">
        <v>1995</v>
      </c>
      <c r="B2105" s="51" t="s">
        <v>1987</v>
      </c>
      <c r="C2105" s="51">
        <v>83</v>
      </c>
      <c r="D2105" s="51" t="s">
        <v>1986</v>
      </c>
      <c r="E2105" s="51">
        <v>2.4900000000000002</v>
      </c>
    </row>
    <row r="2106" spans="1:5" x14ac:dyDescent="0.25">
      <c r="A2106" s="51">
        <v>2768</v>
      </c>
      <c r="B2106" s="51" t="s">
        <v>1985</v>
      </c>
      <c r="C2106" s="51">
        <v>83</v>
      </c>
      <c r="D2106" s="51" t="s">
        <v>1984</v>
      </c>
      <c r="E2106" s="51">
        <v>1.58</v>
      </c>
    </row>
    <row r="2107" spans="1:5" x14ac:dyDescent="0.25">
      <c r="A2107" s="51">
        <v>3229</v>
      </c>
      <c r="B2107" s="51" t="s">
        <v>1983</v>
      </c>
      <c r="C2107" s="51">
        <v>83</v>
      </c>
      <c r="D2107" s="51" t="s">
        <v>1982</v>
      </c>
      <c r="E2107" s="51">
        <v>1.87</v>
      </c>
    </row>
    <row r="2108" spans="1:5" x14ac:dyDescent="0.25">
      <c r="A2108" s="51">
        <v>676</v>
      </c>
      <c r="B2108" s="51" t="s">
        <v>1981</v>
      </c>
      <c r="C2108" s="51">
        <v>12</v>
      </c>
      <c r="D2108" s="51" t="s">
        <v>1980</v>
      </c>
      <c r="E2108" s="51">
        <v>136</v>
      </c>
    </row>
    <row r="2109" spans="1:5" x14ac:dyDescent="0.25">
      <c r="A2109" s="51">
        <v>3220</v>
      </c>
      <c r="B2109" s="51" t="s">
        <v>1979</v>
      </c>
      <c r="C2109" s="51">
        <v>12</v>
      </c>
      <c r="D2109" s="51" t="s">
        <v>1978</v>
      </c>
      <c r="E2109" s="51">
        <v>57</v>
      </c>
    </row>
    <row r="2110" spans="1:5" x14ac:dyDescent="0.25">
      <c r="A2110" s="51">
        <v>3228</v>
      </c>
      <c r="B2110" s="51" t="s">
        <v>1977</v>
      </c>
      <c r="C2110" s="51">
        <v>83</v>
      </c>
      <c r="D2110" s="51" t="s">
        <v>1976</v>
      </c>
      <c r="E2110" s="51">
        <v>2.41</v>
      </c>
    </row>
    <row r="2111" spans="1:5" x14ac:dyDescent="0.25">
      <c r="A2111" s="51">
        <v>2907</v>
      </c>
      <c r="B2111" s="51" t="s">
        <v>1975</v>
      </c>
      <c r="C2111" s="51">
        <v>18</v>
      </c>
      <c r="D2111" s="51" t="s">
        <v>1974</v>
      </c>
      <c r="E2111" s="51">
        <v>39</v>
      </c>
    </row>
    <row r="2112" spans="1:5" x14ac:dyDescent="0.25">
      <c r="A2112" s="51">
        <v>1820</v>
      </c>
      <c r="B2112" s="51" t="s">
        <v>1973</v>
      </c>
      <c r="C2112" s="51">
        <v>30</v>
      </c>
      <c r="D2112" s="51" t="s">
        <v>1972</v>
      </c>
      <c r="E2112" s="51">
        <v>5.0999999999999996</v>
      </c>
    </row>
    <row r="2113" spans="1:6" x14ac:dyDescent="0.25">
      <c r="A2113" s="51">
        <v>3277</v>
      </c>
      <c r="B2113" s="51" t="s">
        <v>1971</v>
      </c>
      <c r="C2113" s="51">
        <v>33</v>
      </c>
      <c r="D2113" s="51" t="s">
        <v>1970</v>
      </c>
      <c r="E2113" s="51">
        <v>42.1</v>
      </c>
    </row>
    <row r="2114" spans="1:6" x14ac:dyDescent="0.25">
      <c r="A2114" s="51">
        <v>858</v>
      </c>
      <c r="B2114" s="51" t="s">
        <v>1969</v>
      </c>
      <c r="C2114" s="51">
        <v>36</v>
      </c>
    </row>
    <row r="2115" spans="1:6" x14ac:dyDescent="0.25">
      <c r="A2115" s="51">
        <v>1449</v>
      </c>
      <c r="B2115" s="51" t="s">
        <v>1968</v>
      </c>
      <c r="C2115" s="51">
        <v>26</v>
      </c>
      <c r="D2115" s="51" t="s">
        <v>1967</v>
      </c>
      <c r="E2115" s="51">
        <v>215</v>
      </c>
      <c r="F2115" s="51" t="s">
        <v>1964</v>
      </c>
    </row>
    <row r="2116" spans="1:6" x14ac:dyDescent="0.25">
      <c r="A2116" s="51">
        <v>1448</v>
      </c>
      <c r="B2116" s="51" t="s">
        <v>1966</v>
      </c>
      <c r="C2116" s="51">
        <v>26</v>
      </c>
      <c r="D2116" s="51" t="s">
        <v>1965</v>
      </c>
      <c r="E2116" s="51">
        <v>215</v>
      </c>
      <c r="F2116" s="51" t="s">
        <v>1964</v>
      </c>
    </row>
    <row r="2117" spans="1:6" x14ac:dyDescent="0.25">
      <c r="A2117" s="51">
        <v>1022</v>
      </c>
      <c r="B2117" s="51" t="s">
        <v>1963</v>
      </c>
      <c r="C2117" s="51">
        <v>36</v>
      </c>
      <c r="D2117" s="51" t="s">
        <v>1962</v>
      </c>
      <c r="E2117" s="51">
        <v>4.0599999999999996</v>
      </c>
    </row>
    <row r="2118" spans="1:6" x14ac:dyDescent="0.25">
      <c r="A2118" s="51">
        <v>1023</v>
      </c>
      <c r="B2118" s="51" t="s">
        <v>1961</v>
      </c>
      <c r="C2118" s="51">
        <v>36</v>
      </c>
      <c r="D2118" s="51" t="s">
        <v>1960</v>
      </c>
      <c r="E2118" s="51">
        <v>5.31</v>
      </c>
    </row>
    <row r="2119" spans="1:6" x14ac:dyDescent="0.25">
      <c r="A2119" s="51">
        <v>1021</v>
      </c>
      <c r="B2119" s="51" t="s">
        <v>1959</v>
      </c>
      <c r="C2119" s="51">
        <v>36</v>
      </c>
      <c r="D2119" s="51" t="s">
        <v>1958</v>
      </c>
      <c r="E2119" s="51">
        <v>3.26</v>
      </c>
    </row>
    <row r="2120" spans="1:6" x14ac:dyDescent="0.25">
      <c r="A2120" s="51">
        <v>936</v>
      </c>
      <c r="B2120" s="51" t="s">
        <v>1957</v>
      </c>
      <c r="C2120" s="51">
        <v>36</v>
      </c>
      <c r="D2120" s="51" t="s">
        <v>1956</v>
      </c>
      <c r="E2120" s="51">
        <v>14</v>
      </c>
    </row>
    <row r="2121" spans="1:6" x14ac:dyDescent="0.25">
      <c r="A2121" s="51">
        <v>1197</v>
      </c>
      <c r="B2121" s="51" t="s">
        <v>1955</v>
      </c>
      <c r="C2121" s="51">
        <v>36</v>
      </c>
      <c r="D2121" s="51" t="s">
        <v>1954</v>
      </c>
      <c r="E2121" s="51">
        <v>143.76</v>
      </c>
    </row>
    <row r="2122" spans="1:6" x14ac:dyDescent="0.25">
      <c r="A2122" s="51">
        <v>925</v>
      </c>
      <c r="B2122" s="51" t="s">
        <v>1953</v>
      </c>
      <c r="C2122" s="51">
        <v>36</v>
      </c>
      <c r="D2122" s="51" t="s">
        <v>1952</v>
      </c>
      <c r="E2122" s="51">
        <v>180</v>
      </c>
      <c r="F2122" s="51" t="s">
        <v>1951</v>
      </c>
    </row>
    <row r="2123" spans="1:6" x14ac:dyDescent="0.25">
      <c r="A2123" s="51">
        <v>926</v>
      </c>
      <c r="B2123" s="51" t="s">
        <v>1950</v>
      </c>
      <c r="C2123" s="51">
        <v>36</v>
      </c>
      <c r="D2123" s="51" t="s">
        <v>1949</v>
      </c>
      <c r="E2123" s="51">
        <v>178</v>
      </c>
      <c r="F2123" s="51" t="s">
        <v>1946</v>
      </c>
    </row>
    <row r="2124" spans="1:6" x14ac:dyDescent="0.25">
      <c r="A2124" s="51">
        <v>924</v>
      </c>
      <c r="B2124" s="51" t="s">
        <v>1948</v>
      </c>
      <c r="C2124" s="51">
        <v>36</v>
      </c>
      <c r="D2124" s="51" t="s">
        <v>1947</v>
      </c>
      <c r="E2124" s="51">
        <v>178</v>
      </c>
      <c r="F2124" s="51" t="s">
        <v>1946</v>
      </c>
    </row>
    <row r="2125" spans="1:6" x14ac:dyDescent="0.25">
      <c r="A2125" s="51">
        <v>3097</v>
      </c>
      <c r="B2125" s="51" t="s">
        <v>1945</v>
      </c>
      <c r="C2125" s="51">
        <v>36</v>
      </c>
      <c r="D2125" s="51" t="s">
        <v>1944</v>
      </c>
    </row>
    <row r="2126" spans="1:6" x14ac:dyDescent="0.25">
      <c r="A2126" s="51">
        <v>906</v>
      </c>
      <c r="B2126" s="51" t="s">
        <v>1943</v>
      </c>
      <c r="C2126" s="51">
        <v>26</v>
      </c>
      <c r="D2126" s="51" t="s">
        <v>1942</v>
      </c>
      <c r="E2126" s="51">
        <v>31.19</v>
      </c>
    </row>
    <row r="2127" spans="1:6" x14ac:dyDescent="0.25">
      <c r="A2127" s="51">
        <v>1409</v>
      </c>
      <c r="B2127" s="51" t="s">
        <v>1941</v>
      </c>
      <c r="C2127" s="51">
        <v>26</v>
      </c>
      <c r="D2127" s="51" t="s">
        <v>1940</v>
      </c>
      <c r="E2127" s="51">
        <v>97.6</v>
      </c>
    </row>
    <row r="2128" spans="1:6" x14ac:dyDescent="0.25">
      <c r="A2128" s="51">
        <v>1429</v>
      </c>
      <c r="B2128" s="51" t="s">
        <v>1939</v>
      </c>
      <c r="C2128" s="51">
        <v>36</v>
      </c>
      <c r="D2128" s="51" t="s">
        <v>1938</v>
      </c>
      <c r="E2128" s="51">
        <v>2.38</v>
      </c>
    </row>
    <row r="2129" spans="1:5" x14ac:dyDescent="0.25">
      <c r="A2129" s="51">
        <v>1430</v>
      </c>
      <c r="B2129" s="51" t="s">
        <v>1937</v>
      </c>
      <c r="C2129" s="51">
        <v>36</v>
      </c>
      <c r="D2129" s="51" t="s">
        <v>1936</v>
      </c>
      <c r="E2129" s="51">
        <v>1.98</v>
      </c>
    </row>
    <row r="2130" spans="1:5" x14ac:dyDescent="0.25">
      <c r="A2130" s="51">
        <v>839</v>
      </c>
      <c r="B2130" s="51" t="s">
        <v>1935</v>
      </c>
      <c r="C2130" s="51">
        <v>26</v>
      </c>
      <c r="D2130" s="51" t="s">
        <v>1934</v>
      </c>
      <c r="E2130" s="51">
        <v>51.35</v>
      </c>
    </row>
    <row r="2131" spans="1:5" x14ac:dyDescent="0.25">
      <c r="A2131" s="51">
        <v>792</v>
      </c>
      <c r="B2131" s="51" t="s">
        <v>1933</v>
      </c>
      <c r="C2131" s="51">
        <v>53</v>
      </c>
      <c r="D2131" s="51" t="s">
        <v>1932</v>
      </c>
      <c r="E2131" s="51">
        <v>6.63</v>
      </c>
    </row>
    <row r="2132" spans="1:5" x14ac:dyDescent="0.25">
      <c r="A2132" s="51">
        <v>2563</v>
      </c>
      <c r="B2132" s="51" t="s">
        <v>1931</v>
      </c>
      <c r="C2132" s="51">
        <v>47</v>
      </c>
      <c r="D2132" s="51" t="s">
        <v>1930</v>
      </c>
      <c r="E2132" s="51">
        <v>19.3</v>
      </c>
    </row>
    <row r="2133" spans="1:5" x14ac:dyDescent="0.25">
      <c r="A2133" s="51">
        <v>2564</v>
      </c>
      <c r="B2133" s="51" t="s">
        <v>1929</v>
      </c>
      <c r="C2133" s="51">
        <v>47</v>
      </c>
      <c r="D2133" s="51" t="s">
        <v>1928</v>
      </c>
      <c r="E2133" s="51">
        <v>18</v>
      </c>
    </row>
    <row r="2134" spans="1:5" x14ac:dyDescent="0.25">
      <c r="A2134" s="51">
        <v>1771</v>
      </c>
      <c r="B2134" s="51" t="s">
        <v>1927</v>
      </c>
      <c r="C2134" s="51">
        <v>26</v>
      </c>
      <c r="D2134" s="51" t="s">
        <v>1926</v>
      </c>
      <c r="E2134" s="51">
        <v>100</v>
      </c>
    </row>
    <row r="2135" spans="1:5" x14ac:dyDescent="0.25">
      <c r="A2135" s="51">
        <v>2565</v>
      </c>
      <c r="B2135" s="51" t="s">
        <v>1925</v>
      </c>
      <c r="C2135" s="51">
        <v>47</v>
      </c>
      <c r="D2135" s="51" t="s">
        <v>1924</v>
      </c>
      <c r="E2135" s="51">
        <v>19.3</v>
      </c>
    </row>
    <row r="2136" spans="1:5" x14ac:dyDescent="0.25">
      <c r="A2136" s="51">
        <v>2338</v>
      </c>
      <c r="B2136" s="51" t="s">
        <v>1923</v>
      </c>
      <c r="C2136" s="51">
        <v>114</v>
      </c>
      <c r="D2136" s="51" t="s">
        <v>1922</v>
      </c>
      <c r="E2136" s="51">
        <v>130</v>
      </c>
    </row>
    <row r="2137" spans="1:5" x14ac:dyDescent="0.25">
      <c r="A2137" s="51">
        <v>2298</v>
      </c>
      <c r="B2137" s="51" t="s">
        <v>1921</v>
      </c>
      <c r="C2137" s="51">
        <v>114</v>
      </c>
      <c r="D2137" s="51" t="s">
        <v>1920</v>
      </c>
      <c r="E2137" s="51">
        <v>99</v>
      </c>
    </row>
    <row r="2138" spans="1:5" x14ac:dyDescent="0.25">
      <c r="A2138" s="51">
        <v>2299</v>
      </c>
      <c r="B2138" s="51" t="s">
        <v>1919</v>
      </c>
      <c r="C2138" s="51">
        <v>114</v>
      </c>
      <c r="D2138" s="51" t="s">
        <v>1918</v>
      </c>
      <c r="E2138" s="51">
        <v>125</v>
      </c>
    </row>
    <row r="2139" spans="1:5" x14ac:dyDescent="0.25">
      <c r="A2139" s="51">
        <v>2261</v>
      </c>
      <c r="B2139" s="51" t="s">
        <v>1917</v>
      </c>
      <c r="C2139" s="51">
        <v>114</v>
      </c>
      <c r="D2139" s="51" t="s">
        <v>1916</v>
      </c>
      <c r="E2139" s="51">
        <v>120</v>
      </c>
    </row>
    <row r="2140" spans="1:5" x14ac:dyDescent="0.25">
      <c r="A2140" s="51">
        <v>2260</v>
      </c>
      <c r="B2140" s="51" t="s">
        <v>1915</v>
      </c>
      <c r="C2140" s="51">
        <v>114</v>
      </c>
      <c r="D2140" s="51" t="s">
        <v>1914</v>
      </c>
      <c r="E2140" s="51">
        <v>135</v>
      </c>
    </row>
    <row r="2141" spans="1:5" x14ac:dyDescent="0.25">
      <c r="A2141" s="51">
        <v>1468</v>
      </c>
      <c r="B2141" s="51" t="s">
        <v>1913</v>
      </c>
      <c r="C2141" s="51">
        <v>36</v>
      </c>
      <c r="D2141" s="51" t="s">
        <v>1912</v>
      </c>
      <c r="E2141" s="51">
        <v>5.95</v>
      </c>
    </row>
    <row r="2142" spans="1:5" x14ac:dyDescent="0.25">
      <c r="A2142" s="51">
        <v>1467</v>
      </c>
      <c r="B2142" s="51" t="s">
        <v>1911</v>
      </c>
      <c r="C2142" s="51">
        <v>36</v>
      </c>
      <c r="D2142" s="51" t="s">
        <v>1910</v>
      </c>
      <c r="E2142" s="51">
        <v>5.95</v>
      </c>
    </row>
    <row r="2143" spans="1:5" x14ac:dyDescent="0.25">
      <c r="A2143" s="51">
        <v>2139</v>
      </c>
      <c r="B2143" s="51" t="s">
        <v>1909</v>
      </c>
      <c r="C2143" s="51">
        <v>26</v>
      </c>
      <c r="D2143" s="51" t="s">
        <v>1905</v>
      </c>
    </row>
    <row r="2144" spans="1:5" x14ac:dyDescent="0.25">
      <c r="A2144" s="51">
        <v>3271</v>
      </c>
      <c r="B2144" s="51" t="s">
        <v>1908</v>
      </c>
      <c r="C2144" s="51">
        <v>26</v>
      </c>
      <c r="D2144" s="51" t="s">
        <v>1907</v>
      </c>
      <c r="E2144" s="51">
        <v>7.3</v>
      </c>
    </row>
    <row r="2145" spans="1:5" x14ac:dyDescent="0.25">
      <c r="A2145" s="51">
        <v>3273</v>
      </c>
      <c r="B2145" s="51" t="s">
        <v>1906</v>
      </c>
      <c r="C2145" s="51">
        <v>26</v>
      </c>
      <c r="D2145" s="51" t="s">
        <v>1905</v>
      </c>
      <c r="E2145" s="51">
        <v>9.6999999999999993</v>
      </c>
    </row>
    <row r="2146" spans="1:5" x14ac:dyDescent="0.25">
      <c r="A2146" s="51">
        <v>3272</v>
      </c>
      <c r="B2146" s="51" t="s">
        <v>1904</v>
      </c>
      <c r="C2146" s="51">
        <v>26</v>
      </c>
      <c r="D2146" s="51" t="s">
        <v>1903</v>
      </c>
      <c r="E2146" s="51">
        <v>9.6</v>
      </c>
    </row>
    <row r="2147" spans="1:5" x14ac:dyDescent="0.25">
      <c r="A2147" s="51">
        <v>878</v>
      </c>
      <c r="B2147" s="51" t="s">
        <v>1902</v>
      </c>
      <c r="C2147" s="51">
        <v>30</v>
      </c>
      <c r="D2147" s="51" t="s">
        <v>1901</v>
      </c>
      <c r="E2147" s="51">
        <v>4.5</v>
      </c>
    </row>
    <row r="2148" spans="1:5" x14ac:dyDescent="0.25">
      <c r="A2148" s="51">
        <v>877</v>
      </c>
      <c r="B2148" s="51" t="s">
        <v>1900</v>
      </c>
      <c r="C2148" s="51">
        <v>30</v>
      </c>
      <c r="D2148" s="51" t="s">
        <v>1899</v>
      </c>
      <c r="E2148" s="51">
        <v>3.5</v>
      </c>
    </row>
    <row r="2149" spans="1:5" x14ac:dyDescent="0.25">
      <c r="A2149" s="51">
        <v>421</v>
      </c>
      <c r="B2149" s="51" t="s">
        <v>1898</v>
      </c>
      <c r="C2149" s="51">
        <v>26</v>
      </c>
      <c r="D2149" s="51" t="s">
        <v>1897</v>
      </c>
      <c r="E2149" s="51">
        <v>19.059999999999999</v>
      </c>
    </row>
    <row r="2150" spans="1:5" x14ac:dyDescent="0.25">
      <c r="A2150" s="51">
        <v>923</v>
      </c>
      <c r="B2150" s="51" t="s">
        <v>1896</v>
      </c>
      <c r="C2150" s="51">
        <v>26</v>
      </c>
      <c r="D2150" s="51" t="s">
        <v>1895</v>
      </c>
      <c r="E2150" s="51">
        <v>32.299999999999997</v>
      </c>
    </row>
    <row r="2151" spans="1:5" x14ac:dyDescent="0.25">
      <c r="A2151" s="51">
        <v>3049</v>
      </c>
      <c r="B2151" s="51" t="s">
        <v>1894</v>
      </c>
      <c r="C2151" s="51">
        <v>26</v>
      </c>
      <c r="D2151" s="51" t="s">
        <v>1893</v>
      </c>
      <c r="E2151" s="51">
        <v>8.9</v>
      </c>
    </row>
    <row r="2152" spans="1:5" x14ac:dyDescent="0.25">
      <c r="A2152" s="51">
        <v>3050</v>
      </c>
      <c r="B2152" s="51" t="s">
        <v>1892</v>
      </c>
      <c r="C2152" s="51">
        <v>26</v>
      </c>
      <c r="D2152" s="51" t="s">
        <v>1891</v>
      </c>
      <c r="E2152" s="51">
        <v>10.9</v>
      </c>
    </row>
    <row r="2153" spans="1:5" x14ac:dyDescent="0.25">
      <c r="A2153" s="51">
        <v>3051</v>
      </c>
      <c r="B2153" s="51" t="s">
        <v>1890</v>
      </c>
      <c r="C2153" s="51">
        <v>26</v>
      </c>
      <c r="D2153" s="51" t="s">
        <v>1889</v>
      </c>
      <c r="E2153" s="51">
        <v>25</v>
      </c>
    </row>
    <row r="2154" spans="1:5" x14ac:dyDescent="0.25">
      <c r="A2154" s="51">
        <v>922</v>
      </c>
      <c r="B2154" s="51" t="s">
        <v>1888</v>
      </c>
      <c r="C2154" s="51">
        <v>26</v>
      </c>
      <c r="D2154" s="51" t="s">
        <v>1887</v>
      </c>
      <c r="E2154" s="51">
        <v>18.05</v>
      </c>
    </row>
    <row r="2155" spans="1:5" x14ac:dyDescent="0.25">
      <c r="A2155" s="51">
        <v>422</v>
      </c>
      <c r="B2155" s="51" t="s">
        <v>1886</v>
      </c>
      <c r="C2155" s="51">
        <v>26</v>
      </c>
      <c r="D2155" s="51" t="s">
        <v>1885</v>
      </c>
      <c r="E2155" s="51">
        <v>14.94</v>
      </c>
    </row>
    <row r="2156" spans="1:5" x14ac:dyDescent="0.25">
      <c r="A2156" s="51">
        <v>423</v>
      </c>
      <c r="B2156" s="51" t="s">
        <v>1884</v>
      </c>
      <c r="C2156" s="51">
        <v>35</v>
      </c>
      <c r="D2156" s="51" t="s">
        <v>1883</v>
      </c>
      <c r="E2156" s="51">
        <v>153.68</v>
      </c>
    </row>
    <row r="2157" spans="1:5" x14ac:dyDescent="0.25">
      <c r="A2157" s="51">
        <v>2523</v>
      </c>
      <c r="B2157" s="51" t="s">
        <v>1882</v>
      </c>
      <c r="C2157" s="51">
        <v>99</v>
      </c>
      <c r="D2157" s="51" t="s">
        <v>1881</v>
      </c>
      <c r="E2157" s="51">
        <v>112.5</v>
      </c>
    </row>
    <row r="2158" spans="1:5" x14ac:dyDescent="0.25">
      <c r="A2158" s="51">
        <v>1372</v>
      </c>
      <c r="B2158" s="51" t="s">
        <v>1880</v>
      </c>
      <c r="C2158" s="51">
        <v>91</v>
      </c>
      <c r="D2158" s="51" t="s">
        <v>1879</v>
      </c>
    </row>
    <row r="2159" spans="1:5" x14ac:dyDescent="0.25">
      <c r="A2159" s="51">
        <v>2597</v>
      </c>
      <c r="B2159" s="51" t="s">
        <v>1878</v>
      </c>
      <c r="C2159" s="51">
        <v>86</v>
      </c>
      <c r="D2159" s="51" t="s">
        <v>1877</v>
      </c>
    </row>
    <row r="2160" spans="1:5" x14ac:dyDescent="0.25">
      <c r="A2160" s="51">
        <v>3160</v>
      </c>
      <c r="B2160" s="51" t="s">
        <v>1876</v>
      </c>
      <c r="C2160" s="51">
        <v>99</v>
      </c>
      <c r="D2160" s="51" t="s">
        <v>1875</v>
      </c>
      <c r="E2160" s="51">
        <v>486</v>
      </c>
    </row>
    <row r="2161" spans="1:5" x14ac:dyDescent="0.25">
      <c r="A2161" s="51">
        <v>3074</v>
      </c>
      <c r="B2161" s="51" t="s">
        <v>1874</v>
      </c>
      <c r="C2161" s="51">
        <v>129</v>
      </c>
      <c r="D2161" s="51" t="s">
        <v>1873</v>
      </c>
    </row>
    <row r="2162" spans="1:5" x14ac:dyDescent="0.25">
      <c r="A2162" s="51">
        <v>2351</v>
      </c>
      <c r="B2162" s="51" t="s">
        <v>1872</v>
      </c>
      <c r="C2162" s="51">
        <v>4</v>
      </c>
      <c r="D2162" s="51" t="s">
        <v>1871</v>
      </c>
    </row>
    <row r="2163" spans="1:5" x14ac:dyDescent="0.25">
      <c r="A2163" s="51">
        <v>759</v>
      </c>
      <c r="B2163" s="51" t="s">
        <v>1870</v>
      </c>
      <c r="C2163" s="51">
        <v>26</v>
      </c>
      <c r="D2163" s="51" t="s">
        <v>1869</v>
      </c>
      <c r="E2163" s="51">
        <v>83.64</v>
      </c>
    </row>
    <row r="2164" spans="1:5" x14ac:dyDescent="0.25">
      <c r="A2164" s="51">
        <v>1411</v>
      </c>
      <c r="B2164" s="51" t="s">
        <v>1868</v>
      </c>
      <c r="C2164" s="51">
        <v>36</v>
      </c>
      <c r="D2164" s="51" t="s">
        <v>1867</v>
      </c>
      <c r="E2164" s="51">
        <v>2.93</v>
      </c>
    </row>
    <row r="2165" spans="1:5" x14ac:dyDescent="0.25">
      <c r="A2165" s="51">
        <v>3326</v>
      </c>
      <c r="B2165" s="51" t="s">
        <v>1866</v>
      </c>
      <c r="C2165" s="51">
        <v>26</v>
      </c>
      <c r="D2165" s="51" t="s">
        <v>1865</v>
      </c>
      <c r="E2165" s="51">
        <v>145</v>
      </c>
    </row>
    <row r="2166" spans="1:5" x14ac:dyDescent="0.25">
      <c r="A2166" s="51">
        <v>816</v>
      </c>
      <c r="B2166" s="51" t="s">
        <v>1864</v>
      </c>
      <c r="C2166" s="51">
        <v>26</v>
      </c>
      <c r="D2166" s="51" t="s">
        <v>154</v>
      </c>
      <c r="E2166" s="51">
        <v>6.43</v>
      </c>
    </row>
    <row r="2167" spans="1:5" x14ac:dyDescent="0.25">
      <c r="A2167" s="51">
        <v>2737</v>
      </c>
      <c r="B2167" s="51" t="s">
        <v>1863</v>
      </c>
      <c r="C2167" s="51">
        <v>60</v>
      </c>
      <c r="D2167" s="51" t="s">
        <v>1862</v>
      </c>
    </row>
    <row r="2168" spans="1:5" x14ac:dyDescent="0.25">
      <c r="A2168" s="51">
        <v>2119</v>
      </c>
      <c r="B2168" s="51" t="s">
        <v>1861</v>
      </c>
      <c r="C2168" s="51">
        <v>12</v>
      </c>
      <c r="D2168" s="51" t="s">
        <v>1860</v>
      </c>
      <c r="E2168" s="51">
        <v>22</v>
      </c>
    </row>
    <row r="2169" spans="1:5" x14ac:dyDescent="0.25">
      <c r="A2169" s="51">
        <v>3009</v>
      </c>
      <c r="B2169" s="51" t="s">
        <v>1859</v>
      </c>
      <c r="C2169" s="51">
        <v>30</v>
      </c>
      <c r="D2169" s="51" t="s">
        <v>1858</v>
      </c>
      <c r="E2169" s="51">
        <v>170.28</v>
      </c>
    </row>
    <row r="2170" spans="1:5" x14ac:dyDescent="0.25">
      <c r="A2170" s="51">
        <v>3269</v>
      </c>
      <c r="B2170" s="51" t="s">
        <v>1857</v>
      </c>
      <c r="C2170" s="51">
        <v>12</v>
      </c>
      <c r="D2170" s="51" t="s">
        <v>1856</v>
      </c>
      <c r="E2170" s="51">
        <v>73</v>
      </c>
    </row>
    <row r="2171" spans="1:5" x14ac:dyDescent="0.25">
      <c r="A2171" s="51">
        <v>1160</v>
      </c>
      <c r="B2171" s="51" t="s">
        <v>1855</v>
      </c>
      <c r="C2171" s="51">
        <v>53</v>
      </c>
      <c r="D2171" s="51" t="s">
        <v>1854</v>
      </c>
      <c r="E2171" s="51">
        <v>7</v>
      </c>
    </row>
    <row r="2172" spans="1:5" x14ac:dyDescent="0.25">
      <c r="A2172" s="51">
        <v>2511</v>
      </c>
      <c r="B2172" s="51" t="s">
        <v>1853</v>
      </c>
      <c r="C2172" s="51">
        <v>26</v>
      </c>
      <c r="D2172" s="51" t="s">
        <v>1852</v>
      </c>
      <c r="E2172" s="51">
        <v>82</v>
      </c>
    </row>
    <row r="2173" spans="1:5" x14ac:dyDescent="0.25">
      <c r="A2173" s="51">
        <v>2294</v>
      </c>
      <c r="B2173" s="51" t="s">
        <v>1851</v>
      </c>
      <c r="C2173" s="51">
        <v>27</v>
      </c>
      <c r="D2173" s="51" t="s">
        <v>1850</v>
      </c>
      <c r="E2173" s="51">
        <v>200</v>
      </c>
    </row>
    <row r="2174" spans="1:5" x14ac:dyDescent="0.25">
      <c r="A2174" s="51">
        <v>2613</v>
      </c>
      <c r="B2174" s="51" t="s">
        <v>1849</v>
      </c>
      <c r="C2174" s="51">
        <v>12</v>
      </c>
      <c r="D2174" s="51" t="s">
        <v>1848</v>
      </c>
      <c r="E2174" s="51">
        <v>22</v>
      </c>
    </row>
    <row r="2175" spans="1:5" x14ac:dyDescent="0.25">
      <c r="A2175" s="51">
        <v>1179</v>
      </c>
      <c r="B2175" s="51" t="s">
        <v>1847</v>
      </c>
      <c r="C2175" s="51">
        <v>46</v>
      </c>
      <c r="D2175" s="51" t="s">
        <v>1846</v>
      </c>
      <c r="E2175" s="51">
        <v>28</v>
      </c>
    </row>
    <row r="2176" spans="1:5" x14ac:dyDescent="0.25">
      <c r="A2176" s="51">
        <v>2207</v>
      </c>
      <c r="B2176" s="51" t="s">
        <v>1845</v>
      </c>
      <c r="C2176" s="51">
        <v>33</v>
      </c>
      <c r="D2176" s="51" t="s">
        <v>1844</v>
      </c>
      <c r="E2176" s="51">
        <v>17.3</v>
      </c>
    </row>
    <row r="2177" spans="1:6" x14ac:dyDescent="0.25">
      <c r="A2177" s="51">
        <v>1903</v>
      </c>
      <c r="B2177" s="51" t="s">
        <v>1843</v>
      </c>
      <c r="C2177" s="51">
        <v>84</v>
      </c>
      <c r="D2177" s="51" t="s">
        <v>1842</v>
      </c>
      <c r="E2177" s="51">
        <v>10</v>
      </c>
    </row>
    <row r="2178" spans="1:6" x14ac:dyDescent="0.25">
      <c r="A2178" s="51">
        <v>3318</v>
      </c>
      <c r="B2178" s="51" t="s">
        <v>1841</v>
      </c>
      <c r="C2178" s="51">
        <v>12</v>
      </c>
      <c r="D2178" s="51" t="s">
        <v>1840</v>
      </c>
      <c r="E2178" s="51">
        <v>21.55</v>
      </c>
    </row>
    <row r="2179" spans="1:6" x14ac:dyDescent="0.25">
      <c r="A2179" s="51">
        <v>2919</v>
      </c>
      <c r="B2179" s="51" t="s">
        <v>1839</v>
      </c>
      <c r="C2179" s="51">
        <v>26</v>
      </c>
      <c r="D2179" s="51" t="s">
        <v>1838</v>
      </c>
      <c r="E2179" s="51">
        <v>3</v>
      </c>
    </row>
    <row r="2180" spans="1:6" x14ac:dyDescent="0.25">
      <c r="A2180" s="51">
        <v>1548</v>
      </c>
      <c r="B2180" s="51" t="s">
        <v>1837</v>
      </c>
      <c r="C2180" s="51">
        <v>26</v>
      </c>
      <c r="D2180" s="51" t="s">
        <v>1836</v>
      </c>
      <c r="E2180" s="51">
        <v>30.6</v>
      </c>
    </row>
    <row r="2181" spans="1:6" x14ac:dyDescent="0.25">
      <c r="A2181" s="51">
        <v>1549</v>
      </c>
      <c r="B2181" s="51" t="s">
        <v>1835</v>
      </c>
      <c r="C2181" s="51">
        <v>26</v>
      </c>
      <c r="D2181" s="51" t="s">
        <v>1834</v>
      </c>
      <c r="E2181" s="51">
        <v>17.91</v>
      </c>
    </row>
    <row r="2182" spans="1:6" x14ac:dyDescent="0.25">
      <c r="A2182" s="51">
        <v>3355</v>
      </c>
      <c r="B2182" s="51" t="s">
        <v>1833</v>
      </c>
      <c r="C2182" s="51">
        <v>12</v>
      </c>
      <c r="D2182" s="51" t="s">
        <v>1832</v>
      </c>
      <c r="E2182" s="51">
        <v>79.8</v>
      </c>
      <c r="F2182" s="51" t="s">
        <v>1829</v>
      </c>
    </row>
    <row r="2183" spans="1:6" x14ac:dyDescent="0.25">
      <c r="A2183" s="51">
        <v>3356</v>
      </c>
      <c r="B2183" s="51" t="s">
        <v>1831</v>
      </c>
      <c r="C2183" s="51">
        <v>12</v>
      </c>
      <c r="D2183" s="51" t="s">
        <v>1830</v>
      </c>
      <c r="E2183" s="51">
        <v>58</v>
      </c>
      <c r="F2183" s="51" t="s">
        <v>1829</v>
      </c>
    </row>
    <row r="2184" spans="1:6" x14ac:dyDescent="0.25">
      <c r="A2184" s="51">
        <v>2158</v>
      </c>
      <c r="B2184" s="51" t="s">
        <v>1828</v>
      </c>
      <c r="C2184" s="51">
        <v>26</v>
      </c>
      <c r="D2184" s="51" t="s">
        <v>1827</v>
      </c>
      <c r="E2184" s="51">
        <v>45.8</v>
      </c>
      <c r="F2184" s="51" t="s">
        <v>1826</v>
      </c>
    </row>
    <row r="2185" spans="1:6" x14ac:dyDescent="0.25">
      <c r="A2185" s="51">
        <v>3400</v>
      </c>
      <c r="B2185" s="51" t="s">
        <v>1825</v>
      </c>
      <c r="C2185" s="51">
        <v>12</v>
      </c>
      <c r="D2185" s="51" t="s">
        <v>1824</v>
      </c>
      <c r="E2185" s="51">
        <v>158</v>
      </c>
    </row>
    <row r="2186" spans="1:6" x14ac:dyDescent="0.25">
      <c r="A2186" s="51">
        <v>1450</v>
      </c>
      <c r="B2186" s="51" t="s">
        <v>1823</v>
      </c>
      <c r="C2186" s="51">
        <v>12</v>
      </c>
      <c r="D2186" s="51" t="s">
        <v>1822</v>
      </c>
    </row>
    <row r="2187" spans="1:6" x14ac:dyDescent="0.25">
      <c r="A2187" s="51">
        <v>1470</v>
      </c>
      <c r="B2187" s="51" t="s">
        <v>1821</v>
      </c>
      <c r="C2187" s="51">
        <v>36</v>
      </c>
      <c r="D2187" s="51" t="s">
        <v>1820</v>
      </c>
      <c r="E2187" s="51">
        <v>3.6</v>
      </c>
    </row>
    <row r="2188" spans="1:6" x14ac:dyDescent="0.25">
      <c r="A2188" s="51">
        <v>2931</v>
      </c>
      <c r="B2188" s="51" t="s">
        <v>1819</v>
      </c>
      <c r="C2188" s="51">
        <v>30</v>
      </c>
      <c r="D2188" s="51" t="s">
        <v>1818</v>
      </c>
    </row>
    <row r="2189" spans="1:6" x14ac:dyDescent="0.25">
      <c r="A2189" s="51">
        <v>2460</v>
      </c>
      <c r="B2189" s="51" t="s">
        <v>1817</v>
      </c>
      <c r="C2189" s="51">
        <v>117</v>
      </c>
      <c r="D2189" s="51" t="s">
        <v>1816</v>
      </c>
      <c r="E2189" s="51">
        <v>75</v>
      </c>
      <c r="F2189" s="51" t="s">
        <v>1815</v>
      </c>
    </row>
    <row r="2190" spans="1:6" x14ac:dyDescent="0.25">
      <c r="A2190" s="51">
        <v>2461</v>
      </c>
      <c r="B2190" s="51" t="s">
        <v>1814</v>
      </c>
      <c r="C2190" s="51">
        <v>117</v>
      </c>
      <c r="D2190" s="51" t="s">
        <v>1813</v>
      </c>
      <c r="E2190" s="51">
        <v>75</v>
      </c>
    </row>
    <row r="2191" spans="1:6" x14ac:dyDescent="0.25">
      <c r="A2191" s="51">
        <v>2444</v>
      </c>
      <c r="B2191" s="51" t="s">
        <v>1812</v>
      </c>
      <c r="C2191" s="51">
        <v>33</v>
      </c>
      <c r="D2191" s="51" t="s">
        <v>1811</v>
      </c>
      <c r="E2191" s="51">
        <v>50.4</v>
      </c>
    </row>
    <row r="2192" spans="1:6" x14ac:dyDescent="0.25">
      <c r="A2192" s="51">
        <v>2443</v>
      </c>
      <c r="B2192" s="51" t="s">
        <v>1810</v>
      </c>
      <c r="C2192" s="51">
        <v>33</v>
      </c>
      <c r="D2192" s="51" t="s">
        <v>1809</v>
      </c>
      <c r="E2192" s="51">
        <v>76.400000000000006</v>
      </c>
    </row>
    <row r="2193" spans="1:5" x14ac:dyDescent="0.25">
      <c r="A2193" s="51">
        <v>2445</v>
      </c>
      <c r="B2193" s="51" t="s">
        <v>1808</v>
      </c>
      <c r="C2193" s="51">
        <v>33</v>
      </c>
      <c r="D2193" s="51" t="s">
        <v>1807</v>
      </c>
      <c r="E2193" s="51">
        <v>44.7</v>
      </c>
    </row>
    <row r="2194" spans="1:5" x14ac:dyDescent="0.25">
      <c r="A2194" s="51">
        <v>2446</v>
      </c>
      <c r="B2194" s="51" t="s">
        <v>1806</v>
      </c>
      <c r="C2194" s="51">
        <v>33</v>
      </c>
      <c r="D2194" s="51" t="s">
        <v>1805</v>
      </c>
    </row>
    <row r="2195" spans="1:5" x14ac:dyDescent="0.25">
      <c r="A2195" s="51">
        <v>2447</v>
      </c>
      <c r="B2195" s="51" t="s">
        <v>1804</v>
      </c>
      <c r="C2195" s="51">
        <v>33</v>
      </c>
      <c r="D2195" s="51" t="s">
        <v>1803</v>
      </c>
    </row>
    <row r="2196" spans="1:5" x14ac:dyDescent="0.25">
      <c r="A2196" s="51">
        <v>2448</v>
      </c>
      <c r="B2196" s="51" t="s">
        <v>1802</v>
      </c>
      <c r="C2196" s="51">
        <v>33</v>
      </c>
      <c r="D2196" s="51" t="s">
        <v>1801</v>
      </c>
    </row>
    <row r="2197" spans="1:5" x14ac:dyDescent="0.25">
      <c r="A2197" s="51">
        <v>2449</v>
      </c>
      <c r="B2197" s="51" t="s">
        <v>1800</v>
      </c>
      <c r="C2197" s="51">
        <v>33</v>
      </c>
      <c r="D2197" s="51" t="s">
        <v>1799</v>
      </c>
    </row>
    <row r="2198" spans="1:5" x14ac:dyDescent="0.25">
      <c r="A2198" s="51">
        <v>2276</v>
      </c>
      <c r="B2198" s="51" t="s">
        <v>1798</v>
      </c>
      <c r="C2198" s="51">
        <v>33</v>
      </c>
      <c r="D2198" s="51" t="s">
        <v>1797</v>
      </c>
      <c r="E2198" s="51">
        <v>34.4</v>
      </c>
    </row>
    <row r="2199" spans="1:5" x14ac:dyDescent="0.25">
      <c r="A2199" s="51">
        <v>700</v>
      </c>
      <c r="B2199" s="51" t="s">
        <v>1796</v>
      </c>
      <c r="C2199" s="51">
        <v>33</v>
      </c>
      <c r="D2199" s="51" t="s">
        <v>1795</v>
      </c>
      <c r="E2199" s="51">
        <v>18.5</v>
      </c>
    </row>
    <row r="2200" spans="1:5" x14ac:dyDescent="0.25">
      <c r="A2200" s="51">
        <v>424</v>
      </c>
      <c r="B2200" s="51" t="s">
        <v>1794</v>
      </c>
      <c r="C2200" s="51">
        <v>34</v>
      </c>
    </row>
    <row r="2201" spans="1:5" x14ac:dyDescent="0.25">
      <c r="A2201" s="51">
        <v>1309</v>
      </c>
      <c r="B2201" s="51" t="s">
        <v>1793</v>
      </c>
      <c r="C2201" s="51">
        <v>33</v>
      </c>
      <c r="D2201" s="51" t="s">
        <v>1792</v>
      </c>
      <c r="E2201" s="51">
        <v>20.9</v>
      </c>
    </row>
    <row r="2202" spans="1:5" x14ac:dyDescent="0.25">
      <c r="A2202" s="51">
        <v>3250</v>
      </c>
      <c r="B2202" s="51" t="s">
        <v>1791</v>
      </c>
      <c r="C2202" s="51">
        <v>33</v>
      </c>
      <c r="D2202" s="51" t="s">
        <v>1790</v>
      </c>
      <c r="E2202" s="51">
        <v>51.3</v>
      </c>
    </row>
    <row r="2203" spans="1:5" x14ac:dyDescent="0.25">
      <c r="A2203" s="51">
        <v>1270</v>
      </c>
      <c r="B2203" s="51" t="s">
        <v>1789</v>
      </c>
      <c r="C2203" s="51">
        <v>33</v>
      </c>
      <c r="D2203" s="51" t="s">
        <v>1788</v>
      </c>
      <c r="E2203" s="51">
        <v>13.8</v>
      </c>
    </row>
    <row r="2204" spans="1:5" x14ac:dyDescent="0.25">
      <c r="A2204" s="51">
        <v>2658</v>
      </c>
      <c r="B2204" s="51" t="s">
        <v>1787</v>
      </c>
      <c r="C2204" s="51">
        <v>33</v>
      </c>
      <c r="D2204" s="51" t="s">
        <v>1786</v>
      </c>
      <c r="E2204" s="51">
        <v>60.7</v>
      </c>
    </row>
    <row r="2205" spans="1:5" x14ac:dyDescent="0.25">
      <c r="A2205" s="51">
        <v>1670</v>
      </c>
      <c r="B2205" s="51" t="s">
        <v>1785</v>
      </c>
      <c r="C2205" s="51">
        <v>42</v>
      </c>
      <c r="D2205" s="51" t="s">
        <v>1784</v>
      </c>
    </row>
    <row r="2206" spans="1:5" x14ac:dyDescent="0.25">
      <c r="A2206" s="51">
        <v>425</v>
      </c>
      <c r="B2206" s="51" t="s">
        <v>1783</v>
      </c>
      <c r="C2206" s="51">
        <v>33</v>
      </c>
      <c r="D2206" s="51" t="s">
        <v>1782</v>
      </c>
      <c r="E2206" s="51">
        <v>40.090000000000003</v>
      </c>
    </row>
    <row r="2207" spans="1:5" x14ac:dyDescent="0.25">
      <c r="A2207" s="51">
        <v>1569</v>
      </c>
      <c r="B2207" s="51" t="s">
        <v>1781</v>
      </c>
      <c r="C2207" s="51">
        <v>33</v>
      </c>
      <c r="D2207" s="51" t="s">
        <v>1780</v>
      </c>
    </row>
    <row r="2208" spans="1:5" x14ac:dyDescent="0.25">
      <c r="A2208" s="51">
        <v>1546</v>
      </c>
      <c r="B2208" s="51" t="s">
        <v>1779</v>
      </c>
      <c r="C2208" s="51">
        <v>9</v>
      </c>
      <c r="D2208" s="51" t="s">
        <v>1778</v>
      </c>
    </row>
    <row r="2209" spans="1:6" x14ac:dyDescent="0.25">
      <c r="A2209" s="51">
        <v>687</v>
      </c>
      <c r="B2209" s="51" t="s">
        <v>1777</v>
      </c>
      <c r="C2209" s="51">
        <v>35</v>
      </c>
      <c r="D2209" s="51" t="s">
        <v>1776</v>
      </c>
      <c r="F2209" s="51" t="s">
        <v>1637</v>
      </c>
    </row>
    <row r="2210" spans="1:6" x14ac:dyDescent="0.25">
      <c r="A2210" s="51">
        <v>3163</v>
      </c>
      <c r="B2210" s="51" t="s">
        <v>1775</v>
      </c>
      <c r="C2210" s="51">
        <v>129</v>
      </c>
      <c r="D2210" s="51" t="s">
        <v>1774</v>
      </c>
      <c r="E2210" s="51">
        <v>5</v>
      </c>
    </row>
    <row r="2211" spans="1:6" x14ac:dyDescent="0.25">
      <c r="A2211" s="51">
        <v>1958</v>
      </c>
      <c r="B2211" s="51" t="s">
        <v>1773</v>
      </c>
      <c r="C2211" s="51">
        <v>12</v>
      </c>
      <c r="D2211" s="51" t="s">
        <v>1772</v>
      </c>
      <c r="E2211" s="51">
        <v>232</v>
      </c>
    </row>
    <row r="2212" spans="1:6" x14ac:dyDescent="0.25">
      <c r="A2212" s="51">
        <v>1905</v>
      </c>
      <c r="B2212" s="51" t="s">
        <v>1771</v>
      </c>
      <c r="C2212" s="51">
        <v>12</v>
      </c>
      <c r="D2212" s="51" t="s">
        <v>1770</v>
      </c>
    </row>
    <row r="2213" spans="1:6" x14ac:dyDescent="0.25">
      <c r="A2213" s="51">
        <v>2392</v>
      </c>
      <c r="B2213" s="51" t="s">
        <v>1769</v>
      </c>
      <c r="C2213" s="51">
        <v>12</v>
      </c>
      <c r="D2213" s="51" t="s">
        <v>1768</v>
      </c>
      <c r="E2213" s="51">
        <v>31</v>
      </c>
    </row>
    <row r="2214" spans="1:6" x14ac:dyDescent="0.25">
      <c r="A2214" s="51">
        <v>1192</v>
      </c>
      <c r="B2214" s="51" t="s">
        <v>1767</v>
      </c>
      <c r="C2214" s="51">
        <v>30</v>
      </c>
      <c r="D2214" s="51" t="s">
        <v>1766</v>
      </c>
      <c r="E2214" s="51">
        <v>8.15</v>
      </c>
    </row>
    <row r="2215" spans="1:6" x14ac:dyDescent="0.25">
      <c r="A2215" s="51">
        <v>1193</v>
      </c>
      <c r="B2215" s="51" t="s">
        <v>1765</v>
      </c>
      <c r="C2215" s="51">
        <v>30</v>
      </c>
      <c r="D2215" s="51" t="s">
        <v>1764</v>
      </c>
      <c r="E2215" s="51">
        <v>8.15</v>
      </c>
    </row>
    <row r="2216" spans="1:6" x14ac:dyDescent="0.25">
      <c r="A2216" s="51">
        <v>570</v>
      </c>
      <c r="B2216" s="51" t="s">
        <v>1763</v>
      </c>
      <c r="C2216" s="51">
        <v>26</v>
      </c>
      <c r="D2216" s="51" t="s">
        <v>1762</v>
      </c>
      <c r="E2216" s="51">
        <v>51.54</v>
      </c>
    </row>
    <row r="2217" spans="1:6" x14ac:dyDescent="0.25">
      <c r="A2217" s="51">
        <v>1655</v>
      </c>
      <c r="B2217" s="51" t="s">
        <v>1761</v>
      </c>
      <c r="C2217" s="51">
        <v>12</v>
      </c>
      <c r="D2217" s="51" t="s">
        <v>1760</v>
      </c>
      <c r="E2217" s="51">
        <v>20</v>
      </c>
    </row>
    <row r="2218" spans="1:6" x14ac:dyDescent="0.25">
      <c r="A2218" s="51">
        <v>571</v>
      </c>
      <c r="B2218" s="51" t="s">
        <v>1759</v>
      </c>
      <c r="C2218" s="51">
        <v>26</v>
      </c>
      <c r="D2218" s="51" t="s">
        <v>1758</v>
      </c>
      <c r="E2218" s="51">
        <v>7.36</v>
      </c>
      <c r="F2218" s="51" t="s">
        <v>1757</v>
      </c>
    </row>
    <row r="2219" spans="1:6" x14ac:dyDescent="0.25">
      <c r="A2219" s="51">
        <v>1656</v>
      </c>
      <c r="B2219" s="51" t="s">
        <v>1756</v>
      </c>
      <c r="C2219" s="51">
        <v>12</v>
      </c>
      <c r="D2219" s="51" t="s">
        <v>1755</v>
      </c>
    </row>
    <row r="2220" spans="1:6" x14ac:dyDescent="0.25">
      <c r="A2220" s="51">
        <v>1078</v>
      </c>
      <c r="B2220" s="51" t="s">
        <v>1754</v>
      </c>
      <c r="C2220" s="51">
        <v>12</v>
      </c>
      <c r="D2220" s="51" t="s">
        <v>1753</v>
      </c>
      <c r="E2220" s="51">
        <v>32.5</v>
      </c>
    </row>
    <row r="2221" spans="1:6" x14ac:dyDescent="0.25">
      <c r="A2221" s="51">
        <v>2141</v>
      </c>
      <c r="B2221" s="51" t="s">
        <v>1752</v>
      </c>
      <c r="C2221" s="51">
        <v>26</v>
      </c>
      <c r="D2221" s="51" t="s">
        <v>1751</v>
      </c>
    </row>
    <row r="2222" spans="1:6" x14ac:dyDescent="0.25">
      <c r="A2222" s="51">
        <v>2142</v>
      </c>
      <c r="B2222" s="51" t="s">
        <v>1750</v>
      </c>
      <c r="C2222" s="51">
        <v>26</v>
      </c>
      <c r="D2222" s="51" t="s">
        <v>1749</v>
      </c>
    </row>
    <row r="2223" spans="1:6" x14ac:dyDescent="0.25">
      <c r="A2223" s="51">
        <v>859</v>
      </c>
      <c r="B2223" s="51" t="s">
        <v>1748</v>
      </c>
      <c r="C2223" s="51">
        <v>36</v>
      </c>
    </row>
    <row r="2224" spans="1:6" x14ac:dyDescent="0.25">
      <c r="A2224" s="51">
        <v>1474</v>
      </c>
      <c r="B2224" s="51" t="s">
        <v>1747</v>
      </c>
      <c r="C2224" s="51">
        <v>26</v>
      </c>
      <c r="D2224" s="51" t="s">
        <v>1746</v>
      </c>
      <c r="E2224" s="51">
        <v>7.83</v>
      </c>
    </row>
    <row r="2225" spans="1:6" x14ac:dyDescent="0.25">
      <c r="A2225" s="51">
        <v>991</v>
      </c>
      <c r="B2225" s="51" t="s">
        <v>1745</v>
      </c>
      <c r="C2225" s="51">
        <v>30</v>
      </c>
      <c r="D2225" s="51" t="s">
        <v>1744</v>
      </c>
      <c r="E2225" s="51">
        <v>4.8</v>
      </c>
    </row>
    <row r="2226" spans="1:6" x14ac:dyDescent="0.25">
      <c r="A2226" s="51">
        <v>1541</v>
      </c>
      <c r="B2226" s="51" t="s">
        <v>1743</v>
      </c>
      <c r="C2226" s="51">
        <v>26</v>
      </c>
      <c r="D2226" s="51" t="s">
        <v>1742</v>
      </c>
      <c r="E2226" s="51">
        <v>14.6</v>
      </c>
      <c r="F2226" s="51" t="s">
        <v>1741</v>
      </c>
    </row>
    <row r="2227" spans="1:6" x14ac:dyDescent="0.25">
      <c r="A2227" s="51">
        <v>1543</v>
      </c>
      <c r="B2227" s="51" t="s">
        <v>1740</v>
      </c>
      <c r="C2227" s="51">
        <v>26</v>
      </c>
      <c r="D2227" s="51" t="s">
        <v>1739</v>
      </c>
      <c r="E2227" s="51">
        <v>11.6</v>
      </c>
    </row>
    <row r="2228" spans="1:6" x14ac:dyDescent="0.25">
      <c r="A2228" s="51">
        <v>1542</v>
      </c>
      <c r="B2228" s="51" t="s">
        <v>1738</v>
      </c>
      <c r="C2228" s="51">
        <v>26</v>
      </c>
      <c r="D2228" s="51" t="s">
        <v>1737</v>
      </c>
      <c r="E2228" s="51">
        <v>16.100000000000001</v>
      </c>
    </row>
    <row r="2229" spans="1:6" x14ac:dyDescent="0.25">
      <c r="A2229" s="51">
        <v>2326</v>
      </c>
      <c r="B2229" s="51" t="s">
        <v>1736</v>
      </c>
      <c r="C2229" s="51">
        <v>12</v>
      </c>
      <c r="D2229" s="51" t="s">
        <v>1735</v>
      </c>
    </row>
    <row r="2230" spans="1:6" x14ac:dyDescent="0.25">
      <c r="A2230" s="51">
        <v>572</v>
      </c>
      <c r="B2230" s="51" t="s">
        <v>1734</v>
      </c>
      <c r="C2230" s="51">
        <v>26</v>
      </c>
      <c r="D2230" s="51" t="s">
        <v>1733</v>
      </c>
      <c r="E2230" s="51">
        <v>14.38</v>
      </c>
    </row>
    <row r="2231" spans="1:6" x14ac:dyDescent="0.25">
      <c r="A2231" s="51">
        <v>1104</v>
      </c>
      <c r="B2231" s="51" t="s">
        <v>1732</v>
      </c>
      <c r="C2231" s="51">
        <v>75</v>
      </c>
      <c r="E2231" s="51">
        <v>58</v>
      </c>
    </row>
    <row r="2232" spans="1:6" x14ac:dyDescent="0.25">
      <c r="A2232" s="51">
        <v>3113</v>
      </c>
      <c r="B2232" s="51" t="s">
        <v>1731</v>
      </c>
      <c r="C2232" s="51">
        <v>12</v>
      </c>
      <c r="D2232" s="51" t="s">
        <v>1730</v>
      </c>
    </row>
    <row r="2233" spans="1:6" x14ac:dyDescent="0.25">
      <c r="A2233" s="51">
        <v>2921</v>
      </c>
      <c r="B2233" s="51" t="s">
        <v>1729</v>
      </c>
      <c r="C2233" s="51">
        <v>12</v>
      </c>
      <c r="D2233" s="51" t="s">
        <v>1728</v>
      </c>
      <c r="E2233" s="51">
        <v>100</v>
      </c>
      <c r="F2233" s="51" t="s">
        <v>1727</v>
      </c>
    </row>
    <row r="2234" spans="1:6" x14ac:dyDescent="0.25">
      <c r="A2234" s="51">
        <v>2874</v>
      </c>
      <c r="B2234" s="51" t="s">
        <v>1726</v>
      </c>
      <c r="C2234" s="51">
        <v>36</v>
      </c>
      <c r="D2234" s="51" t="s">
        <v>1725</v>
      </c>
      <c r="E2234" s="51">
        <v>51</v>
      </c>
    </row>
    <row r="2235" spans="1:6" x14ac:dyDescent="0.25">
      <c r="A2235" s="51">
        <v>3064</v>
      </c>
      <c r="B2235" s="51" t="s">
        <v>1724</v>
      </c>
      <c r="C2235" s="51">
        <v>12</v>
      </c>
      <c r="D2235" s="51" t="s">
        <v>1723</v>
      </c>
      <c r="E2235" s="51">
        <v>57</v>
      </c>
    </row>
    <row r="2236" spans="1:6" x14ac:dyDescent="0.25">
      <c r="A2236" s="51">
        <v>1982</v>
      </c>
      <c r="B2236" s="51" t="s">
        <v>1722</v>
      </c>
      <c r="C2236" s="51">
        <v>12</v>
      </c>
      <c r="D2236" s="51" t="s">
        <v>1721</v>
      </c>
      <c r="E2236" s="51">
        <v>50</v>
      </c>
    </row>
    <row r="2237" spans="1:6" x14ac:dyDescent="0.25">
      <c r="A2237" s="51">
        <v>426</v>
      </c>
      <c r="B2237" s="51" t="s">
        <v>1720</v>
      </c>
      <c r="C2237" s="51">
        <v>33</v>
      </c>
      <c r="D2237" s="51" t="s">
        <v>1719</v>
      </c>
      <c r="E2237" s="51">
        <v>37.65</v>
      </c>
    </row>
    <row r="2238" spans="1:6" x14ac:dyDescent="0.25">
      <c r="A2238" s="51">
        <v>3413</v>
      </c>
      <c r="B2238" s="51" t="s">
        <v>1718</v>
      </c>
      <c r="C2238" s="51">
        <v>120</v>
      </c>
      <c r="D2238" s="51" t="s">
        <v>1717</v>
      </c>
      <c r="E2238" s="51">
        <v>23.67</v>
      </c>
    </row>
    <row r="2239" spans="1:6" x14ac:dyDescent="0.25">
      <c r="A2239" s="51">
        <v>427</v>
      </c>
      <c r="B2239" s="51" t="s">
        <v>1716</v>
      </c>
      <c r="C2239" s="51">
        <v>26</v>
      </c>
      <c r="D2239" s="51" t="s">
        <v>1715</v>
      </c>
      <c r="E2239" s="51">
        <v>29</v>
      </c>
    </row>
    <row r="2240" spans="1:6" x14ac:dyDescent="0.25">
      <c r="A2240" s="51">
        <v>1975</v>
      </c>
      <c r="B2240" s="51" t="s">
        <v>1714</v>
      </c>
      <c r="C2240" s="51">
        <v>30</v>
      </c>
      <c r="D2240" s="51" t="s">
        <v>1713</v>
      </c>
      <c r="E2240" s="51">
        <v>16</v>
      </c>
    </row>
    <row r="2241" spans="1:6" x14ac:dyDescent="0.25">
      <c r="A2241" s="51">
        <v>2044</v>
      </c>
      <c r="B2241" s="51" t="s">
        <v>1711</v>
      </c>
      <c r="C2241" s="51">
        <v>26</v>
      </c>
      <c r="D2241" s="51" t="s">
        <v>1712</v>
      </c>
    </row>
    <row r="2242" spans="1:6" x14ac:dyDescent="0.25">
      <c r="A2242" s="51">
        <v>2133</v>
      </c>
      <c r="B2242" s="51" t="s">
        <v>1711</v>
      </c>
      <c r="C2242" s="51">
        <v>26</v>
      </c>
      <c r="D2242" s="51" t="s">
        <v>1710</v>
      </c>
    </row>
    <row r="2243" spans="1:6" x14ac:dyDescent="0.25">
      <c r="A2243" s="51">
        <v>1313</v>
      </c>
      <c r="B2243" s="51" t="s">
        <v>1709</v>
      </c>
      <c r="C2243" s="51">
        <v>33</v>
      </c>
      <c r="D2243" s="51" t="s">
        <v>1708</v>
      </c>
      <c r="E2243" s="51">
        <v>36.700000000000003</v>
      </c>
    </row>
    <row r="2244" spans="1:6" x14ac:dyDescent="0.25">
      <c r="A2244" s="51">
        <v>1676</v>
      </c>
      <c r="B2244" s="51" t="s">
        <v>1707</v>
      </c>
      <c r="C2244" s="51">
        <v>33</v>
      </c>
      <c r="D2244" s="51" t="s">
        <v>1706</v>
      </c>
    </row>
    <row r="2245" spans="1:6" x14ac:dyDescent="0.25">
      <c r="A2245" s="51">
        <v>1299</v>
      </c>
      <c r="B2245" s="51" t="s">
        <v>1705</v>
      </c>
      <c r="C2245" s="51">
        <v>33</v>
      </c>
      <c r="D2245" s="51" t="s">
        <v>1704</v>
      </c>
      <c r="E2245" s="51">
        <v>31.2</v>
      </c>
    </row>
    <row r="2246" spans="1:6" x14ac:dyDescent="0.25">
      <c r="A2246" s="51">
        <v>898</v>
      </c>
      <c r="B2246" s="51" t="s">
        <v>1703</v>
      </c>
      <c r="C2246" s="51">
        <v>33</v>
      </c>
      <c r="D2246" s="51" t="s">
        <v>1702</v>
      </c>
      <c r="E2246" s="51">
        <v>20.5</v>
      </c>
    </row>
    <row r="2247" spans="1:6" x14ac:dyDescent="0.25">
      <c r="A2247" s="51">
        <v>429</v>
      </c>
      <c r="B2247" s="51" t="s">
        <v>1701</v>
      </c>
      <c r="C2247" s="51">
        <v>26</v>
      </c>
      <c r="D2247" s="51" t="s">
        <v>1700</v>
      </c>
      <c r="E2247" s="51">
        <v>13.72</v>
      </c>
    </row>
    <row r="2248" spans="1:6" x14ac:dyDescent="0.25">
      <c r="A2248" s="51">
        <v>674</v>
      </c>
      <c r="B2248" s="51" t="s">
        <v>1699</v>
      </c>
      <c r="C2248" s="51">
        <v>26</v>
      </c>
      <c r="D2248" s="51" t="s">
        <v>1698</v>
      </c>
    </row>
    <row r="2249" spans="1:6" x14ac:dyDescent="0.25">
      <c r="A2249" s="51">
        <v>2478</v>
      </c>
      <c r="B2249" s="51" t="s">
        <v>1697</v>
      </c>
      <c r="C2249" s="51">
        <v>33</v>
      </c>
      <c r="D2249" s="51" t="s">
        <v>1696</v>
      </c>
      <c r="E2249" s="51">
        <v>54.9</v>
      </c>
    </row>
    <row r="2250" spans="1:6" x14ac:dyDescent="0.25">
      <c r="A2250" s="51">
        <v>2970</v>
      </c>
      <c r="B2250" s="51" t="s">
        <v>1695</v>
      </c>
      <c r="C2250" s="51">
        <v>12</v>
      </c>
      <c r="D2250" s="51" t="s">
        <v>1694</v>
      </c>
      <c r="E2250" s="51">
        <v>45.22</v>
      </c>
    </row>
    <row r="2251" spans="1:6" x14ac:dyDescent="0.25">
      <c r="A2251" s="51">
        <v>430</v>
      </c>
      <c r="B2251" s="51" t="s">
        <v>1693</v>
      </c>
      <c r="C2251" s="51">
        <v>33</v>
      </c>
      <c r="F2251" s="51" t="s">
        <v>1692</v>
      </c>
    </row>
    <row r="2252" spans="1:6" x14ac:dyDescent="0.25">
      <c r="A2252" s="51">
        <v>2747</v>
      </c>
      <c r="B2252" s="51" t="s">
        <v>1691</v>
      </c>
      <c r="C2252" s="51">
        <v>26</v>
      </c>
      <c r="D2252" s="51" t="s">
        <v>1690</v>
      </c>
    </row>
    <row r="2253" spans="1:6" x14ac:dyDescent="0.25">
      <c r="A2253" s="51">
        <v>3068</v>
      </c>
      <c r="B2253" s="51" t="s">
        <v>1689</v>
      </c>
      <c r="C2253" s="51">
        <v>12</v>
      </c>
      <c r="D2253" s="51" t="s">
        <v>1688</v>
      </c>
      <c r="E2253" s="51">
        <v>94</v>
      </c>
    </row>
    <row r="2254" spans="1:6" x14ac:dyDescent="0.25">
      <c r="A2254" s="51">
        <v>1754</v>
      </c>
      <c r="B2254" s="51" t="s">
        <v>1687</v>
      </c>
      <c r="C2254" s="51">
        <v>84</v>
      </c>
      <c r="D2254" s="51" t="s">
        <v>1686</v>
      </c>
    </row>
    <row r="2255" spans="1:6" x14ac:dyDescent="0.25">
      <c r="A2255" s="51">
        <v>431</v>
      </c>
      <c r="B2255" s="51" t="s">
        <v>1685</v>
      </c>
      <c r="C2255" s="51">
        <v>26</v>
      </c>
      <c r="D2255" s="51" t="s">
        <v>1684</v>
      </c>
      <c r="E2255" s="51">
        <v>35.996951219512198</v>
      </c>
    </row>
    <row r="2256" spans="1:6" x14ac:dyDescent="0.25">
      <c r="A2256" s="51">
        <v>432</v>
      </c>
      <c r="B2256" s="51" t="s">
        <v>1683</v>
      </c>
      <c r="C2256" s="51">
        <v>33</v>
      </c>
      <c r="D2256" s="51" t="s">
        <v>1682</v>
      </c>
      <c r="E2256" s="51">
        <v>22.6</v>
      </c>
    </row>
    <row r="2257" spans="1:6" x14ac:dyDescent="0.25">
      <c r="A2257" s="51">
        <v>433</v>
      </c>
      <c r="B2257" s="51" t="s">
        <v>1681</v>
      </c>
      <c r="C2257" s="51">
        <v>33</v>
      </c>
      <c r="D2257" s="51" t="s">
        <v>1680</v>
      </c>
      <c r="E2257" s="51">
        <v>19.399999999999999</v>
      </c>
    </row>
    <row r="2258" spans="1:6" x14ac:dyDescent="0.25">
      <c r="A2258" s="51">
        <v>2132</v>
      </c>
      <c r="B2258" s="51" t="s">
        <v>1679</v>
      </c>
      <c r="C2258" s="51">
        <v>26</v>
      </c>
      <c r="D2258" s="51" t="s">
        <v>1678</v>
      </c>
    </row>
    <row r="2259" spans="1:6" x14ac:dyDescent="0.25">
      <c r="A2259" s="51">
        <v>1331</v>
      </c>
      <c r="B2259" s="51" t="s">
        <v>1677</v>
      </c>
      <c r="C2259" s="51">
        <v>26</v>
      </c>
      <c r="D2259" s="51" t="s">
        <v>1676</v>
      </c>
      <c r="E2259" s="51">
        <v>36.74</v>
      </c>
    </row>
    <row r="2260" spans="1:6" x14ac:dyDescent="0.25">
      <c r="A2260" s="51">
        <v>3528</v>
      </c>
      <c r="B2260" s="51" t="s">
        <v>1675</v>
      </c>
      <c r="C2260" s="51">
        <v>125</v>
      </c>
      <c r="D2260" s="51" t="s">
        <v>1674</v>
      </c>
    </row>
    <row r="2261" spans="1:6" x14ac:dyDescent="0.25">
      <c r="A2261" s="51">
        <v>2858</v>
      </c>
      <c r="B2261" s="51" t="s">
        <v>1673</v>
      </c>
      <c r="C2261" s="51">
        <v>12</v>
      </c>
      <c r="D2261" s="51" t="s">
        <v>1672</v>
      </c>
      <c r="E2261" s="51">
        <v>72</v>
      </c>
    </row>
    <row r="2262" spans="1:6" x14ac:dyDescent="0.25">
      <c r="A2262" s="51">
        <v>2859</v>
      </c>
      <c r="B2262" s="51" t="s">
        <v>1671</v>
      </c>
      <c r="C2262" s="51">
        <v>12</v>
      </c>
      <c r="D2262" s="51" t="s">
        <v>1670</v>
      </c>
      <c r="E2262" s="51">
        <v>38</v>
      </c>
    </row>
    <row r="2263" spans="1:6" x14ac:dyDescent="0.25">
      <c r="A2263" s="51">
        <v>3047</v>
      </c>
      <c r="B2263" s="51" t="s">
        <v>1669</v>
      </c>
      <c r="C2263" s="51">
        <v>12</v>
      </c>
      <c r="D2263" s="51" t="s">
        <v>1668</v>
      </c>
      <c r="E2263" s="51">
        <v>177.3</v>
      </c>
    </row>
    <row r="2264" spans="1:6" x14ac:dyDescent="0.25">
      <c r="A2264" s="51">
        <v>2733</v>
      </c>
      <c r="B2264" s="51" t="s">
        <v>1667</v>
      </c>
      <c r="C2264" s="51">
        <v>12</v>
      </c>
      <c r="D2264" s="51" t="s">
        <v>1665</v>
      </c>
      <c r="E2264" s="51">
        <v>1353.6</v>
      </c>
      <c r="F2264" s="51" t="s">
        <v>1664</v>
      </c>
    </row>
    <row r="2265" spans="1:6" x14ac:dyDescent="0.25">
      <c r="A2265" s="51">
        <v>2729</v>
      </c>
      <c r="B2265" s="51" t="s">
        <v>1666</v>
      </c>
      <c r="C2265" s="51">
        <v>35</v>
      </c>
      <c r="D2265" s="51" t="s">
        <v>1665</v>
      </c>
      <c r="E2265" s="51">
        <v>1353</v>
      </c>
      <c r="F2265" s="51" t="s">
        <v>1664</v>
      </c>
    </row>
    <row r="2266" spans="1:6" x14ac:dyDescent="0.25">
      <c r="A2266" s="51">
        <v>1883</v>
      </c>
      <c r="B2266" s="51" t="s">
        <v>1663</v>
      </c>
      <c r="C2266" s="51">
        <v>12</v>
      </c>
      <c r="D2266" s="51" t="s">
        <v>1662</v>
      </c>
      <c r="E2266" s="51">
        <v>236.8</v>
      </c>
    </row>
    <row r="2267" spans="1:6" x14ac:dyDescent="0.25">
      <c r="A2267" s="51">
        <v>1819</v>
      </c>
      <c r="B2267" s="51" t="s">
        <v>1661</v>
      </c>
      <c r="C2267" s="51">
        <v>104</v>
      </c>
      <c r="D2267" s="51" t="s">
        <v>1660</v>
      </c>
      <c r="E2267" s="51">
        <v>253</v>
      </c>
    </row>
    <row r="2268" spans="1:6" x14ac:dyDescent="0.25">
      <c r="A2268" s="51">
        <v>631</v>
      </c>
      <c r="B2268" s="51" t="s">
        <v>1659</v>
      </c>
      <c r="C2268" s="51">
        <v>29</v>
      </c>
      <c r="D2268" s="51" t="s">
        <v>1658</v>
      </c>
      <c r="E2268" s="51">
        <v>213</v>
      </c>
    </row>
    <row r="2269" spans="1:6" x14ac:dyDescent="0.25">
      <c r="A2269" s="51">
        <v>3367</v>
      </c>
      <c r="B2269" s="51" t="s">
        <v>1657</v>
      </c>
      <c r="C2269" s="51">
        <v>18</v>
      </c>
      <c r="D2269" s="51" t="s">
        <v>1656</v>
      </c>
      <c r="E2269" s="51">
        <v>225.5</v>
      </c>
    </row>
    <row r="2270" spans="1:6" x14ac:dyDescent="0.25">
      <c r="A2270" s="51">
        <v>2682</v>
      </c>
      <c r="B2270" s="51" t="s">
        <v>1655</v>
      </c>
      <c r="C2270" s="51">
        <v>86</v>
      </c>
      <c r="D2270" s="51" t="s">
        <v>1654</v>
      </c>
    </row>
    <row r="2271" spans="1:6" x14ac:dyDescent="0.25">
      <c r="A2271" s="51">
        <v>3331</v>
      </c>
      <c r="B2271" s="51" t="s">
        <v>1653</v>
      </c>
      <c r="C2271" s="51">
        <v>76</v>
      </c>
      <c r="D2271" s="51" t="s">
        <v>1652</v>
      </c>
    </row>
    <row r="2272" spans="1:6" x14ac:dyDescent="0.25">
      <c r="A2272" s="51">
        <v>2442</v>
      </c>
      <c r="B2272" s="51" t="s">
        <v>1651</v>
      </c>
      <c r="C2272" s="51">
        <v>76</v>
      </c>
      <c r="D2272" s="51" t="s">
        <v>1650</v>
      </c>
      <c r="E2272" s="51">
        <v>486</v>
      </c>
      <c r="F2272" s="51" t="s">
        <v>1649</v>
      </c>
    </row>
    <row r="2273" spans="1:6" x14ac:dyDescent="0.25">
      <c r="A2273" s="51">
        <v>1317</v>
      </c>
      <c r="B2273" s="51" t="s">
        <v>1648</v>
      </c>
      <c r="C2273" s="51">
        <v>42</v>
      </c>
      <c r="D2273" s="51" t="s">
        <v>1647</v>
      </c>
      <c r="E2273" s="51">
        <v>295</v>
      </c>
    </row>
    <row r="2274" spans="1:6" x14ac:dyDescent="0.25">
      <c r="A2274" s="51">
        <v>2633</v>
      </c>
      <c r="B2274" s="51" t="s">
        <v>1646</v>
      </c>
      <c r="C2274" s="51">
        <v>99</v>
      </c>
      <c r="D2274" s="51" t="s">
        <v>1645</v>
      </c>
      <c r="E2274" s="51">
        <v>387</v>
      </c>
      <c r="F2274" s="51" t="s">
        <v>1644</v>
      </c>
    </row>
    <row r="2275" spans="1:6" x14ac:dyDescent="0.25">
      <c r="A2275" s="51">
        <v>625</v>
      </c>
      <c r="B2275" s="51" t="s">
        <v>1643</v>
      </c>
      <c r="C2275" s="51">
        <v>9</v>
      </c>
      <c r="D2275" s="51" t="s">
        <v>1642</v>
      </c>
    </row>
    <row r="2276" spans="1:6" x14ac:dyDescent="0.25">
      <c r="A2276" s="51">
        <v>2771</v>
      </c>
      <c r="B2276" s="51" t="s">
        <v>1641</v>
      </c>
      <c r="C2276" s="51">
        <v>106</v>
      </c>
      <c r="D2276" s="51" t="s">
        <v>1640</v>
      </c>
      <c r="E2276" s="51">
        <v>100.3</v>
      </c>
    </row>
    <row r="2277" spans="1:6" x14ac:dyDescent="0.25">
      <c r="A2277" s="51">
        <v>686</v>
      </c>
      <c r="B2277" s="51" t="s">
        <v>1639</v>
      </c>
      <c r="C2277" s="51">
        <v>35</v>
      </c>
      <c r="D2277" s="51" t="s">
        <v>1638</v>
      </c>
      <c r="F2277" s="51" t="s">
        <v>1637</v>
      </c>
    </row>
    <row r="2278" spans="1:6" x14ac:dyDescent="0.25">
      <c r="A2278" s="51">
        <v>3526</v>
      </c>
      <c r="B2278" s="51" t="s">
        <v>1636</v>
      </c>
      <c r="C2278" s="51">
        <v>125</v>
      </c>
      <c r="D2278" s="51" t="s">
        <v>1635</v>
      </c>
    </row>
    <row r="2279" spans="1:6" x14ac:dyDescent="0.25">
      <c r="A2279" s="51">
        <v>434</v>
      </c>
      <c r="B2279" s="51" t="s">
        <v>1634</v>
      </c>
      <c r="C2279" s="51">
        <v>4</v>
      </c>
      <c r="D2279" s="51" t="s">
        <v>1633</v>
      </c>
      <c r="E2279" s="51">
        <v>174.138719512195</v>
      </c>
    </row>
    <row r="2280" spans="1:6" x14ac:dyDescent="0.25">
      <c r="A2280" s="51">
        <v>2805</v>
      </c>
      <c r="B2280" s="51" t="s">
        <v>1632</v>
      </c>
      <c r="C2280" s="51">
        <v>54</v>
      </c>
      <c r="D2280" s="51" t="s">
        <v>1631</v>
      </c>
      <c r="E2280" s="51">
        <v>32</v>
      </c>
    </row>
    <row r="2281" spans="1:6" x14ac:dyDescent="0.25">
      <c r="A2281" s="51">
        <v>2036</v>
      </c>
      <c r="B2281" s="51" t="s">
        <v>1630</v>
      </c>
      <c r="C2281" s="51">
        <v>33</v>
      </c>
      <c r="D2281" s="51" t="s">
        <v>1629</v>
      </c>
    </row>
    <row r="2282" spans="1:6" x14ac:dyDescent="0.25">
      <c r="A2282" s="51">
        <v>435</v>
      </c>
      <c r="B2282" s="51" t="s">
        <v>1628</v>
      </c>
      <c r="C2282" s="51">
        <v>26</v>
      </c>
      <c r="D2282" s="51" t="s">
        <v>1627</v>
      </c>
      <c r="E2282" s="51">
        <v>64.89</v>
      </c>
    </row>
    <row r="2283" spans="1:6" x14ac:dyDescent="0.25">
      <c r="A2283" s="51">
        <v>2844</v>
      </c>
      <c r="B2283" s="51" t="s">
        <v>1626</v>
      </c>
      <c r="C2283" s="51">
        <v>21</v>
      </c>
      <c r="D2283" s="51" t="s">
        <v>1625</v>
      </c>
      <c r="E2283" s="51">
        <v>355</v>
      </c>
    </row>
    <row r="2284" spans="1:6" x14ac:dyDescent="0.25">
      <c r="A2284" s="51">
        <v>2222</v>
      </c>
      <c r="B2284" s="51" t="s">
        <v>1624</v>
      </c>
      <c r="C2284" s="51">
        <v>33</v>
      </c>
      <c r="D2284" s="51" t="s">
        <v>1623</v>
      </c>
      <c r="E2284" s="51">
        <v>294</v>
      </c>
    </row>
    <row r="2285" spans="1:6" x14ac:dyDescent="0.25">
      <c r="A2285" s="51">
        <v>598</v>
      </c>
      <c r="B2285" s="51" t="s">
        <v>1622</v>
      </c>
      <c r="C2285" s="51">
        <v>33</v>
      </c>
      <c r="D2285" s="51" t="s">
        <v>1621</v>
      </c>
      <c r="E2285" s="51">
        <v>26.8</v>
      </c>
    </row>
    <row r="2286" spans="1:6" x14ac:dyDescent="0.25">
      <c r="A2286" s="51">
        <v>568</v>
      </c>
      <c r="B2286" s="51" t="s">
        <v>1620</v>
      </c>
      <c r="C2286" s="51">
        <v>31</v>
      </c>
      <c r="D2286" s="51" t="s">
        <v>1619</v>
      </c>
      <c r="E2286" s="51">
        <v>17</v>
      </c>
    </row>
    <row r="2287" spans="1:6" x14ac:dyDescent="0.25">
      <c r="A2287" s="51">
        <v>1174</v>
      </c>
      <c r="B2287" s="51" t="s">
        <v>1618</v>
      </c>
      <c r="C2287" s="51">
        <v>31</v>
      </c>
      <c r="D2287" s="51" t="s">
        <v>1617</v>
      </c>
      <c r="E2287" s="51">
        <v>16.100000000000001</v>
      </c>
    </row>
    <row r="2288" spans="1:6" x14ac:dyDescent="0.25">
      <c r="A2288" s="51">
        <v>436</v>
      </c>
      <c r="B2288" s="51" t="s">
        <v>1616</v>
      </c>
      <c r="C2288" s="51">
        <v>31</v>
      </c>
      <c r="D2288" s="51" t="s">
        <v>1615</v>
      </c>
      <c r="E2288" s="51">
        <v>42.35</v>
      </c>
    </row>
    <row r="2289" spans="1:6" x14ac:dyDescent="0.25">
      <c r="A2289" s="51">
        <v>437</v>
      </c>
      <c r="B2289" s="51" t="s">
        <v>1614</v>
      </c>
      <c r="C2289" s="51">
        <v>4</v>
      </c>
      <c r="D2289" s="51" t="s">
        <v>1613</v>
      </c>
      <c r="E2289" s="51">
        <v>57.55</v>
      </c>
    </row>
    <row r="2290" spans="1:6" x14ac:dyDescent="0.25">
      <c r="A2290" s="51">
        <v>1367</v>
      </c>
      <c r="B2290" s="51" t="s">
        <v>1612</v>
      </c>
      <c r="C2290" s="51">
        <v>33</v>
      </c>
      <c r="D2290" s="51" t="s">
        <v>1611</v>
      </c>
    </row>
    <row r="2291" spans="1:6" x14ac:dyDescent="0.25">
      <c r="A2291" s="51">
        <v>2503</v>
      </c>
      <c r="B2291" s="51" t="s">
        <v>1610</v>
      </c>
      <c r="C2291" s="51">
        <v>106</v>
      </c>
      <c r="D2291" s="51" t="s">
        <v>1609</v>
      </c>
      <c r="E2291" s="51">
        <v>63.3</v>
      </c>
    </row>
    <row r="2292" spans="1:6" x14ac:dyDescent="0.25">
      <c r="A2292" s="51">
        <v>3550</v>
      </c>
      <c r="B2292" s="51" t="s">
        <v>1608</v>
      </c>
      <c r="C2292" s="51">
        <v>33</v>
      </c>
      <c r="D2292" s="51" t="s">
        <v>1607</v>
      </c>
    </row>
    <row r="2293" spans="1:6" x14ac:dyDescent="0.25">
      <c r="A2293" s="51">
        <v>2041</v>
      </c>
      <c r="B2293" s="51" t="s">
        <v>1606</v>
      </c>
      <c r="C2293" s="51">
        <v>33</v>
      </c>
      <c r="D2293" s="51" t="s">
        <v>1605</v>
      </c>
    </row>
    <row r="2294" spans="1:6" x14ac:dyDescent="0.25">
      <c r="A2294" s="51">
        <v>2534</v>
      </c>
      <c r="B2294" s="51" t="s">
        <v>1604</v>
      </c>
      <c r="C2294" s="51">
        <v>100</v>
      </c>
      <c r="D2294" s="51" t="s">
        <v>1603</v>
      </c>
      <c r="E2294" s="51">
        <v>104</v>
      </c>
    </row>
    <row r="2295" spans="1:6" x14ac:dyDescent="0.25">
      <c r="A2295" s="51">
        <v>628</v>
      </c>
      <c r="B2295" s="51" t="s">
        <v>1602</v>
      </c>
      <c r="C2295" s="51">
        <v>27</v>
      </c>
      <c r="D2295" s="51" t="s">
        <v>1601</v>
      </c>
      <c r="E2295" s="51">
        <v>29</v>
      </c>
    </row>
    <row r="2296" spans="1:6" x14ac:dyDescent="0.25">
      <c r="A2296" s="51">
        <v>2725</v>
      </c>
      <c r="B2296" s="51" t="s">
        <v>1600</v>
      </c>
      <c r="C2296" s="51">
        <v>35</v>
      </c>
      <c r="D2296" s="51" t="s">
        <v>1599</v>
      </c>
    </row>
    <row r="2297" spans="1:6" x14ac:dyDescent="0.25">
      <c r="A2297" s="51">
        <v>438</v>
      </c>
      <c r="B2297" s="51" t="s">
        <v>1598</v>
      </c>
      <c r="C2297" s="51">
        <v>27</v>
      </c>
      <c r="D2297" s="51" t="s">
        <v>1597</v>
      </c>
      <c r="E2297" s="51">
        <v>56</v>
      </c>
    </row>
    <row r="2298" spans="1:6" x14ac:dyDescent="0.25">
      <c r="A2298" s="51">
        <v>1466</v>
      </c>
      <c r="B2298" s="51" t="s">
        <v>1596</v>
      </c>
      <c r="C2298" s="51">
        <v>27</v>
      </c>
      <c r="D2298" s="51" t="s">
        <v>1595</v>
      </c>
      <c r="E2298" s="51">
        <v>63</v>
      </c>
    </row>
    <row r="2299" spans="1:6" x14ac:dyDescent="0.25">
      <c r="A2299" s="51">
        <v>2734</v>
      </c>
      <c r="B2299" s="51" t="s">
        <v>1594</v>
      </c>
      <c r="C2299" s="51">
        <v>33</v>
      </c>
      <c r="D2299" s="51" t="s">
        <v>1593</v>
      </c>
      <c r="E2299" s="51">
        <v>108.5</v>
      </c>
    </row>
    <row r="2300" spans="1:6" x14ac:dyDescent="0.25">
      <c r="A2300" s="51">
        <v>2735</v>
      </c>
      <c r="B2300" s="51" t="s">
        <v>1592</v>
      </c>
      <c r="C2300" s="51">
        <v>33</v>
      </c>
      <c r="D2300" s="51" t="s">
        <v>1591</v>
      </c>
      <c r="E2300" s="51">
        <v>119</v>
      </c>
    </row>
    <row r="2301" spans="1:6" x14ac:dyDescent="0.25">
      <c r="A2301" s="51">
        <v>2930</v>
      </c>
      <c r="B2301" s="51" t="s">
        <v>1590</v>
      </c>
      <c r="C2301" s="51">
        <v>30</v>
      </c>
      <c r="D2301" s="51" t="s">
        <v>1589</v>
      </c>
    </row>
    <row r="2302" spans="1:6" x14ac:dyDescent="0.25">
      <c r="A2302" s="51">
        <v>1583</v>
      </c>
      <c r="B2302" s="51" t="s">
        <v>1588</v>
      </c>
      <c r="C2302" s="51">
        <v>99</v>
      </c>
      <c r="D2302" s="51" t="s">
        <v>1587</v>
      </c>
      <c r="E2302" s="51">
        <v>37</v>
      </c>
    </row>
    <row r="2303" spans="1:6" x14ac:dyDescent="0.25">
      <c r="A2303" s="51">
        <v>439</v>
      </c>
      <c r="B2303" s="51" t="s">
        <v>1586</v>
      </c>
      <c r="C2303" s="51">
        <v>28</v>
      </c>
      <c r="D2303" s="51" t="s">
        <v>1585</v>
      </c>
    </row>
    <row r="2304" spans="1:6" x14ac:dyDescent="0.25">
      <c r="A2304" s="51">
        <v>440</v>
      </c>
      <c r="B2304" s="51" t="s">
        <v>1584</v>
      </c>
      <c r="C2304" s="51">
        <v>28</v>
      </c>
      <c r="D2304" s="51" t="s">
        <v>1583</v>
      </c>
      <c r="F2304" s="51" t="s">
        <v>1582</v>
      </c>
    </row>
    <row r="2305" spans="1:5" x14ac:dyDescent="0.25">
      <c r="A2305" s="51">
        <v>1263</v>
      </c>
      <c r="B2305" s="51" t="s">
        <v>1581</v>
      </c>
      <c r="C2305" s="51">
        <v>27</v>
      </c>
      <c r="D2305" s="51" t="s">
        <v>1580</v>
      </c>
      <c r="E2305" s="51">
        <v>36</v>
      </c>
    </row>
    <row r="2306" spans="1:5" x14ac:dyDescent="0.25">
      <c r="A2306" s="51">
        <v>1852</v>
      </c>
      <c r="B2306" s="51" t="s">
        <v>1579</v>
      </c>
      <c r="C2306" s="51">
        <v>33</v>
      </c>
      <c r="D2306" s="51" t="s">
        <v>1578</v>
      </c>
      <c r="E2306" s="51">
        <v>18.100000000000001</v>
      </c>
    </row>
    <row r="2307" spans="1:5" x14ac:dyDescent="0.25">
      <c r="A2307" s="51">
        <v>441</v>
      </c>
      <c r="B2307" s="51" t="s">
        <v>1577</v>
      </c>
      <c r="C2307" s="51">
        <v>26</v>
      </c>
      <c r="D2307" s="51" t="s">
        <v>1576</v>
      </c>
      <c r="E2307" s="51">
        <v>23.928353658536601</v>
      </c>
    </row>
    <row r="2308" spans="1:5" x14ac:dyDescent="0.25">
      <c r="A2308" s="51">
        <v>1507</v>
      </c>
      <c r="B2308" s="51" t="s">
        <v>1575</v>
      </c>
      <c r="C2308" s="51">
        <v>29</v>
      </c>
      <c r="D2308" s="51" t="s">
        <v>1574</v>
      </c>
      <c r="E2308" s="51">
        <v>91</v>
      </c>
    </row>
    <row r="2309" spans="1:5" x14ac:dyDescent="0.25">
      <c r="A2309" s="51">
        <v>1641</v>
      </c>
      <c r="B2309" s="51" t="s">
        <v>1573</v>
      </c>
      <c r="C2309" s="51">
        <v>29</v>
      </c>
      <c r="D2309" s="51" t="s">
        <v>1572</v>
      </c>
      <c r="E2309" s="51">
        <v>202</v>
      </c>
    </row>
    <row r="2310" spans="1:5" x14ac:dyDescent="0.25">
      <c r="A2310" s="51">
        <v>1506</v>
      </c>
      <c r="B2310" s="51" t="s">
        <v>1571</v>
      </c>
      <c r="C2310" s="51">
        <v>29</v>
      </c>
      <c r="D2310" s="51" t="s">
        <v>1570</v>
      </c>
      <c r="E2310" s="51">
        <v>180</v>
      </c>
    </row>
    <row r="2311" spans="1:5" x14ac:dyDescent="0.25">
      <c r="A2311" s="51">
        <v>548</v>
      </c>
      <c r="B2311" s="51" t="s">
        <v>1569</v>
      </c>
      <c r="C2311" s="51">
        <v>29</v>
      </c>
      <c r="D2311" s="51" t="s">
        <v>1568</v>
      </c>
      <c r="E2311" s="51">
        <v>78</v>
      </c>
    </row>
    <row r="2312" spans="1:5" x14ac:dyDescent="0.25">
      <c r="A2312" s="51">
        <v>632</v>
      </c>
      <c r="B2312" s="51" t="s">
        <v>1567</v>
      </c>
      <c r="C2312" s="51">
        <v>29</v>
      </c>
      <c r="D2312" s="51" t="s">
        <v>1566</v>
      </c>
      <c r="E2312" s="51">
        <v>80</v>
      </c>
    </row>
    <row r="2313" spans="1:5" x14ac:dyDescent="0.25">
      <c r="A2313" s="51">
        <v>1509</v>
      </c>
      <c r="B2313" s="51" t="s">
        <v>1565</v>
      </c>
      <c r="C2313" s="51">
        <v>52</v>
      </c>
      <c r="D2313" s="51" t="s">
        <v>1564</v>
      </c>
    </row>
    <row r="2314" spans="1:5" x14ac:dyDescent="0.25">
      <c r="A2314" s="51">
        <v>2341</v>
      </c>
      <c r="B2314" s="51" t="s">
        <v>1563</v>
      </c>
      <c r="C2314" s="51">
        <v>12</v>
      </c>
      <c r="D2314" s="51" t="s">
        <v>1562</v>
      </c>
      <c r="E2314" s="51">
        <v>65</v>
      </c>
    </row>
    <row r="2315" spans="1:5" x14ac:dyDescent="0.25">
      <c r="A2315" s="51">
        <v>2629</v>
      </c>
      <c r="B2315" s="51" t="s">
        <v>1561</v>
      </c>
      <c r="C2315" s="51">
        <v>12</v>
      </c>
      <c r="D2315" s="51" t="s">
        <v>1560</v>
      </c>
      <c r="E2315" s="51">
        <v>66.83</v>
      </c>
    </row>
    <row r="2316" spans="1:5" x14ac:dyDescent="0.25">
      <c r="A2316" s="51">
        <v>2419</v>
      </c>
      <c r="B2316" s="51" t="s">
        <v>1559</v>
      </c>
      <c r="C2316" s="51">
        <v>12</v>
      </c>
      <c r="D2316" s="51" t="s">
        <v>1558</v>
      </c>
      <c r="E2316" s="51">
        <v>65.67</v>
      </c>
    </row>
    <row r="2317" spans="1:5" x14ac:dyDescent="0.25">
      <c r="A2317" s="51">
        <v>2342</v>
      </c>
      <c r="B2317" s="51" t="s">
        <v>1557</v>
      </c>
      <c r="C2317" s="51">
        <v>12</v>
      </c>
      <c r="D2317" s="51" t="s">
        <v>1556</v>
      </c>
      <c r="E2317" s="51">
        <v>64</v>
      </c>
    </row>
    <row r="2318" spans="1:5" x14ac:dyDescent="0.25">
      <c r="A2318" s="51">
        <v>1251</v>
      </c>
      <c r="B2318" s="51" t="s">
        <v>1555</v>
      </c>
      <c r="C2318" s="51">
        <v>29</v>
      </c>
      <c r="D2318" s="51" t="s">
        <v>1554</v>
      </c>
      <c r="E2318" s="51">
        <v>502</v>
      </c>
    </row>
    <row r="2319" spans="1:5" x14ac:dyDescent="0.25">
      <c r="A2319" s="51">
        <v>2873</v>
      </c>
      <c r="B2319" s="51" t="s">
        <v>1553</v>
      </c>
      <c r="C2319" s="51">
        <v>29</v>
      </c>
      <c r="D2319" s="51" t="s">
        <v>1552</v>
      </c>
      <c r="E2319" s="51">
        <v>134</v>
      </c>
    </row>
    <row r="2320" spans="1:5" x14ac:dyDescent="0.25">
      <c r="A2320" s="51">
        <v>1244</v>
      </c>
      <c r="B2320" s="51" t="s">
        <v>1551</v>
      </c>
      <c r="C2320" s="51">
        <v>29</v>
      </c>
      <c r="D2320" s="51" t="s">
        <v>1550</v>
      </c>
      <c r="E2320" s="51">
        <v>434</v>
      </c>
    </row>
    <row r="2321" spans="1:6" x14ac:dyDescent="0.25">
      <c r="A2321" s="51">
        <v>1243</v>
      </c>
      <c r="B2321" s="51" t="s">
        <v>1549</v>
      </c>
      <c r="C2321" s="51">
        <v>29</v>
      </c>
      <c r="D2321" s="51" t="s">
        <v>1548</v>
      </c>
      <c r="E2321" s="51">
        <v>235</v>
      </c>
    </row>
    <row r="2322" spans="1:6" x14ac:dyDescent="0.25">
      <c r="A2322" s="51">
        <v>442</v>
      </c>
      <c r="B2322" s="51" t="s">
        <v>1547</v>
      </c>
      <c r="C2322" s="51">
        <v>29</v>
      </c>
      <c r="D2322" s="51" t="s">
        <v>1546</v>
      </c>
      <c r="E2322" s="51">
        <v>393</v>
      </c>
    </row>
    <row r="2323" spans="1:6" x14ac:dyDescent="0.25">
      <c r="A2323" s="51">
        <v>2813</v>
      </c>
      <c r="B2323" s="51" t="s">
        <v>1545</v>
      </c>
      <c r="C2323" s="51">
        <v>21</v>
      </c>
      <c r="D2323" s="51" t="s">
        <v>1544</v>
      </c>
      <c r="E2323" s="51">
        <v>345</v>
      </c>
      <c r="F2323" s="51" t="s">
        <v>1543</v>
      </c>
    </row>
    <row r="2324" spans="1:6" x14ac:dyDescent="0.25">
      <c r="A2324" s="51">
        <v>443</v>
      </c>
      <c r="B2324" s="51" t="s">
        <v>1542</v>
      </c>
      <c r="C2324" s="51">
        <v>7</v>
      </c>
      <c r="D2324" s="51" t="s">
        <v>1541</v>
      </c>
    </row>
    <row r="2325" spans="1:6" x14ac:dyDescent="0.25">
      <c r="A2325" s="51">
        <v>2045</v>
      </c>
      <c r="B2325" s="51" t="s">
        <v>1540</v>
      </c>
      <c r="C2325" s="51">
        <v>35</v>
      </c>
      <c r="D2325" s="51" t="s">
        <v>1539</v>
      </c>
      <c r="E2325" s="51">
        <v>36</v>
      </c>
    </row>
    <row r="2326" spans="1:6" x14ac:dyDescent="0.25">
      <c r="A2326" s="51">
        <v>1601</v>
      </c>
      <c r="B2326" s="51" t="s">
        <v>1538</v>
      </c>
      <c r="C2326" s="51">
        <v>100</v>
      </c>
      <c r="D2326" s="51" t="s">
        <v>1537</v>
      </c>
      <c r="E2326" s="51">
        <v>21</v>
      </c>
      <c r="F2326" s="51" t="s">
        <v>1536</v>
      </c>
    </row>
    <row r="2327" spans="1:6" x14ac:dyDescent="0.25">
      <c r="A2327" s="51">
        <v>1847</v>
      </c>
      <c r="B2327" s="51" t="s">
        <v>1535</v>
      </c>
      <c r="C2327" s="51">
        <v>100</v>
      </c>
      <c r="D2327" s="51" t="s">
        <v>1534</v>
      </c>
      <c r="E2327" s="51">
        <v>91</v>
      </c>
      <c r="F2327" s="51" t="s">
        <v>1533</v>
      </c>
    </row>
    <row r="2328" spans="1:6" x14ac:dyDescent="0.25">
      <c r="A2328" s="51">
        <v>2545</v>
      </c>
      <c r="B2328" s="51" t="s">
        <v>1532</v>
      </c>
      <c r="C2328" s="51">
        <v>78</v>
      </c>
      <c r="D2328" s="51" t="s">
        <v>1531</v>
      </c>
      <c r="F2328" s="51" t="s">
        <v>1530</v>
      </c>
    </row>
    <row r="2329" spans="1:6" x14ac:dyDescent="0.25">
      <c r="A2329" s="51">
        <v>2846</v>
      </c>
      <c r="B2329" s="51" t="s">
        <v>1529</v>
      </c>
      <c r="C2329" s="51">
        <v>78</v>
      </c>
      <c r="D2329" s="51" t="s">
        <v>1528</v>
      </c>
    </row>
    <row r="2330" spans="1:6" x14ac:dyDescent="0.25">
      <c r="A2330" s="51">
        <v>2458</v>
      </c>
      <c r="B2330" s="51" t="s">
        <v>1527</v>
      </c>
      <c r="C2330" s="51">
        <v>78</v>
      </c>
      <c r="D2330" s="51" t="s">
        <v>1526</v>
      </c>
    </row>
    <row r="2331" spans="1:6" x14ac:dyDescent="0.25">
      <c r="A2331" s="51">
        <v>2388</v>
      </c>
      <c r="B2331" s="51" t="s">
        <v>1525</v>
      </c>
      <c r="C2331" s="51">
        <v>12</v>
      </c>
      <c r="D2331" s="51" t="s">
        <v>1524</v>
      </c>
      <c r="E2331" s="51">
        <v>28</v>
      </c>
    </row>
    <row r="2332" spans="1:6" x14ac:dyDescent="0.25">
      <c r="A2332" s="51">
        <v>2982</v>
      </c>
      <c r="B2332" s="51" t="s">
        <v>1523</v>
      </c>
      <c r="C2332" s="51">
        <v>121</v>
      </c>
      <c r="E2332" s="51">
        <v>115</v>
      </c>
      <c r="F2332" s="51" t="s">
        <v>1522</v>
      </c>
    </row>
    <row r="2333" spans="1:6" x14ac:dyDescent="0.25">
      <c r="A2333" s="51">
        <v>444</v>
      </c>
      <c r="B2333" s="51" t="s">
        <v>1521</v>
      </c>
      <c r="C2333" s="51">
        <v>9</v>
      </c>
      <c r="D2333" s="51" t="s">
        <v>1520</v>
      </c>
      <c r="E2333" s="51">
        <v>53.04</v>
      </c>
    </row>
    <row r="2334" spans="1:6" x14ac:dyDescent="0.25">
      <c r="A2334" s="51">
        <v>1273</v>
      </c>
      <c r="B2334" s="51" t="s">
        <v>1519</v>
      </c>
      <c r="C2334" s="51">
        <v>87</v>
      </c>
      <c r="E2334" s="51">
        <v>3.33</v>
      </c>
    </row>
    <row r="2335" spans="1:6" x14ac:dyDescent="0.25">
      <c r="A2335" s="51">
        <v>2670</v>
      </c>
      <c r="B2335" s="51" t="s">
        <v>1518</v>
      </c>
      <c r="C2335" s="51">
        <v>9</v>
      </c>
      <c r="D2335" s="51" t="s">
        <v>1517</v>
      </c>
    </row>
    <row r="2336" spans="1:6" x14ac:dyDescent="0.25">
      <c r="A2336" s="51">
        <v>2839</v>
      </c>
      <c r="B2336" s="51" t="s">
        <v>1516</v>
      </c>
      <c r="C2336" s="51">
        <v>99</v>
      </c>
      <c r="D2336" s="51" t="s">
        <v>1515</v>
      </c>
      <c r="E2336" s="51">
        <v>46.8</v>
      </c>
    </row>
    <row r="2337" spans="1:6" x14ac:dyDescent="0.25">
      <c r="A2337" s="51">
        <v>2668</v>
      </c>
      <c r="B2337" s="51" t="s">
        <v>1514</v>
      </c>
      <c r="C2337" s="51">
        <v>9</v>
      </c>
      <c r="D2337" s="51" t="s">
        <v>1513</v>
      </c>
      <c r="F2337" s="51" t="s">
        <v>1512</v>
      </c>
    </row>
    <row r="2338" spans="1:6" x14ac:dyDescent="0.25">
      <c r="A2338" s="51">
        <v>2672</v>
      </c>
      <c r="B2338" s="51" t="s">
        <v>1511</v>
      </c>
      <c r="C2338" s="51">
        <v>9</v>
      </c>
      <c r="D2338" s="51" t="s">
        <v>1510</v>
      </c>
    </row>
    <row r="2339" spans="1:6" x14ac:dyDescent="0.25">
      <c r="A2339" s="51">
        <v>445</v>
      </c>
      <c r="B2339" s="51" t="s">
        <v>1509</v>
      </c>
      <c r="C2339" s="51">
        <v>9</v>
      </c>
      <c r="D2339" s="51" t="s">
        <v>1508</v>
      </c>
    </row>
    <row r="2340" spans="1:6" x14ac:dyDescent="0.25">
      <c r="A2340" s="51">
        <v>2197</v>
      </c>
      <c r="B2340" s="51" t="s">
        <v>1507</v>
      </c>
      <c r="C2340" s="51">
        <v>36</v>
      </c>
      <c r="E2340" s="51">
        <v>37</v>
      </c>
    </row>
    <row r="2341" spans="1:6" x14ac:dyDescent="0.25">
      <c r="A2341" s="51">
        <v>3237</v>
      </c>
      <c r="B2341" s="51" t="s">
        <v>1506</v>
      </c>
      <c r="C2341" s="51">
        <v>79</v>
      </c>
      <c r="D2341" s="51" t="s">
        <v>1505</v>
      </c>
      <c r="E2341" s="51">
        <v>10.7</v>
      </c>
    </row>
    <row r="2342" spans="1:6" x14ac:dyDescent="0.25">
      <c r="A2342" s="51">
        <v>560</v>
      </c>
      <c r="B2342" s="51" t="s">
        <v>1504</v>
      </c>
      <c r="C2342" s="51">
        <v>9</v>
      </c>
      <c r="D2342" s="51" t="s">
        <v>1503</v>
      </c>
    </row>
    <row r="2343" spans="1:6" x14ac:dyDescent="0.25">
      <c r="A2343" s="51">
        <v>448</v>
      </c>
      <c r="B2343" s="51" t="s">
        <v>1502</v>
      </c>
      <c r="C2343" s="51">
        <v>9</v>
      </c>
      <c r="D2343" s="51" t="s">
        <v>1501</v>
      </c>
      <c r="E2343" s="51">
        <v>76.040000000000006</v>
      </c>
    </row>
    <row r="2344" spans="1:6" x14ac:dyDescent="0.25">
      <c r="A2344" s="51">
        <v>2795</v>
      </c>
      <c r="B2344" s="51" t="s">
        <v>1500</v>
      </c>
      <c r="C2344" s="51">
        <v>9</v>
      </c>
      <c r="D2344" s="51" t="s">
        <v>1499</v>
      </c>
      <c r="E2344" s="51">
        <v>68.44</v>
      </c>
    </row>
    <row r="2345" spans="1:6" x14ac:dyDescent="0.25">
      <c r="A2345" s="51">
        <v>2499</v>
      </c>
      <c r="B2345" s="51" t="s">
        <v>1498</v>
      </c>
      <c r="C2345" s="51">
        <v>12</v>
      </c>
      <c r="D2345" s="51" t="s">
        <v>1497</v>
      </c>
      <c r="E2345" s="51">
        <v>31.32</v>
      </c>
    </row>
    <row r="2346" spans="1:6" x14ac:dyDescent="0.25">
      <c r="A2346" s="51">
        <v>577</v>
      </c>
      <c r="B2346" s="51" t="s">
        <v>1496</v>
      </c>
      <c r="C2346" s="51">
        <v>26</v>
      </c>
      <c r="D2346" s="51" t="s">
        <v>1495</v>
      </c>
      <c r="E2346" s="51">
        <v>3.8</v>
      </c>
    </row>
    <row r="2347" spans="1:6" x14ac:dyDescent="0.25">
      <c r="A2347" s="51">
        <v>2340</v>
      </c>
      <c r="B2347" s="51" t="s">
        <v>1494</v>
      </c>
      <c r="C2347" s="51">
        <v>114</v>
      </c>
      <c r="D2347" s="51" t="s">
        <v>1493</v>
      </c>
      <c r="E2347" s="51">
        <v>2.5</v>
      </c>
    </row>
    <row r="2348" spans="1:6" x14ac:dyDescent="0.25">
      <c r="A2348" s="51">
        <v>1557</v>
      </c>
      <c r="B2348" s="51" t="s">
        <v>1492</v>
      </c>
      <c r="C2348" s="51">
        <v>98</v>
      </c>
      <c r="D2348" s="51" t="s">
        <v>1491</v>
      </c>
      <c r="E2348" s="51">
        <v>795</v>
      </c>
      <c r="F2348" s="51" t="s">
        <v>1490</v>
      </c>
    </row>
    <row r="2349" spans="1:6" x14ac:dyDescent="0.25">
      <c r="A2349" s="51">
        <v>1679</v>
      </c>
      <c r="B2349" s="51" t="s">
        <v>1489</v>
      </c>
      <c r="C2349" s="51">
        <v>26</v>
      </c>
      <c r="D2349" s="51" t="s">
        <v>1488</v>
      </c>
      <c r="E2349" s="51">
        <v>48.81</v>
      </c>
    </row>
    <row r="2350" spans="1:6" x14ac:dyDescent="0.25">
      <c r="A2350" s="51">
        <v>1833</v>
      </c>
      <c r="B2350" s="51" t="s">
        <v>1487</v>
      </c>
      <c r="C2350" s="51">
        <v>84</v>
      </c>
      <c r="D2350" s="51" t="s">
        <v>1486</v>
      </c>
      <c r="E2350" s="51">
        <v>47.3</v>
      </c>
    </row>
    <row r="2351" spans="1:6" x14ac:dyDescent="0.25">
      <c r="A2351" s="51">
        <v>627</v>
      </c>
      <c r="B2351" s="51" t="s">
        <v>1485</v>
      </c>
      <c r="C2351" s="51">
        <v>27</v>
      </c>
      <c r="D2351" s="51" t="s">
        <v>1484</v>
      </c>
      <c r="E2351" s="51">
        <v>27</v>
      </c>
    </row>
    <row r="2352" spans="1:6" x14ac:dyDescent="0.25">
      <c r="A2352" s="51">
        <v>1537</v>
      </c>
      <c r="B2352" s="51" t="s">
        <v>1483</v>
      </c>
      <c r="C2352" s="51">
        <v>33</v>
      </c>
      <c r="D2352" s="51" t="s">
        <v>1482</v>
      </c>
      <c r="E2352" s="51">
        <v>80.2</v>
      </c>
    </row>
    <row r="2353" spans="1:6" x14ac:dyDescent="0.25">
      <c r="A2353" s="51">
        <v>957</v>
      </c>
      <c r="B2353" s="51" t="s">
        <v>1481</v>
      </c>
      <c r="C2353" s="51">
        <v>53</v>
      </c>
      <c r="D2353" s="51" t="s">
        <v>1480</v>
      </c>
      <c r="E2353" s="51">
        <v>15.45</v>
      </c>
    </row>
    <row r="2354" spans="1:6" x14ac:dyDescent="0.25">
      <c r="A2354" s="51">
        <v>2314</v>
      </c>
      <c r="B2354" s="51" t="s">
        <v>1479</v>
      </c>
      <c r="C2354" s="51">
        <v>1</v>
      </c>
    </row>
    <row r="2355" spans="1:6" x14ac:dyDescent="0.25">
      <c r="A2355" s="51">
        <v>3013</v>
      </c>
      <c r="B2355" s="51" t="s">
        <v>1478</v>
      </c>
      <c r="C2355" s="51">
        <v>36</v>
      </c>
      <c r="D2355" s="51" t="s">
        <v>326</v>
      </c>
      <c r="E2355" s="51">
        <v>740</v>
      </c>
      <c r="F2355" s="51" t="s">
        <v>1477</v>
      </c>
    </row>
    <row r="2356" spans="1:6" x14ac:dyDescent="0.25">
      <c r="A2356" s="51">
        <v>1515</v>
      </c>
      <c r="B2356" s="51" t="s">
        <v>1476</v>
      </c>
      <c r="C2356" s="51">
        <v>5</v>
      </c>
      <c r="D2356" s="51" t="s">
        <v>1475</v>
      </c>
      <c r="E2356" s="51">
        <v>5.7</v>
      </c>
    </row>
    <row r="2357" spans="1:6" x14ac:dyDescent="0.25">
      <c r="A2357" s="51">
        <v>3350</v>
      </c>
      <c r="B2357" s="51" t="s">
        <v>1474</v>
      </c>
      <c r="C2357" s="51">
        <v>120</v>
      </c>
      <c r="D2357" s="51" t="s">
        <v>1473</v>
      </c>
      <c r="E2357" s="51">
        <v>26</v>
      </c>
    </row>
    <row r="2358" spans="1:6" x14ac:dyDescent="0.25">
      <c r="A2358" s="51">
        <v>1625</v>
      </c>
      <c r="B2358" s="51" t="s">
        <v>1472</v>
      </c>
      <c r="C2358" s="51">
        <v>26</v>
      </c>
      <c r="D2358" s="51" t="s">
        <v>1471</v>
      </c>
      <c r="E2358" s="51">
        <v>49</v>
      </c>
    </row>
    <row r="2359" spans="1:6" x14ac:dyDescent="0.25">
      <c r="A2359" s="51">
        <v>3008</v>
      </c>
      <c r="B2359" s="51" t="s">
        <v>1470</v>
      </c>
      <c r="C2359" s="51">
        <v>30</v>
      </c>
      <c r="D2359" s="51" t="s">
        <v>1469</v>
      </c>
      <c r="E2359" s="51">
        <v>53.64</v>
      </c>
    </row>
    <row r="2360" spans="1:6" x14ac:dyDescent="0.25">
      <c r="A2360" s="51">
        <v>3014</v>
      </c>
      <c r="B2360" s="51" t="s">
        <v>1468</v>
      </c>
      <c r="C2360" s="51">
        <v>12</v>
      </c>
      <c r="D2360" s="51" t="s">
        <v>1467</v>
      </c>
      <c r="E2360" s="51">
        <v>33</v>
      </c>
    </row>
    <row r="2361" spans="1:6" x14ac:dyDescent="0.25">
      <c r="A2361" s="51">
        <v>3173</v>
      </c>
      <c r="B2361" s="51" t="s">
        <v>1466</v>
      </c>
      <c r="C2361" s="51">
        <v>12</v>
      </c>
      <c r="D2361" s="51" t="s">
        <v>1465</v>
      </c>
      <c r="E2361" s="51">
        <v>60</v>
      </c>
    </row>
    <row r="2362" spans="1:6" x14ac:dyDescent="0.25">
      <c r="A2362" s="51">
        <v>2782</v>
      </c>
      <c r="B2362" s="51" t="s">
        <v>1464</v>
      </c>
      <c r="C2362" s="51">
        <v>5</v>
      </c>
      <c r="D2362" s="51" t="s">
        <v>1463</v>
      </c>
      <c r="E2362" s="51">
        <v>14</v>
      </c>
    </row>
    <row r="2363" spans="1:6" x14ac:dyDescent="0.25">
      <c r="A2363" s="51">
        <v>1400</v>
      </c>
      <c r="B2363" s="51" t="s">
        <v>1462</v>
      </c>
      <c r="C2363" s="51">
        <v>5</v>
      </c>
      <c r="D2363" s="51" t="s">
        <v>1461</v>
      </c>
      <c r="E2363" s="51">
        <v>11.4</v>
      </c>
    </row>
    <row r="2364" spans="1:6" x14ac:dyDescent="0.25">
      <c r="A2364" s="51">
        <v>3071</v>
      </c>
      <c r="B2364" s="51" t="s">
        <v>1460</v>
      </c>
      <c r="C2364" s="51">
        <v>5</v>
      </c>
      <c r="D2364" s="51" t="s">
        <v>1459</v>
      </c>
    </row>
    <row r="2365" spans="1:6" x14ac:dyDescent="0.25">
      <c r="A2365" s="51">
        <v>847</v>
      </c>
      <c r="B2365" s="51" t="s">
        <v>1458</v>
      </c>
      <c r="C2365" s="51">
        <v>5</v>
      </c>
      <c r="D2365" s="51" t="s">
        <v>1457</v>
      </c>
      <c r="E2365" s="51">
        <v>2.65</v>
      </c>
    </row>
    <row r="2366" spans="1:6" x14ac:dyDescent="0.25">
      <c r="A2366" s="51">
        <v>846</v>
      </c>
      <c r="B2366" s="51" t="s">
        <v>1456</v>
      </c>
      <c r="C2366" s="51">
        <v>5</v>
      </c>
      <c r="D2366" s="51" t="s">
        <v>1455</v>
      </c>
      <c r="E2366" s="51">
        <v>10.3</v>
      </c>
    </row>
    <row r="2367" spans="1:6" x14ac:dyDescent="0.25">
      <c r="A2367" s="51">
        <v>2599</v>
      </c>
      <c r="B2367" s="51" t="s">
        <v>1454</v>
      </c>
      <c r="C2367" s="51">
        <v>86</v>
      </c>
      <c r="D2367" s="51" t="s">
        <v>1453</v>
      </c>
    </row>
    <row r="2368" spans="1:6" x14ac:dyDescent="0.25">
      <c r="A2368" s="51">
        <v>2773</v>
      </c>
      <c r="B2368" s="51" t="s">
        <v>1452</v>
      </c>
      <c r="C2368" s="51">
        <v>55</v>
      </c>
      <c r="D2368" s="51" t="s">
        <v>1451</v>
      </c>
      <c r="E2368" s="51">
        <v>59</v>
      </c>
    </row>
    <row r="2369" spans="1:5" x14ac:dyDescent="0.25">
      <c r="A2369" s="51">
        <v>1957</v>
      </c>
      <c r="B2369" s="51" t="s">
        <v>1450</v>
      </c>
      <c r="C2369" s="51">
        <v>30</v>
      </c>
      <c r="D2369" s="51" t="s">
        <v>1449</v>
      </c>
      <c r="E2369" s="51">
        <v>11</v>
      </c>
    </row>
    <row r="2370" spans="1:5" x14ac:dyDescent="0.25">
      <c r="A2370" s="51">
        <v>1151</v>
      </c>
      <c r="B2370" s="51" t="s">
        <v>1448</v>
      </c>
      <c r="C2370" s="51">
        <v>33</v>
      </c>
      <c r="D2370" s="51" t="s">
        <v>1447</v>
      </c>
      <c r="E2370" s="51">
        <v>86</v>
      </c>
    </row>
    <row r="2371" spans="1:5" x14ac:dyDescent="0.25">
      <c r="A2371" s="51">
        <v>1123</v>
      </c>
      <c r="B2371" s="51" t="s">
        <v>1446</v>
      </c>
      <c r="C2371" s="51">
        <v>33</v>
      </c>
      <c r="D2371" s="51" t="s">
        <v>1445</v>
      </c>
      <c r="E2371" s="51">
        <v>27</v>
      </c>
    </row>
    <row r="2372" spans="1:5" x14ac:dyDescent="0.25">
      <c r="A2372" s="51">
        <v>2736</v>
      </c>
      <c r="B2372" s="51" t="s">
        <v>1444</v>
      </c>
      <c r="C2372" s="51">
        <v>36</v>
      </c>
    </row>
    <row r="2373" spans="1:5" x14ac:dyDescent="0.25">
      <c r="A2373" s="51">
        <v>916</v>
      </c>
      <c r="B2373" s="51" t="s">
        <v>1443</v>
      </c>
      <c r="C2373" s="51">
        <v>26</v>
      </c>
      <c r="D2373" s="51" t="s">
        <v>1442</v>
      </c>
      <c r="E2373" s="51">
        <v>419</v>
      </c>
    </row>
    <row r="2374" spans="1:5" x14ac:dyDescent="0.25">
      <c r="A2374" s="51">
        <v>1274</v>
      </c>
      <c r="B2374" s="51" t="s">
        <v>1441</v>
      </c>
      <c r="C2374" s="51">
        <v>87</v>
      </c>
      <c r="E2374" s="51">
        <v>2.5</v>
      </c>
    </row>
    <row r="2375" spans="1:5" x14ac:dyDescent="0.25">
      <c r="A2375" s="51">
        <v>3239</v>
      </c>
      <c r="B2375" s="51" t="s">
        <v>1440</v>
      </c>
      <c r="C2375" s="51">
        <v>79</v>
      </c>
      <c r="D2375" s="51" t="s">
        <v>1439</v>
      </c>
      <c r="E2375" s="51">
        <v>14.83</v>
      </c>
    </row>
    <row r="2376" spans="1:5" x14ac:dyDescent="0.25">
      <c r="A2376" s="51">
        <v>3236</v>
      </c>
      <c r="B2376" s="51" t="s">
        <v>1438</v>
      </c>
      <c r="C2376" s="51">
        <v>79</v>
      </c>
      <c r="D2376" s="51" t="s">
        <v>1437</v>
      </c>
      <c r="E2376" s="51">
        <v>10.53</v>
      </c>
    </row>
    <row r="2377" spans="1:5" x14ac:dyDescent="0.25">
      <c r="A2377" s="51">
        <v>3405</v>
      </c>
      <c r="B2377" s="51" t="s">
        <v>1436</v>
      </c>
      <c r="C2377" s="51">
        <v>33</v>
      </c>
      <c r="D2377" s="51" t="s">
        <v>1435</v>
      </c>
      <c r="E2377" s="51">
        <v>207.5</v>
      </c>
    </row>
    <row r="2378" spans="1:5" x14ac:dyDescent="0.25">
      <c r="A2378" s="51">
        <v>449</v>
      </c>
      <c r="B2378" s="51" t="s">
        <v>1434</v>
      </c>
      <c r="C2378" s="51">
        <v>26</v>
      </c>
      <c r="E2378" s="51">
        <v>111.932926829268</v>
      </c>
    </row>
    <row r="2379" spans="1:5" x14ac:dyDescent="0.25">
      <c r="A2379" s="51">
        <v>3493</v>
      </c>
      <c r="B2379" s="51" t="s">
        <v>1433</v>
      </c>
      <c r="C2379" s="51">
        <v>9</v>
      </c>
      <c r="D2379" s="51" t="s">
        <v>1432</v>
      </c>
      <c r="E2379" s="51">
        <v>149.32</v>
      </c>
    </row>
    <row r="2380" spans="1:5" x14ac:dyDescent="0.25">
      <c r="A2380" s="51">
        <v>3488</v>
      </c>
      <c r="B2380" s="51" t="s">
        <v>1431</v>
      </c>
      <c r="C2380" s="51">
        <v>9</v>
      </c>
      <c r="D2380" s="51" t="s">
        <v>1430</v>
      </c>
      <c r="E2380" s="51">
        <v>149.5</v>
      </c>
    </row>
    <row r="2381" spans="1:5" x14ac:dyDescent="0.25">
      <c r="A2381" s="51">
        <v>1137</v>
      </c>
      <c r="B2381" s="51" t="s">
        <v>1429</v>
      </c>
      <c r="C2381" s="51">
        <v>26</v>
      </c>
    </row>
    <row r="2382" spans="1:5" x14ac:dyDescent="0.25">
      <c r="A2382" s="51">
        <v>1083</v>
      </c>
      <c r="B2382" s="51" t="s">
        <v>1428</v>
      </c>
      <c r="C2382" s="51">
        <v>54</v>
      </c>
    </row>
    <row r="2383" spans="1:5" x14ac:dyDescent="0.25">
      <c r="A2383" s="51">
        <v>903</v>
      </c>
      <c r="B2383" s="51" t="s">
        <v>1427</v>
      </c>
      <c r="C2383" s="51">
        <v>26</v>
      </c>
    </row>
    <row r="2384" spans="1:5" x14ac:dyDescent="0.25">
      <c r="A2384" s="51">
        <v>904</v>
      </c>
      <c r="B2384" s="51" t="s">
        <v>1426</v>
      </c>
      <c r="C2384" s="51">
        <v>26</v>
      </c>
    </row>
    <row r="2385" spans="1:6" x14ac:dyDescent="0.25">
      <c r="A2385" s="51">
        <v>3107</v>
      </c>
      <c r="B2385" s="51" t="s">
        <v>1425</v>
      </c>
      <c r="C2385" s="51">
        <v>140</v>
      </c>
    </row>
    <row r="2386" spans="1:6" x14ac:dyDescent="0.25">
      <c r="A2386" s="51">
        <v>755</v>
      </c>
      <c r="B2386" s="51" t="s">
        <v>1424</v>
      </c>
      <c r="C2386" s="51">
        <v>46</v>
      </c>
    </row>
    <row r="2387" spans="1:6" x14ac:dyDescent="0.25">
      <c r="A2387" s="51">
        <v>754</v>
      </c>
      <c r="B2387" s="51" t="s">
        <v>1423</v>
      </c>
      <c r="C2387" s="51">
        <v>46</v>
      </c>
    </row>
    <row r="2388" spans="1:6" x14ac:dyDescent="0.25">
      <c r="A2388" s="51">
        <v>1222</v>
      </c>
      <c r="B2388" s="51" t="s">
        <v>1422</v>
      </c>
      <c r="C2388" s="51">
        <v>14</v>
      </c>
    </row>
    <row r="2389" spans="1:6" x14ac:dyDescent="0.25">
      <c r="A2389" s="51">
        <v>758</v>
      </c>
      <c r="B2389" s="51" t="s">
        <v>1421</v>
      </c>
      <c r="C2389" s="51">
        <v>36</v>
      </c>
      <c r="E2389" s="51">
        <v>8</v>
      </c>
    </row>
    <row r="2390" spans="1:6" x14ac:dyDescent="0.25">
      <c r="A2390" s="51">
        <v>857</v>
      </c>
      <c r="B2390" s="51" t="s">
        <v>1420</v>
      </c>
      <c r="C2390" s="51">
        <v>26</v>
      </c>
    </row>
    <row r="2391" spans="1:6" x14ac:dyDescent="0.25">
      <c r="A2391" s="51">
        <v>1241</v>
      </c>
      <c r="B2391" s="51" t="s">
        <v>1419</v>
      </c>
      <c r="C2391" s="51">
        <v>47</v>
      </c>
    </row>
    <row r="2392" spans="1:6" x14ac:dyDescent="0.25">
      <c r="A2392" s="51">
        <v>2054</v>
      </c>
      <c r="B2392" s="51" t="s">
        <v>1418</v>
      </c>
      <c r="C2392" s="51">
        <v>60</v>
      </c>
    </row>
    <row r="2393" spans="1:6" x14ac:dyDescent="0.25">
      <c r="A2393" s="51">
        <v>3072</v>
      </c>
      <c r="B2393" s="51" t="s">
        <v>1417</v>
      </c>
      <c r="C2393" s="51">
        <v>36</v>
      </c>
      <c r="D2393" s="51" t="s">
        <v>1416</v>
      </c>
      <c r="E2393" s="51">
        <v>220</v>
      </c>
    </row>
    <row r="2394" spans="1:6" x14ac:dyDescent="0.25">
      <c r="A2394" s="51">
        <v>949</v>
      </c>
      <c r="B2394" s="51" t="s">
        <v>1415</v>
      </c>
      <c r="C2394" s="51">
        <v>36</v>
      </c>
    </row>
    <row r="2395" spans="1:6" x14ac:dyDescent="0.25">
      <c r="A2395" s="51">
        <v>1242</v>
      </c>
      <c r="B2395" s="51" t="s">
        <v>1414</v>
      </c>
      <c r="C2395" s="51">
        <v>72</v>
      </c>
      <c r="F2395" s="51" t="s">
        <v>1413</v>
      </c>
    </row>
    <row r="2396" spans="1:6" x14ac:dyDescent="0.25">
      <c r="A2396" s="51">
        <v>2703</v>
      </c>
      <c r="B2396" s="51" t="s">
        <v>1412</v>
      </c>
      <c r="C2396" s="51">
        <v>19</v>
      </c>
    </row>
    <row r="2397" spans="1:6" x14ac:dyDescent="0.25">
      <c r="A2397" s="51">
        <v>2926</v>
      </c>
      <c r="B2397" s="51" t="s">
        <v>1411</v>
      </c>
      <c r="C2397" s="51">
        <v>19</v>
      </c>
    </row>
    <row r="2398" spans="1:6" x14ac:dyDescent="0.25">
      <c r="A2398" s="51">
        <v>2704</v>
      </c>
      <c r="B2398" s="51" t="s">
        <v>1410</v>
      </c>
      <c r="C2398" s="51">
        <v>19</v>
      </c>
    </row>
    <row r="2399" spans="1:6" x14ac:dyDescent="0.25">
      <c r="A2399" s="51">
        <v>2705</v>
      </c>
      <c r="B2399" s="51" t="s">
        <v>1409</v>
      </c>
      <c r="C2399" s="51">
        <v>19</v>
      </c>
    </row>
    <row r="2400" spans="1:6" x14ac:dyDescent="0.25">
      <c r="A2400" s="51">
        <v>3174</v>
      </c>
      <c r="B2400" s="51" t="s">
        <v>1408</v>
      </c>
      <c r="C2400" s="51">
        <v>19</v>
      </c>
    </row>
    <row r="2401" spans="1:6" x14ac:dyDescent="0.25">
      <c r="A2401" s="51">
        <v>2700</v>
      </c>
      <c r="B2401" s="51" t="s">
        <v>1407</v>
      </c>
      <c r="C2401" s="51">
        <v>19</v>
      </c>
    </row>
    <row r="2402" spans="1:6" x14ac:dyDescent="0.25">
      <c r="A2402" s="51">
        <v>2701</v>
      </c>
      <c r="B2402" s="51" t="s">
        <v>1406</v>
      </c>
      <c r="C2402" s="51">
        <v>19</v>
      </c>
    </row>
    <row r="2403" spans="1:6" x14ac:dyDescent="0.25">
      <c r="A2403" s="51">
        <v>2702</v>
      </c>
      <c r="B2403" s="51" t="s">
        <v>1405</v>
      </c>
      <c r="C2403" s="51">
        <v>19</v>
      </c>
    </row>
    <row r="2404" spans="1:6" x14ac:dyDescent="0.25">
      <c r="A2404" s="51">
        <v>2706</v>
      </c>
      <c r="B2404" s="51" t="s">
        <v>1404</v>
      </c>
      <c r="C2404" s="51">
        <v>19</v>
      </c>
    </row>
    <row r="2405" spans="1:6" x14ac:dyDescent="0.25">
      <c r="A2405" s="51">
        <v>2983</v>
      </c>
      <c r="B2405" s="51" t="s">
        <v>1403</v>
      </c>
      <c r="C2405" s="51">
        <v>121</v>
      </c>
      <c r="E2405" s="51">
        <v>1330</v>
      </c>
      <c r="F2405" s="51" t="s">
        <v>1402</v>
      </c>
    </row>
    <row r="2406" spans="1:6" x14ac:dyDescent="0.25">
      <c r="A2406" s="51">
        <v>1751</v>
      </c>
      <c r="B2406" s="51" t="s">
        <v>1401</v>
      </c>
      <c r="C2406" s="51">
        <v>102</v>
      </c>
      <c r="D2406" s="51" t="s">
        <v>1400</v>
      </c>
      <c r="E2406" s="51">
        <v>4</v>
      </c>
    </row>
    <row r="2407" spans="1:6" x14ac:dyDescent="0.25">
      <c r="A2407" s="51">
        <v>3233</v>
      </c>
      <c r="B2407" s="51" t="s">
        <v>1399</v>
      </c>
      <c r="C2407" s="51">
        <v>12</v>
      </c>
      <c r="D2407" s="51" t="s">
        <v>1398</v>
      </c>
    </row>
    <row r="2408" spans="1:6" x14ac:dyDescent="0.25">
      <c r="A2408" s="51">
        <v>3285</v>
      </c>
      <c r="B2408" s="51" t="s">
        <v>1397</v>
      </c>
      <c r="C2408" s="51">
        <v>102</v>
      </c>
      <c r="D2408" s="51" t="s">
        <v>1396</v>
      </c>
      <c r="E2408" s="51">
        <v>4</v>
      </c>
    </row>
    <row r="2409" spans="1:6" x14ac:dyDescent="0.25">
      <c r="A2409" s="51">
        <v>1008</v>
      </c>
      <c r="B2409" s="51" t="s">
        <v>1395</v>
      </c>
      <c r="C2409" s="51">
        <v>67</v>
      </c>
      <c r="D2409" s="51" t="s">
        <v>1394</v>
      </c>
      <c r="E2409" s="51">
        <v>1600</v>
      </c>
      <c r="F2409" s="51" t="s">
        <v>1393</v>
      </c>
    </row>
    <row r="2410" spans="1:6" x14ac:dyDescent="0.25">
      <c r="A2410" s="51">
        <v>3321</v>
      </c>
      <c r="B2410" s="51" t="s">
        <v>1392</v>
      </c>
      <c r="C2410" s="51">
        <v>26</v>
      </c>
      <c r="D2410" s="51" t="s">
        <v>1391</v>
      </c>
      <c r="E2410" s="51">
        <v>117</v>
      </c>
    </row>
    <row r="2411" spans="1:6" x14ac:dyDescent="0.25">
      <c r="A2411" s="51">
        <v>1065</v>
      </c>
      <c r="B2411" s="51" t="s">
        <v>1390</v>
      </c>
      <c r="C2411" s="51">
        <v>33</v>
      </c>
      <c r="D2411" s="51" t="s">
        <v>1389</v>
      </c>
      <c r="E2411" s="51">
        <v>48.3</v>
      </c>
    </row>
    <row r="2412" spans="1:6" x14ac:dyDescent="0.25">
      <c r="A2412" s="51">
        <v>2590</v>
      </c>
      <c r="B2412" s="51" t="s">
        <v>1388</v>
      </c>
      <c r="C2412" s="51">
        <v>122</v>
      </c>
      <c r="D2412" s="51" t="s">
        <v>1387</v>
      </c>
    </row>
    <row r="2413" spans="1:6" x14ac:dyDescent="0.25">
      <c r="A2413" s="51">
        <v>450</v>
      </c>
      <c r="B2413" s="51" t="s">
        <v>1386</v>
      </c>
      <c r="C2413" s="51">
        <v>4</v>
      </c>
      <c r="D2413" s="51" t="s">
        <v>1385</v>
      </c>
      <c r="E2413" s="51">
        <v>27.2</v>
      </c>
    </row>
    <row r="2414" spans="1:6" x14ac:dyDescent="0.25">
      <c r="A2414" s="51">
        <v>1807</v>
      </c>
      <c r="B2414" s="51" t="s">
        <v>1384</v>
      </c>
      <c r="C2414" s="51">
        <v>33</v>
      </c>
      <c r="D2414" s="51" t="s">
        <v>1383</v>
      </c>
    </row>
    <row r="2415" spans="1:6" x14ac:dyDescent="0.25">
      <c r="A2415" s="51">
        <v>1433</v>
      </c>
      <c r="B2415" s="51" t="s">
        <v>1382</v>
      </c>
      <c r="C2415" s="51">
        <v>33</v>
      </c>
      <c r="D2415" s="51" t="s">
        <v>1381</v>
      </c>
      <c r="E2415" s="51">
        <v>10.199999999999999</v>
      </c>
      <c r="F2415" s="51" t="s">
        <v>1380</v>
      </c>
    </row>
    <row r="2416" spans="1:6" x14ac:dyDescent="0.25">
      <c r="A2416" s="51">
        <v>2494</v>
      </c>
      <c r="B2416" s="51" t="s">
        <v>1379</v>
      </c>
      <c r="C2416" s="51">
        <v>33</v>
      </c>
      <c r="D2416" s="51" t="s">
        <v>1378</v>
      </c>
      <c r="E2416" s="51">
        <v>102</v>
      </c>
    </row>
    <row r="2417" spans="1:6" x14ac:dyDescent="0.25">
      <c r="A2417" s="51">
        <v>1572</v>
      </c>
      <c r="B2417" s="51" t="s">
        <v>1377</v>
      </c>
      <c r="C2417" s="51">
        <v>33</v>
      </c>
      <c r="D2417" s="51" t="s">
        <v>1376</v>
      </c>
      <c r="E2417" s="51">
        <v>45.9</v>
      </c>
    </row>
    <row r="2418" spans="1:6" x14ac:dyDescent="0.25">
      <c r="A2418" s="51">
        <v>752</v>
      </c>
      <c r="B2418" s="51" t="s">
        <v>1375</v>
      </c>
      <c r="C2418" s="51">
        <v>3</v>
      </c>
      <c r="D2418" s="51" t="s">
        <v>1374</v>
      </c>
      <c r="E2418" s="51">
        <v>69</v>
      </c>
    </row>
    <row r="2419" spans="1:6" x14ac:dyDescent="0.25">
      <c r="A2419" s="51">
        <v>1939</v>
      </c>
      <c r="B2419" s="51" t="s">
        <v>1373</v>
      </c>
      <c r="C2419" s="51">
        <v>12</v>
      </c>
      <c r="D2419" s="51" t="s">
        <v>1372</v>
      </c>
      <c r="E2419" s="51">
        <v>50</v>
      </c>
    </row>
    <row r="2420" spans="1:6" x14ac:dyDescent="0.25">
      <c r="A2420" s="51">
        <v>3494</v>
      </c>
      <c r="B2420" s="51" t="s">
        <v>1371</v>
      </c>
      <c r="C2420" s="51">
        <v>29</v>
      </c>
      <c r="D2420" s="51" t="s">
        <v>1370</v>
      </c>
      <c r="E2420" s="51">
        <v>204</v>
      </c>
    </row>
    <row r="2421" spans="1:6" x14ac:dyDescent="0.25">
      <c r="A2421" s="51">
        <v>452</v>
      </c>
      <c r="B2421" s="51" t="s">
        <v>1369</v>
      </c>
      <c r="C2421" s="51">
        <v>27</v>
      </c>
      <c r="D2421" s="51" t="s">
        <v>1368</v>
      </c>
      <c r="E2421" s="51">
        <v>135</v>
      </c>
    </row>
    <row r="2422" spans="1:6" x14ac:dyDescent="0.25">
      <c r="A2422" s="51">
        <v>1096</v>
      </c>
      <c r="B2422" s="51" t="s">
        <v>1367</v>
      </c>
      <c r="C2422" s="51">
        <v>29</v>
      </c>
      <c r="D2422" s="51" t="s">
        <v>1366</v>
      </c>
      <c r="E2422" s="51">
        <v>59</v>
      </c>
    </row>
    <row r="2423" spans="1:6" x14ac:dyDescent="0.25">
      <c r="A2423" s="51">
        <v>2221</v>
      </c>
      <c r="B2423" s="51" t="s">
        <v>1365</v>
      </c>
      <c r="C2423" s="51">
        <v>29</v>
      </c>
      <c r="D2423" s="51" t="s">
        <v>1364</v>
      </c>
      <c r="E2423" s="51">
        <v>233</v>
      </c>
    </row>
    <row r="2424" spans="1:6" x14ac:dyDescent="0.25">
      <c r="A2424" s="51">
        <v>453</v>
      </c>
      <c r="B2424" s="51" t="s">
        <v>1363</v>
      </c>
      <c r="C2424" s="51">
        <v>29</v>
      </c>
      <c r="D2424" s="51" t="s">
        <v>1362</v>
      </c>
      <c r="E2424" s="51">
        <v>240</v>
      </c>
      <c r="F2424" s="51" t="s">
        <v>1361</v>
      </c>
    </row>
    <row r="2425" spans="1:6" x14ac:dyDescent="0.25">
      <c r="A2425" s="51">
        <v>1759</v>
      </c>
      <c r="B2425" s="51" t="s">
        <v>1360</v>
      </c>
      <c r="C2425" s="51">
        <v>29</v>
      </c>
      <c r="D2425" s="51" t="s">
        <v>1359</v>
      </c>
      <c r="E2425" s="51">
        <v>992</v>
      </c>
    </row>
    <row r="2426" spans="1:6" x14ac:dyDescent="0.25">
      <c r="A2426" s="51">
        <v>1252</v>
      </c>
      <c r="B2426" s="51" t="s">
        <v>1358</v>
      </c>
      <c r="C2426" s="51">
        <v>29</v>
      </c>
      <c r="D2426" s="51" t="s">
        <v>1357</v>
      </c>
      <c r="E2426" s="51">
        <v>237</v>
      </c>
    </row>
    <row r="2427" spans="1:6" x14ac:dyDescent="0.25">
      <c r="A2427" s="51">
        <v>3572</v>
      </c>
      <c r="B2427" s="51" t="s">
        <v>1356</v>
      </c>
      <c r="C2427" s="51">
        <v>12</v>
      </c>
      <c r="D2427" s="51" t="s">
        <v>1355</v>
      </c>
      <c r="E2427" s="51">
        <v>17</v>
      </c>
    </row>
    <row r="2428" spans="1:6" x14ac:dyDescent="0.25">
      <c r="A2428" s="51">
        <v>1057</v>
      </c>
      <c r="B2428" s="51" t="s">
        <v>1354</v>
      </c>
      <c r="C2428" s="51">
        <v>72</v>
      </c>
      <c r="D2428" s="51" t="s">
        <v>1353</v>
      </c>
      <c r="E2428" s="51">
        <v>109</v>
      </c>
    </row>
    <row r="2429" spans="1:6" x14ac:dyDescent="0.25">
      <c r="A2429" s="51">
        <v>3399</v>
      </c>
      <c r="B2429" s="51" t="s">
        <v>1352</v>
      </c>
      <c r="C2429" s="51">
        <v>146</v>
      </c>
      <c r="F2429" s="51" t="s">
        <v>1351</v>
      </c>
    </row>
    <row r="2430" spans="1:6" x14ac:dyDescent="0.25">
      <c r="A2430" s="51">
        <v>2180</v>
      </c>
      <c r="B2430" s="51" t="s">
        <v>1350</v>
      </c>
      <c r="C2430" s="51">
        <v>35</v>
      </c>
      <c r="D2430" s="51" t="s">
        <v>1349</v>
      </c>
      <c r="E2430" s="51">
        <v>94.42</v>
      </c>
    </row>
    <row r="2431" spans="1:6" x14ac:dyDescent="0.25">
      <c r="A2431" s="51">
        <v>1020</v>
      </c>
      <c r="B2431" s="51" t="s">
        <v>1348</v>
      </c>
      <c r="C2431" s="51">
        <v>9</v>
      </c>
      <c r="D2431" s="51" t="s">
        <v>1347</v>
      </c>
    </row>
    <row r="2432" spans="1:6" x14ac:dyDescent="0.25">
      <c r="A2432" s="51">
        <v>2857</v>
      </c>
      <c r="B2432" s="51" t="s">
        <v>1346</v>
      </c>
      <c r="C2432" s="51">
        <v>86</v>
      </c>
      <c r="D2432" s="51" t="s">
        <v>1345</v>
      </c>
    </row>
    <row r="2433" spans="1:6" x14ac:dyDescent="0.25">
      <c r="A2433" s="51">
        <v>2971</v>
      </c>
      <c r="B2433" s="51" t="s">
        <v>1344</v>
      </c>
      <c r="C2433" s="51">
        <v>86</v>
      </c>
      <c r="D2433" s="51" t="s">
        <v>204</v>
      </c>
    </row>
    <row r="2434" spans="1:6" x14ac:dyDescent="0.25">
      <c r="A2434" s="51">
        <v>2528</v>
      </c>
      <c r="B2434" s="51" t="s">
        <v>1343</v>
      </c>
      <c r="C2434" s="51">
        <v>86</v>
      </c>
      <c r="D2434" s="51" t="s">
        <v>1342</v>
      </c>
      <c r="F2434" s="51" t="s">
        <v>1341</v>
      </c>
    </row>
    <row r="2435" spans="1:6" x14ac:dyDescent="0.25">
      <c r="A2435" s="51">
        <v>1826</v>
      </c>
      <c r="B2435" s="51" t="s">
        <v>1340</v>
      </c>
      <c r="C2435" s="51">
        <v>33</v>
      </c>
      <c r="D2435" s="51" t="s">
        <v>1339</v>
      </c>
      <c r="E2435" s="51">
        <v>18</v>
      </c>
    </row>
    <row r="2436" spans="1:6" x14ac:dyDescent="0.25">
      <c r="A2436" s="51">
        <v>1831</v>
      </c>
      <c r="B2436" s="51" t="s">
        <v>1338</v>
      </c>
      <c r="C2436" s="51">
        <v>12</v>
      </c>
      <c r="D2436" s="51" t="s">
        <v>1337</v>
      </c>
      <c r="E2436" s="51">
        <v>13.5</v>
      </c>
    </row>
    <row r="2437" spans="1:6" x14ac:dyDescent="0.25">
      <c r="A2437" s="51">
        <v>2014</v>
      </c>
      <c r="B2437" s="51" t="s">
        <v>1336</v>
      </c>
      <c r="C2437" s="51">
        <v>12</v>
      </c>
      <c r="D2437" s="51" t="s">
        <v>1335</v>
      </c>
      <c r="E2437" s="51">
        <v>12</v>
      </c>
    </row>
    <row r="2438" spans="1:6" x14ac:dyDescent="0.25">
      <c r="A2438" s="51">
        <v>2112</v>
      </c>
      <c r="B2438" s="51" t="s">
        <v>1334</v>
      </c>
      <c r="C2438" s="51">
        <v>12</v>
      </c>
      <c r="D2438" s="51" t="s">
        <v>1333</v>
      </c>
      <c r="E2438" s="51">
        <v>101</v>
      </c>
    </row>
    <row r="2439" spans="1:6" x14ac:dyDescent="0.25">
      <c r="A2439" s="51">
        <v>2109</v>
      </c>
      <c r="B2439" s="51" t="s">
        <v>1332</v>
      </c>
      <c r="C2439" s="51">
        <v>12</v>
      </c>
      <c r="D2439" s="51" t="s">
        <v>1331</v>
      </c>
      <c r="E2439" s="51">
        <v>70</v>
      </c>
    </row>
    <row r="2440" spans="1:6" x14ac:dyDescent="0.25">
      <c r="A2440" s="51">
        <v>2114</v>
      </c>
      <c r="B2440" s="51" t="s">
        <v>1330</v>
      </c>
      <c r="C2440" s="51">
        <v>12</v>
      </c>
      <c r="D2440" s="51" t="s">
        <v>1329</v>
      </c>
      <c r="E2440" s="51">
        <v>101</v>
      </c>
    </row>
    <row r="2441" spans="1:6" x14ac:dyDescent="0.25">
      <c r="A2441" s="51">
        <v>2111</v>
      </c>
      <c r="B2441" s="51" t="s">
        <v>1328</v>
      </c>
      <c r="C2441" s="51">
        <v>12</v>
      </c>
      <c r="D2441" s="51" t="s">
        <v>1327</v>
      </c>
      <c r="E2441" s="51">
        <v>70</v>
      </c>
    </row>
    <row r="2442" spans="1:6" x14ac:dyDescent="0.25">
      <c r="A2442" s="51">
        <v>2113</v>
      </c>
      <c r="B2442" s="51" t="s">
        <v>1326</v>
      </c>
      <c r="C2442" s="51">
        <v>12</v>
      </c>
      <c r="D2442" s="51" t="s">
        <v>1325</v>
      </c>
      <c r="E2442" s="51">
        <v>101</v>
      </c>
    </row>
    <row r="2443" spans="1:6" x14ac:dyDescent="0.25">
      <c r="A2443" s="51">
        <v>2110</v>
      </c>
      <c r="B2443" s="51" t="s">
        <v>1324</v>
      </c>
      <c r="C2443" s="51">
        <v>12</v>
      </c>
      <c r="D2443" s="51" t="s">
        <v>1323</v>
      </c>
      <c r="E2443" s="51">
        <v>70</v>
      </c>
    </row>
    <row r="2444" spans="1:6" x14ac:dyDescent="0.25">
      <c r="A2444" s="51">
        <v>2744</v>
      </c>
      <c r="B2444" s="51" t="s">
        <v>1322</v>
      </c>
      <c r="C2444" s="51">
        <v>12</v>
      </c>
      <c r="D2444" s="51" t="s">
        <v>1321</v>
      </c>
      <c r="E2444" s="51">
        <v>101</v>
      </c>
    </row>
    <row r="2445" spans="1:6" x14ac:dyDescent="0.25">
      <c r="A2445" s="51">
        <v>1180</v>
      </c>
      <c r="B2445" s="51" t="s">
        <v>1320</v>
      </c>
      <c r="C2445" s="51">
        <v>46</v>
      </c>
      <c r="D2445" s="51" t="s">
        <v>1319</v>
      </c>
      <c r="E2445" s="51">
        <v>7</v>
      </c>
    </row>
    <row r="2446" spans="1:6" x14ac:dyDescent="0.25">
      <c r="A2446" s="51">
        <v>1978</v>
      </c>
      <c r="B2446" s="51" t="s">
        <v>1318</v>
      </c>
      <c r="C2446" s="51">
        <v>12</v>
      </c>
      <c r="D2446" s="51" t="s">
        <v>1317</v>
      </c>
      <c r="E2446" s="51">
        <v>72</v>
      </c>
    </row>
    <row r="2447" spans="1:6" x14ac:dyDescent="0.25">
      <c r="A2447" s="51">
        <v>3085</v>
      </c>
      <c r="B2447" s="51" t="s">
        <v>1316</v>
      </c>
      <c r="C2447" s="51">
        <v>120</v>
      </c>
      <c r="D2447" s="51" t="s">
        <v>1315</v>
      </c>
      <c r="E2447" s="51">
        <v>131.6</v>
      </c>
    </row>
    <row r="2448" spans="1:6" x14ac:dyDescent="0.25">
      <c r="A2448" s="51">
        <v>753</v>
      </c>
      <c r="B2448" s="51" t="s">
        <v>1314</v>
      </c>
      <c r="C2448" s="51">
        <v>3</v>
      </c>
      <c r="D2448" s="51" t="s">
        <v>1313</v>
      </c>
      <c r="E2448" s="51">
        <v>580</v>
      </c>
    </row>
    <row r="2449" spans="1:6" x14ac:dyDescent="0.25">
      <c r="A2449" s="51">
        <v>1990</v>
      </c>
      <c r="B2449" s="51" t="s">
        <v>1312</v>
      </c>
      <c r="C2449" s="51">
        <v>12</v>
      </c>
      <c r="D2449" s="51" t="s">
        <v>1311</v>
      </c>
      <c r="E2449" s="51">
        <v>7.6</v>
      </c>
    </row>
    <row r="2450" spans="1:6" x14ac:dyDescent="0.25">
      <c r="A2450" s="51">
        <v>1514</v>
      </c>
      <c r="B2450" s="51" t="s">
        <v>1310</v>
      </c>
      <c r="C2450" s="51">
        <v>12</v>
      </c>
      <c r="D2450" s="51" t="s">
        <v>1309</v>
      </c>
      <c r="E2450" s="51">
        <v>7.4</v>
      </c>
    </row>
    <row r="2451" spans="1:6" x14ac:dyDescent="0.25">
      <c r="A2451" s="51">
        <v>1818</v>
      </c>
      <c r="B2451" s="51" t="s">
        <v>1308</v>
      </c>
      <c r="C2451" s="51">
        <v>30</v>
      </c>
      <c r="D2451" s="51" t="s">
        <v>1307</v>
      </c>
      <c r="E2451" s="51">
        <v>9.6999999999999993</v>
      </c>
    </row>
    <row r="2452" spans="1:6" x14ac:dyDescent="0.25">
      <c r="A2452" s="51">
        <v>1513</v>
      </c>
      <c r="B2452" s="51" t="s">
        <v>1306</v>
      </c>
      <c r="C2452" s="51">
        <v>12</v>
      </c>
      <c r="D2452" s="51" t="s">
        <v>1305</v>
      </c>
      <c r="E2452" s="51">
        <v>7.4</v>
      </c>
    </row>
    <row r="2453" spans="1:6" x14ac:dyDescent="0.25">
      <c r="A2453" s="51">
        <v>2108</v>
      </c>
      <c r="B2453" s="51" t="s">
        <v>1304</v>
      </c>
      <c r="C2453" s="51">
        <v>12</v>
      </c>
      <c r="D2453" s="51" t="s">
        <v>1303</v>
      </c>
      <c r="E2453" s="51">
        <v>56</v>
      </c>
    </row>
    <row r="2454" spans="1:6" x14ac:dyDescent="0.25">
      <c r="A2454" s="51">
        <v>2107</v>
      </c>
      <c r="B2454" s="51" t="s">
        <v>1302</v>
      </c>
      <c r="C2454" s="51">
        <v>12</v>
      </c>
      <c r="D2454" s="51" t="s">
        <v>1301</v>
      </c>
      <c r="E2454" s="51">
        <v>56</v>
      </c>
    </row>
    <row r="2455" spans="1:6" x14ac:dyDescent="0.25">
      <c r="A2455" s="51">
        <v>2541</v>
      </c>
      <c r="B2455" s="51" t="s">
        <v>1300</v>
      </c>
      <c r="C2455" s="51">
        <v>32</v>
      </c>
      <c r="D2455" s="51" t="s">
        <v>1299</v>
      </c>
    </row>
    <row r="2456" spans="1:6" x14ac:dyDescent="0.25">
      <c r="A2456" s="51">
        <v>2542</v>
      </c>
      <c r="B2456" s="51" t="s">
        <v>1298</v>
      </c>
      <c r="C2456" s="51">
        <v>32</v>
      </c>
      <c r="D2456" s="51" t="s">
        <v>1297</v>
      </c>
    </row>
    <row r="2457" spans="1:6" x14ac:dyDescent="0.25">
      <c r="A2457" s="51">
        <v>2543</v>
      </c>
      <c r="B2457" s="51" t="s">
        <v>1296</v>
      </c>
      <c r="C2457" s="51">
        <v>32</v>
      </c>
      <c r="D2457" s="51" t="s">
        <v>1295</v>
      </c>
    </row>
    <row r="2458" spans="1:6" x14ac:dyDescent="0.25">
      <c r="A2458" s="51">
        <v>1742</v>
      </c>
      <c r="B2458" s="51" t="s">
        <v>1294</v>
      </c>
      <c r="C2458" s="51">
        <v>27</v>
      </c>
      <c r="D2458" s="51" t="s">
        <v>1293</v>
      </c>
      <c r="E2458" s="51">
        <v>33</v>
      </c>
    </row>
    <row r="2459" spans="1:6" x14ac:dyDescent="0.25">
      <c r="A2459" s="51">
        <v>2243</v>
      </c>
      <c r="B2459" s="51" t="s">
        <v>1292</v>
      </c>
      <c r="C2459" s="51">
        <v>26</v>
      </c>
      <c r="D2459" s="51" t="s">
        <v>1291</v>
      </c>
      <c r="E2459" s="51">
        <v>49</v>
      </c>
      <c r="F2459" s="51" t="s">
        <v>1290</v>
      </c>
    </row>
    <row r="2460" spans="1:6" x14ac:dyDescent="0.25">
      <c r="A2460" s="51">
        <v>1284</v>
      </c>
      <c r="B2460" s="51" t="s">
        <v>1289</v>
      </c>
      <c r="C2460" s="51">
        <v>26</v>
      </c>
      <c r="D2460" s="51" t="s">
        <v>1288</v>
      </c>
      <c r="E2460" s="51">
        <v>47.2</v>
      </c>
      <c r="F2460" s="51" t="s">
        <v>1287</v>
      </c>
    </row>
    <row r="2461" spans="1:6" x14ac:dyDescent="0.25">
      <c r="A2461" s="51">
        <v>2532</v>
      </c>
      <c r="B2461" s="51" t="s">
        <v>1286</v>
      </c>
      <c r="C2461" s="51">
        <v>12</v>
      </c>
      <c r="D2461" s="51" t="s">
        <v>1285</v>
      </c>
      <c r="E2461" s="51">
        <v>58</v>
      </c>
    </row>
    <row r="2462" spans="1:6" x14ac:dyDescent="0.25">
      <c r="A2462" s="51">
        <v>2504</v>
      </c>
      <c r="B2462" s="51" t="s">
        <v>1284</v>
      </c>
      <c r="C2462" s="51">
        <v>12</v>
      </c>
      <c r="D2462" s="51" t="s">
        <v>1283</v>
      </c>
      <c r="E2462" s="51">
        <v>86</v>
      </c>
    </row>
    <row r="2463" spans="1:6" x14ac:dyDescent="0.25">
      <c r="A2463" s="51">
        <v>3249</v>
      </c>
      <c r="B2463" s="51" t="s">
        <v>1282</v>
      </c>
      <c r="C2463" s="51">
        <v>12</v>
      </c>
      <c r="D2463" s="51" t="s">
        <v>1281</v>
      </c>
      <c r="E2463" s="51">
        <v>106</v>
      </c>
    </row>
    <row r="2464" spans="1:6" x14ac:dyDescent="0.25">
      <c r="A2464" s="51">
        <v>2159</v>
      </c>
      <c r="B2464" s="51" t="s">
        <v>1280</v>
      </c>
      <c r="C2464" s="51">
        <v>36</v>
      </c>
      <c r="D2464" s="51" t="s">
        <v>1279</v>
      </c>
      <c r="E2464" s="51">
        <v>46.54</v>
      </c>
      <c r="F2464" s="51" t="s">
        <v>1278</v>
      </c>
    </row>
    <row r="2465" spans="1:5" x14ac:dyDescent="0.25">
      <c r="A2465" s="51">
        <v>3212</v>
      </c>
      <c r="B2465" s="51" t="s">
        <v>1277</v>
      </c>
      <c r="C2465" s="51">
        <v>12</v>
      </c>
      <c r="D2465" s="51" t="s">
        <v>1276</v>
      </c>
      <c r="E2465" s="51">
        <v>50</v>
      </c>
    </row>
    <row r="2466" spans="1:5" x14ac:dyDescent="0.25">
      <c r="A2466" s="51">
        <v>3210</v>
      </c>
      <c r="B2466" s="51" t="s">
        <v>1275</v>
      </c>
      <c r="C2466" s="51">
        <v>12</v>
      </c>
      <c r="D2466" s="51" t="s">
        <v>1274</v>
      </c>
      <c r="E2466" s="51">
        <v>10</v>
      </c>
    </row>
    <row r="2467" spans="1:5" x14ac:dyDescent="0.25">
      <c r="A2467" s="51">
        <v>3211</v>
      </c>
      <c r="B2467" s="51" t="s">
        <v>1273</v>
      </c>
      <c r="C2467" s="51">
        <v>12</v>
      </c>
      <c r="D2467" s="51" t="s">
        <v>1272</v>
      </c>
      <c r="E2467" s="51">
        <v>27.5</v>
      </c>
    </row>
    <row r="2468" spans="1:5" x14ac:dyDescent="0.25">
      <c r="A2468" s="51">
        <v>1806</v>
      </c>
      <c r="B2468" s="51" t="s">
        <v>1271</v>
      </c>
      <c r="C2468" s="51">
        <v>105</v>
      </c>
      <c r="E2468" s="51">
        <v>30</v>
      </c>
    </row>
    <row r="2469" spans="1:5" x14ac:dyDescent="0.25">
      <c r="A2469" s="51">
        <v>1938</v>
      </c>
      <c r="B2469" s="51" t="s">
        <v>1270</v>
      </c>
      <c r="C2469" s="51">
        <v>105</v>
      </c>
      <c r="E2469" s="51">
        <v>50</v>
      </c>
    </row>
    <row r="2470" spans="1:5" x14ac:dyDescent="0.25">
      <c r="A2470" s="51">
        <v>1805</v>
      </c>
      <c r="B2470" s="51" t="s">
        <v>1269</v>
      </c>
      <c r="C2470" s="51">
        <v>105</v>
      </c>
      <c r="E2470" s="51">
        <v>10</v>
      </c>
    </row>
    <row r="2471" spans="1:5" x14ac:dyDescent="0.25">
      <c r="A2471" s="51">
        <v>725</v>
      </c>
      <c r="B2471" s="51" t="s">
        <v>1268</v>
      </c>
      <c r="C2471" s="51">
        <v>26</v>
      </c>
      <c r="D2471" s="51" t="s">
        <v>1267</v>
      </c>
      <c r="E2471" s="51">
        <v>126.64</v>
      </c>
    </row>
    <row r="2472" spans="1:5" x14ac:dyDescent="0.25">
      <c r="A2472" s="51">
        <v>3155</v>
      </c>
      <c r="B2472" s="51" t="s">
        <v>1266</v>
      </c>
      <c r="C2472" s="51">
        <v>12</v>
      </c>
      <c r="D2472" s="51" t="s">
        <v>1265</v>
      </c>
      <c r="E2472" s="51">
        <v>18.25</v>
      </c>
    </row>
    <row r="2473" spans="1:5" x14ac:dyDescent="0.25">
      <c r="A2473" s="51">
        <v>1292</v>
      </c>
      <c r="B2473" s="51" t="s">
        <v>1264</v>
      </c>
      <c r="C2473" s="51">
        <v>76</v>
      </c>
      <c r="D2473" s="51" t="s">
        <v>1263</v>
      </c>
      <c r="E2473" s="51">
        <v>0</v>
      </c>
    </row>
    <row r="2474" spans="1:5" x14ac:dyDescent="0.25">
      <c r="A2474" s="51">
        <v>2653</v>
      </c>
      <c r="B2474" s="51" t="s">
        <v>1262</v>
      </c>
      <c r="C2474" s="51">
        <v>33</v>
      </c>
      <c r="D2474" s="51" t="s">
        <v>1261</v>
      </c>
      <c r="E2474" s="51">
        <v>62.7</v>
      </c>
    </row>
    <row r="2475" spans="1:5" x14ac:dyDescent="0.25">
      <c r="A2475" s="51">
        <v>2529</v>
      </c>
      <c r="B2475" s="51" t="s">
        <v>1260</v>
      </c>
      <c r="C2475" s="51">
        <v>86</v>
      </c>
      <c r="D2475" s="51" t="s">
        <v>1259</v>
      </c>
    </row>
    <row r="2476" spans="1:5" x14ac:dyDescent="0.25">
      <c r="A2476" s="51">
        <v>2546</v>
      </c>
      <c r="B2476" s="51" t="s">
        <v>1258</v>
      </c>
      <c r="C2476" s="51">
        <v>86</v>
      </c>
      <c r="D2476" s="51" t="s">
        <v>1257</v>
      </c>
    </row>
    <row r="2477" spans="1:5" x14ac:dyDescent="0.25">
      <c r="A2477" s="51">
        <v>1823</v>
      </c>
      <c r="B2477" s="51" t="s">
        <v>1256</v>
      </c>
      <c r="C2477" s="51">
        <v>4</v>
      </c>
      <c r="D2477" s="51" t="s">
        <v>1255</v>
      </c>
    </row>
    <row r="2478" spans="1:5" x14ac:dyDescent="0.25">
      <c r="A2478" s="51">
        <v>3081</v>
      </c>
      <c r="B2478" s="51" t="s">
        <v>1254</v>
      </c>
      <c r="C2478" s="51">
        <v>5</v>
      </c>
      <c r="D2478" s="51" t="s">
        <v>1253</v>
      </c>
      <c r="E2478" s="51">
        <v>32</v>
      </c>
    </row>
    <row r="2479" spans="1:5" x14ac:dyDescent="0.25">
      <c r="A2479" s="51">
        <v>2943</v>
      </c>
      <c r="B2479" s="51" t="s">
        <v>1252</v>
      </c>
      <c r="C2479" s="51">
        <v>5</v>
      </c>
      <c r="D2479" s="51" t="s">
        <v>1251</v>
      </c>
    </row>
    <row r="2480" spans="1:5" x14ac:dyDescent="0.25">
      <c r="A2480" s="51">
        <v>727</v>
      </c>
      <c r="B2480" s="51" t="s">
        <v>1250</v>
      </c>
      <c r="C2480" s="51">
        <v>25</v>
      </c>
      <c r="D2480" s="51" t="s">
        <v>1249</v>
      </c>
      <c r="E2480" s="51">
        <v>43.91</v>
      </c>
    </row>
    <row r="2481" spans="1:6" x14ac:dyDescent="0.25">
      <c r="A2481" s="51">
        <v>1262</v>
      </c>
      <c r="B2481" s="51" t="s">
        <v>1248</v>
      </c>
      <c r="C2481" s="51">
        <v>27</v>
      </c>
      <c r="D2481" s="51" t="s">
        <v>1247</v>
      </c>
      <c r="E2481" s="51">
        <v>45</v>
      </c>
    </row>
    <row r="2482" spans="1:6" x14ac:dyDescent="0.25">
      <c r="A2482" s="51">
        <v>3116</v>
      </c>
      <c r="B2482" s="51" t="s">
        <v>1246</v>
      </c>
      <c r="C2482" s="51">
        <v>36</v>
      </c>
      <c r="D2482" s="51" t="s">
        <v>1245</v>
      </c>
      <c r="E2482" s="51">
        <v>74</v>
      </c>
    </row>
    <row r="2483" spans="1:6" x14ac:dyDescent="0.25">
      <c r="A2483" s="51">
        <v>1801</v>
      </c>
      <c r="B2483" s="51" t="s">
        <v>1244</v>
      </c>
      <c r="C2483" s="51">
        <v>33</v>
      </c>
      <c r="D2483" s="51" t="s">
        <v>1243</v>
      </c>
      <c r="E2483" s="51">
        <v>62</v>
      </c>
    </row>
    <row r="2484" spans="1:6" x14ac:dyDescent="0.25">
      <c r="A2484" s="51">
        <v>2380</v>
      </c>
      <c r="B2484" s="51" t="s">
        <v>1242</v>
      </c>
      <c r="C2484" s="51">
        <v>86</v>
      </c>
      <c r="D2484" s="51" t="s">
        <v>1241</v>
      </c>
    </row>
    <row r="2485" spans="1:6" x14ac:dyDescent="0.25">
      <c r="A2485" s="51">
        <v>455</v>
      </c>
      <c r="B2485" s="51" t="s">
        <v>1240</v>
      </c>
      <c r="C2485" s="51">
        <v>3</v>
      </c>
      <c r="D2485" s="51" t="s">
        <v>1239</v>
      </c>
      <c r="E2485" s="51">
        <v>173.78048780487799</v>
      </c>
      <c r="F2485" s="51" t="s">
        <v>1238</v>
      </c>
    </row>
    <row r="2486" spans="1:6" x14ac:dyDescent="0.25">
      <c r="A2486" s="51">
        <v>3357</v>
      </c>
      <c r="B2486" s="51" t="s">
        <v>1237</v>
      </c>
      <c r="C2486" s="51">
        <v>125</v>
      </c>
      <c r="D2486" s="51" t="s">
        <v>1236</v>
      </c>
    </row>
    <row r="2487" spans="1:6" x14ac:dyDescent="0.25">
      <c r="A2487" s="51">
        <v>2408</v>
      </c>
      <c r="B2487" s="51" t="s">
        <v>1235</v>
      </c>
      <c r="C2487" s="51">
        <v>76</v>
      </c>
      <c r="D2487" s="51" t="s">
        <v>1234</v>
      </c>
      <c r="E2487" s="51">
        <v>195</v>
      </c>
    </row>
    <row r="2488" spans="1:6" x14ac:dyDescent="0.25">
      <c r="A2488" s="51">
        <v>2407</v>
      </c>
      <c r="B2488" s="51" t="s">
        <v>1233</v>
      </c>
      <c r="C2488" s="51">
        <v>76</v>
      </c>
      <c r="D2488" s="51" t="s">
        <v>1232</v>
      </c>
      <c r="E2488" s="51">
        <v>195</v>
      </c>
    </row>
    <row r="2489" spans="1:6" x14ac:dyDescent="0.25">
      <c r="A2489" s="51">
        <v>1291</v>
      </c>
      <c r="B2489" s="51" t="s">
        <v>1231</v>
      </c>
      <c r="C2489" s="51">
        <v>76</v>
      </c>
      <c r="D2489" s="51" t="s">
        <v>1230</v>
      </c>
      <c r="E2489" s="51">
        <v>39</v>
      </c>
    </row>
    <row r="2490" spans="1:6" x14ac:dyDescent="0.25">
      <c r="A2490" s="51">
        <v>3358</v>
      </c>
      <c r="B2490" s="51" t="s">
        <v>1229</v>
      </c>
      <c r="C2490" s="51">
        <v>125</v>
      </c>
      <c r="D2490" s="51" t="s">
        <v>1228</v>
      </c>
    </row>
    <row r="2491" spans="1:6" x14ac:dyDescent="0.25">
      <c r="A2491" s="51">
        <v>2803</v>
      </c>
      <c r="B2491" s="51" t="s">
        <v>1227</v>
      </c>
      <c r="C2491" s="51">
        <v>107</v>
      </c>
      <c r="D2491" s="51" t="s">
        <v>1226</v>
      </c>
    </row>
    <row r="2492" spans="1:6" x14ac:dyDescent="0.25">
      <c r="A2492" s="51">
        <v>954</v>
      </c>
      <c r="B2492" s="51" t="s">
        <v>1225</v>
      </c>
      <c r="C2492" s="51">
        <v>53</v>
      </c>
      <c r="D2492" s="51" t="s">
        <v>1224</v>
      </c>
      <c r="E2492" s="51">
        <v>18.54</v>
      </c>
    </row>
    <row r="2493" spans="1:6" x14ac:dyDescent="0.25">
      <c r="A2493" s="51">
        <v>1611</v>
      </c>
      <c r="B2493" s="51" t="s">
        <v>1223</v>
      </c>
      <c r="C2493" s="51">
        <v>53</v>
      </c>
      <c r="D2493" s="51" t="s">
        <v>1222</v>
      </c>
      <c r="E2493" s="51">
        <v>23.2</v>
      </c>
    </row>
    <row r="2494" spans="1:6" x14ac:dyDescent="0.25">
      <c r="A2494" s="51">
        <v>1817</v>
      </c>
      <c r="B2494" s="51" t="s">
        <v>1221</v>
      </c>
      <c r="C2494" s="51">
        <v>84</v>
      </c>
      <c r="D2494" s="51" t="s">
        <v>1220</v>
      </c>
      <c r="E2494" s="51">
        <v>11</v>
      </c>
    </row>
    <row r="2495" spans="1:6" x14ac:dyDescent="0.25">
      <c r="A2495" s="51">
        <v>1064</v>
      </c>
      <c r="B2495" s="51" t="s">
        <v>1219</v>
      </c>
      <c r="C2495" s="51">
        <v>33</v>
      </c>
      <c r="D2495" s="51" t="s">
        <v>1218</v>
      </c>
      <c r="E2495" s="51">
        <v>46</v>
      </c>
    </row>
    <row r="2496" spans="1:6" x14ac:dyDescent="0.25">
      <c r="A2496" s="51">
        <v>3320</v>
      </c>
      <c r="B2496" s="51" t="s">
        <v>1217</v>
      </c>
      <c r="C2496" s="51">
        <v>33</v>
      </c>
      <c r="D2496" s="51" t="s">
        <v>1216</v>
      </c>
      <c r="E2496" s="51">
        <v>100</v>
      </c>
    </row>
    <row r="2497" spans="1:6" x14ac:dyDescent="0.25">
      <c r="A2497" s="51">
        <v>1014</v>
      </c>
      <c r="B2497" s="51" t="s">
        <v>1215</v>
      </c>
      <c r="C2497" s="51">
        <v>9</v>
      </c>
      <c r="D2497" s="51" t="s">
        <v>1214</v>
      </c>
      <c r="E2497" s="51">
        <v>68</v>
      </c>
      <c r="F2497" s="51" t="s">
        <v>1213</v>
      </c>
    </row>
    <row r="2498" spans="1:6" x14ac:dyDescent="0.25">
      <c r="A2498" s="51">
        <v>1404</v>
      </c>
      <c r="B2498" s="51" t="s">
        <v>1212</v>
      </c>
      <c r="C2498" s="51">
        <v>9</v>
      </c>
      <c r="D2498" s="51" t="s">
        <v>1211</v>
      </c>
      <c r="E2498" s="51">
        <v>71.680000000000007</v>
      </c>
      <c r="F2498" s="51" t="s">
        <v>1210</v>
      </c>
    </row>
    <row r="2499" spans="1:6" x14ac:dyDescent="0.25">
      <c r="A2499" s="51">
        <v>456</v>
      </c>
      <c r="B2499" s="51" t="s">
        <v>1209</v>
      </c>
      <c r="C2499" s="51">
        <v>9</v>
      </c>
      <c r="D2499" s="51" t="s">
        <v>1208</v>
      </c>
      <c r="E2499" s="51">
        <v>38.869999999999997</v>
      </c>
    </row>
    <row r="2500" spans="1:6" x14ac:dyDescent="0.25">
      <c r="A2500" s="51">
        <v>1593</v>
      </c>
      <c r="B2500" s="51" t="s">
        <v>1207</v>
      </c>
      <c r="C2500" s="51">
        <v>100</v>
      </c>
      <c r="D2500" s="51" t="s">
        <v>1206</v>
      </c>
      <c r="E2500" s="51">
        <v>24</v>
      </c>
      <c r="F2500" s="51" t="s">
        <v>1205</v>
      </c>
    </row>
    <row r="2501" spans="1:6" x14ac:dyDescent="0.25">
      <c r="A2501" s="51">
        <v>1254</v>
      </c>
      <c r="B2501" s="51" t="s">
        <v>1204</v>
      </c>
      <c r="C2501" s="51">
        <v>86</v>
      </c>
      <c r="D2501" s="51" t="s">
        <v>1203</v>
      </c>
      <c r="E2501" s="51">
        <v>46</v>
      </c>
    </row>
    <row r="2502" spans="1:6" x14ac:dyDescent="0.25">
      <c r="A2502" s="51">
        <v>1634</v>
      </c>
      <c r="B2502" s="51" t="s">
        <v>1202</v>
      </c>
      <c r="C2502" s="51">
        <v>76</v>
      </c>
      <c r="D2502" s="51" t="s">
        <v>1201</v>
      </c>
      <c r="E2502" s="51">
        <v>65</v>
      </c>
      <c r="F2502" s="51" t="s">
        <v>1164</v>
      </c>
    </row>
    <row r="2503" spans="1:6" x14ac:dyDescent="0.25">
      <c r="A2503" s="51">
        <v>2557</v>
      </c>
      <c r="B2503" s="51" t="s">
        <v>1200</v>
      </c>
      <c r="C2503" s="51">
        <v>12</v>
      </c>
      <c r="D2503" s="51" t="s">
        <v>1199</v>
      </c>
      <c r="E2503" s="51">
        <v>9.61</v>
      </c>
    </row>
    <row r="2504" spans="1:6" x14ac:dyDescent="0.25">
      <c r="A2504" s="51">
        <v>2778</v>
      </c>
      <c r="B2504" s="51" t="s">
        <v>1198</v>
      </c>
      <c r="C2504" s="51">
        <v>100</v>
      </c>
      <c r="D2504" s="51" t="s">
        <v>1197</v>
      </c>
    </row>
    <row r="2505" spans="1:6" x14ac:dyDescent="0.25">
      <c r="A2505" s="51">
        <v>1589</v>
      </c>
      <c r="B2505" s="51" t="s">
        <v>1196</v>
      </c>
      <c r="C2505" s="51">
        <v>100</v>
      </c>
      <c r="D2505" s="51" t="s">
        <v>1195</v>
      </c>
      <c r="E2505" s="51">
        <v>38</v>
      </c>
    </row>
    <row r="2506" spans="1:6" x14ac:dyDescent="0.25">
      <c r="A2506" s="51">
        <v>1596</v>
      </c>
      <c r="B2506" s="51" t="s">
        <v>1194</v>
      </c>
      <c r="C2506" s="51">
        <v>100</v>
      </c>
      <c r="D2506" s="51" t="s">
        <v>1193</v>
      </c>
      <c r="E2506" s="51">
        <v>207</v>
      </c>
      <c r="F2506" s="51" t="s">
        <v>1192</v>
      </c>
    </row>
    <row r="2507" spans="1:6" x14ac:dyDescent="0.25">
      <c r="A2507" s="51">
        <v>927</v>
      </c>
      <c r="B2507" s="51" t="s">
        <v>1191</v>
      </c>
      <c r="C2507" s="51">
        <v>35</v>
      </c>
      <c r="D2507" s="51" t="s">
        <v>1190</v>
      </c>
      <c r="E2507" s="51">
        <v>200</v>
      </c>
    </row>
    <row r="2508" spans="1:6" x14ac:dyDescent="0.25">
      <c r="A2508" s="51">
        <v>457</v>
      </c>
      <c r="B2508" s="51" t="s">
        <v>1189</v>
      </c>
      <c r="C2508" s="51">
        <v>17</v>
      </c>
      <c r="D2508" s="51" t="s">
        <v>1188</v>
      </c>
      <c r="E2508" s="51">
        <v>138</v>
      </c>
    </row>
    <row r="2509" spans="1:6" x14ac:dyDescent="0.25">
      <c r="A2509" s="51">
        <v>458</v>
      </c>
      <c r="B2509" s="51" t="s">
        <v>1187</v>
      </c>
      <c r="C2509" s="51">
        <v>33</v>
      </c>
    </row>
    <row r="2510" spans="1:6" x14ac:dyDescent="0.25">
      <c r="A2510" s="51">
        <v>201</v>
      </c>
      <c r="B2510" s="51" t="s">
        <v>1186</v>
      </c>
      <c r="C2510" s="51">
        <v>33</v>
      </c>
      <c r="D2510" s="51" t="s">
        <v>1185</v>
      </c>
      <c r="E2510" s="51">
        <v>25.8</v>
      </c>
    </row>
    <row r="2511" spans="1:6" x14ac:dyDescent="0.25">
      <c r="A2511" s="51">
        <v>2426</v>
      </c>
      <c r="B2511" s="51" t="s">
        <v>1184</v>
      </c>
      <c r="C2511" s="51">
        <v>100</v>
      </c>
      <c r="D2511" s="51" t="s">
        <v>1183</v>
      </c>
      <c r="E2511" s="51">
        <v>217</v>
      </c>
      <c r="F2511" s="51" t="s">
        <v>1171</v>
      </c>
    </row>
    <row r="2512" spans="1:6" x14ac:dyDescent="0.25">
      <c r="A2512" s="51">
        <v>2961</v>
      </c>
      <c r="B2512" s="51" t="s">
        <v>1182</v>
      </c>
      <c r="C2512" s="51">
        <v>100</v>
      </c>
      <c r="D2512" s="51" t="s">
        <v>1181</v>
      </c>
    </row>
    <row r="2513" spans="1:6" x14ac:dyDescent="0.25">
      <c r="A2513" s="51">
        <v>3313</v>
      </c>
      <c r="B2513" s="51" t="s">
        <v>1180</v>
      </c>
      <c r="C2513" s="51">
        <v>26</v>
      </c>
      <c r="D2513" s="51" t="s">
        <v>1179</v>
      </c>
      <c r="E2513" s="51">
        <v>66.44</v>
      </c>
    </row>
    <row r="2514" spans="1:6" x14ac:dyDescent="0.25">
      <c r="A2514" s="51">
        <v>542</v>
      </c>
      <c r="B2514" s="51" t="s">
        <v>1178</v>
      </c>
      <c r="C2514" s="51">
        <v>9</v>
      </c>
    </row>
    <row r="2515" spans="1:6" x14ac:dyDescent="0.25">
      <c r="A2515" s="51">
        <v>3456</v>
      </c>
      <c r="B2515" s="51" t="s">
        <v>1177</v>
      </c>
      <c r="C2515" s="51">
        <v>33</v>
      </c>
      <c r="D2515" s="51" t="s">
        <v>1176</v>
      </c>
      <c r="E2515" s="51">
        <v>29.4</v>
      </c>
    </row>
    <row r="2516" spans="1:6" x14ac:dyDescent="0.25">
      <c r="A2516" s="51">
        <v>1325</v>
      </c>
      <c r="B2516" s="51" t="s">
        <v>1175</v>
      </c>
      <c r="C2516" s="51">
        <v>9</v>
      </c>
      <c r="D2516" s="51" t="s">
        <v>1174</v>
      </c>
      <c r="E2516" s="51">
        <v>72</v>
      </c>
    </row>
    <row r="2517" spans="1:6" x14ac:dyDescent="0.25">
      <c r="A2517" s="51">
        <v>1585</v>
      </c>
      <c r="B2517" s="51" t="s">
        <v>1173</v>
      </c>
      <c r="C2517" s="51">
        <v>100</v>
      </c>
      <c r="D2517" s="51" t="s">
        <v>1172</v>
      </c>
      <c r="E2517" s="51">
        <v>116</v>
      </c>
      <c r="F2517" s="51" t="s">
        <v>1171</v>
      </c>
    </row>
    <row r="2518" spans="1:6" x14ac:dyDescent="0.25">
      <c r="A2518" s="51">
        <v>1487</v>
      </c>
      <c r="B2518" s="51" t="s">
        <v>1170</v>
      </c>
      <c r="C2518" s="51">
        <v>12</v>
      </c>
      <c r="D2518" s="51" t="s">
        <v>1169</v>
      </c>
      <c r="E2518" s="51">
        <v>37.700000000000003</v>
      </c>
    </row>
    <row r="2519" spans="1:6" x14ac:dyDescent="0.25">
      <c r="A2519" s="51">
        <v>1802</v>
      </c>
      <c r="B2519" s="51" t="s">
        <v>1168</v>
      </c>
      <c r="C2519" s="51">
        <v>35</v>
      </c>
      <c r="D2519" s="51" t="s">
        <v>1167</v>
      </c>
      <c r="E2519" s="51">
        <v>105</v>
      </c>
    </row>
    <row r="2520" spans="1:6" x14ac:dyDescent="0.25">
      <c r="A2520" s="51">
        <v>1637</v>
      </c>
      <c r="B2520" s="51" t="s">
        <v>1166</v>
      </c>
      <c r="C2520" s="51">
        <v>76</v>
      </c>
      <c r="D2520" s="51" t="s">
        <v>1165</v>
      </c>
      <c r="E2520" s="51">
        <v>36</v>
      </c>
      <c r="F2520" s="51" t="s">
        <v>1164</v>
      </c>
    </row>
    <row r="2521" spans="1:6" x14ac:dyDescent="0.25">
      <c r="A2521" s="51">
        <v>1185</v>
      </c>
      <c r="B2521" s="51" t="s">
        <v>1163</v>
      </c>
      <c r="C2521" s="51">
        <v>30</v>
      </c>
      <c r="D2521" s="51" t="s">
        <v>1162</v>
      </c>
      <c r="E2521" s="51">
        <v>1.85</v>
      </c>
    </row>
    <row r="2522" spans="1:6" x14ac:dyDescent="0.25">
      <c r="A2522" s="51">
        <v>2731</v>
      </c>
      <c r="B2522" s="51" t="s">
        <v>1161</v>
      </c>
      <c r="C2522" s="51">
        <v>12</v>
      </c>
      <c r="D2522" s="51" t="s">
        <v>1160</v>
      </c>
      <c r="E2522" s="51">
        <v>27.5</v>
      </c>
    </row>
    <row r="2523" spans="1:6" x14ac:dyDescent="0.25">
      <c r="A2523" s="51">
        <v>1889</v>
      </c>
      <c r="B2523" s="51" t="s">
        <v>1159</v>
      </c>
      <c r="C2523" s="51">
        <v>12</v>
      </c>
      <c r="D2523" s="51" t="s">
        <v>1158</v>
      </c>
      <c r="E2523" s="51">
        <v>35</v>
      </c>
    </row>
    <row r="2524" spans="1:6" x14ac:dyDescent="0.25">
      <c r="A2524" s="51">
        <v>1752</v>
      </c>
      <c r="B2524" s="51" t="s">
        <v>1157</v>
      </c>
      <c r="C2524" s="51">
        <v>102</v>
      </c>
      <c r="D2524" s="51" t="s">
        <v>1156</v>
      </c>
      <c r="E2524" s="51">
        <v>4</v>
      </c>
    </row>
    <row r="2525" spans="1:6" x14ac:dyDescent="0.25">
      <c r="A2525" s="51">
        <v>3338</v>
      </c>
      <c r="B2525" s="51" t="s">
        <v>1155</v>
      </c>
      <c r="C2525" s="51">
        <v>12</v>
      </c>
      <c r="D2525" s="51" t="s">
        <v>1154</v>
      </c>
      <c r="E2525" s="51">
        <v>93.6</v>
      </c>
    </row>
    <row r="2526" spans="1:6" x14ac:dyDescent="0.25">
      <c r="A2526" s="51">
        <v>2679</v>
      </c>
      <c r="B2526" s="51" t="s">
        <v>1153</v>
      </c>
      <c r="C2526" s="51">
        <v>26</v>
      </c>
      <c r="D2526" s="51" t="s">
        <v>1152</v>
      </c>
      <c r="E2526" s="51">
        <v>11.67</v>
      </c>
      <c r="F2526" s="51" t="s">
        <v>1141</v>
      </c>
    </row>
    <row r="2527" spans="1:6" x14ac:dyDescent="0.25">
      <c r="A2527" s="51">
        <v>2678</v>
      </c>
      <c r="B2527" s="51" t="s">
        <v>1151</v>
      </c>
      <c r="C2527" s="51">
        <v>26</v>
      </c>
      <c r="D2527" s="51" t="s">
        <v>1150</v>
      </c>
      <c r="E2527" s="51">
        <v>13.8</v>
      </c>
      <c r="F2527" s="51" t="s">
        <v>1141</v>
      </c>
    </row>
    <row r="2528" spans="1:6" x14ac:dyDescent="0.25">
      <c r="A2528" s="51">
        <v>2832</v>
      </c>
      <c r="B2528" s="51" t="s">
        <v>1149</v>
      </c>
      <c r="C2528" s="51">
        <v>26</v>
      </c>
      <c r="D2528" s="51" t="s">
        <v>1148</v>
      </c>
      <c r="E2528" s="51">
        <v>11.67</v>
      </c>
      <c r="F2528" s="51" t="s">
        <v>1147</v>
      </c>
    </row>
    <row r="2529" spans="1:6" x14ac:dyDescent="0.25">
      <c r="A2529" s="51">
        <v>2476</v>
      </c>
      <c r="B2529" s="51" t="s">
        <v>1146</v>
      </c>
      <c r="C2529" s="51">
        <v>26</v>
      </c>
      <c r="D2529" s="51" t="s">
        <v>1145</v>
      </c>
      <c r="E2529" s="51">
        <v>25.6</v>
      </c>
      <c r="F2529" s="51" t="s">
        <v>1144</v>
      </c>
    </row>
    <row r="2530" spans="1:6" x14ac:dyDescent="0.25">
      <c r="A2530" s="51">
        <v>2831</v>
      </c>
      <c r="B2530" s="51" t="s">
        <v>1143</v>
      </c>
      <c r="C2530" s="51">
        <v>26</v>
      </c>
      <c r="D2530" s="51" t="s">
        <v>1142</v>
      </c>
      <c r="E2530" s="51">
        <v>11.67</v>
      </c>
      <c r="F2530" s="51" t="s">
        <v>1141</v>
      </c>
    </row>
    <row r="2531" spans="1:6" x14ac:dyDescent="0.25">
      <c r="A2531" s="51">
        <v>3274</v>
      </c>
      <c r="B2531" s="51" t="s">
        <v>1140</v>
      </c>
      <c r="C2531" s="51">
        <v>12</v>
      </c>
      <c r="D2531" s="51" t="s">
        <v>1139</v>
      </c>
      <c r="E2531" s="51">
        <v>18.47</v>
      </c>
    </row>
    <row r="2532" spans="1:6" x14ac:dyDescent="0.25">
      <c r="A2532" s="51">
        <v>779</v>
      </c>
      <c r="B2532" s="51" t="s">
        <v>1138</v>
      </c>
      <c r="C2532" s="51">
        <v>30</v>
      </c>
      <c r="D2532" s="51" t="s">
        <v>1137</v>
      </c>
      <c r="E2532" s="51">
        <v>32.4</v>
      </c>
      <c r="F2532" s="51" t="s">
        <v>1136</v>
      </c>
    </row>
    <row r="2533" spans="1:6" x14ac:dyDescent="0.25">
      <c r="A2533" s="51">
        <v>461</v>
      </c>
      <c r="B2533" s="51" t="s">
        <v>1135</v>
      </c>
      <c r="C2533" s="51">
        <v>30</v>
      </c>
      <c r="D2533" s="51" t="s">
        <v>1134</v>
      </c>
      <c r="E2533" s="51">
        <v>17.0990853658537</v>
      </c>
    </row>
    <row r="2534" spans="1:6" x14ac:dyDescent="0.25">
      <c r="A2534" s="51">
        <v>2531</v>
      </c>
      <c r="B2534" s="51" t="s">
        <v>1133</v>
      </c>
      <c r="C2534" s="51">
        <v>30</v>
      </c>
      <c r="D2534" s="51" t="s">
        <v>1132</v>
      </c>
    </row>
    <row r="2535" spans="1:6" x14ac:dyDescent="0.25">
      <c r="A2535" s="51">
        <v>3335</v>
      </c>
      <c r="B2535" s="51" t="s">
        <v>1131</v>
      </c>
      <c r="C2535" s="51">
        <v>12</v>
      </c>
      <c r="D2535" s="51" t="s">
        <v>1130</v>
      </c>
      <c r="E2535" s="51">
        <v>180</v>
      </c>
    </row>
    <row r="2536" spans="1:6" x14ac:dyDescent="0.25">
      <c r="A2536" s="51">
        <v>3334</v>
      </c>
      <c r="B2536" s="51" t="s">
        <v>1129</v>
      </c>
      <c r="C2536" s="51">
        <v>12</v>
      </c>
      <c r="D2536" s="51" t="s">
        <v>1128</v>
      </c>
      <c r="E2536" s="51">
        <v>175.9</v>
      </c>
    </row>
    <row r="2537" spans="1:6" x14ac:dyDescent="0.25">
      <c r="A2537" s="51">
        <v>3336</v>
      </c>
      <c r="B2537" s="51" t="s">
        <v>1127</v>
      </c>
      <c r="C2537" s="51">
        <v>12</v>
      </c>
      <c r="D2537" s="51" t="s">
        <v>1126</v>
      </c>
      <c r="E2537" s="51">
        <v>29.75</v>
      </c>
    </row>
    <row r="2538" spans="1:6" x14ac:dyDescent="0.25">
      <c r="A2538" s="51">
        <v>1335</v>
      </c>
      <c r="B2538" s="51" t="s">
        <v>1125</v>
      </c>
      <c r="C2538" s="51">
        <v>53</v>
      </c>
      <c r="D2538" s="51" t="s">
        <v>1124</v>
      </c>
      <c r="E2538" s="51">
        <v>16.93</v>
      </c>
    </row>
    <row r="2539" spans="1:6" x14ac:dyDescent="0.25">
      <c r="A2539" s="51">
        <v>3485</v>
      </c>
      <c r="B2539" s="51" t="s">
        <v>1123</v>
      </c>
      <c r="C2539" s="51">
        <v>53</v>
      </c>
      <c r="D2539" s="51" t="s">
        <v>1122</v>
      </c>
    </row>
    <row r="2540" spans="1:6" x14ac:dyDescent="0.25">
      <c r="A2540" s="51">
        <v>3486</v>
      </c>
      <c r="B2540" s="51" t="s">
        <v>1121</v>
      </c>
      <c r="C2540" s="51">
        <v>53</v>
      </c>
      <c r="D2540" s="51" t="s">
        <v>1120</v>
      </c>
    </row>
    <row r="2541" spans="1:6" x14ac:dyDescent="0.25">
      <c r="A2541" s="51">
        <v>1333</v>
      </c>
      <c r="B2541" s="51" t="s">
        <v>1119</v>
      </c>
      <c r="C2541" s="51">
        <v>53</v>
      </c>
      <c r="D2541" s="51" t="s">
        <v>1118</v>
      </c>
      <c r="E2541" s="51">
        <v>28.95</v>
      </c>
    </row>
    <row r="2542" spans="1:6" x14ac:dyDescent="0.25">
      <c r="A2542" s="51">
        <v>1334</v>
      </c>
      <c r="B2542" s="51" t="s">
        <v>1117</v>
      </c>
      <c r="C2542" s="51">
        <v>53</v>
      </c>
      <c r="D2542" s="51" t="s">
        <v>1116</v>
      </c>
      <c r="E2542" s="51">
        <v>19.670000000000002</v>
      </c>
    </row>
    <row r="2543" spans="1:6" x14ac:dyDescent="0.25">
      <c r="A2543" s="51">
        <v>3484</v>
      </c>
      <c r="B2543" s="51" t="s">
        <v>1115</v>
      </c>
      <c r="C2543" s="51">
        <v>53</v>
      </c>
      <c r="D2543" s="51" t="s">
        <v>1114</v>
      </c>
      <c r="E2543" s="51">
        <v>20</v>
      </c>
    </row>
    <row r="2544" spans="1:6" x14ac:dyDescent="0.25">
      <c r="A2544" s="51">
        <v>2598</v>
      </c>
      <c r="B2544" s="51" t="s">
        <v>1113</v>
      </c>
      <c r="C2544" s="51">
        <v>86</v>
      </c>
      <c r="D2544" s="51" t="s">
        <v>1112</v>
      </c>
      <c r="E2544" s="51">
        <v>130</v>
      </c>
    </row>
    <row r="2545" spans="1:6" x14ac:dyDescent="0.25">
      <c r="A2545" s="51">
        <v>837</v>
      </c>
      <c r="B2545" s="51" t="s">
        <v>1111</v>
      </c>
      <c r="C2545" s="51">
        <v>35</v>
      </c>
      <c r="D2545" s="51" t="s">
        <v>1110</v>
      </c>
    </row>
    <row r="2546" spans="1:6" x14ac:dyDescent="0.25">
      <c r="A2546" s="51">
        <v>1282</v>
      </c>
      <c r="B2546" s="51" t="s">
        <v>1109</v>
      </c>
      <c r="C2546" s="51">
        <v>9</v>
      </c>
      <c r="D2546" s="51" t="s">
        <v>1108</v>
      </c>
      <c r="E2546" s="51">
        <v>33.54</v>
      </c>
    </row>
    <row r="2547" spans="1:6" x14ac:dyDescent="0.25">
      <c r="A2547" s="51">
        <v>1357</v>
      </c>
      <c r="B2547" s="51" t="s">
        <v>1107</v>
      </c>
      <c r="C2547" s="51">
        <v>4</v>
      </c>
      <c r="D2547" s="51" t="s">
        <v>1106</v>
      </c>
    </row>
    <row r="2548" spans="1:6" x14ac:dyDescent="0.25">
      <c r="A2548" s="51">
        <v>2521</v>
      </c>
      <c r="B2548" s="51" t="s">
        <v>1105</v>
      </c>
      <c r="C2548" s="51">
        <v>99</v>
      </c>
      <c r="D2548" s="51" t="s">
        <v>1104</v>
      </c>
      <c r="E2548" s="51">
        <v>87.3</v>
      </c>
    </row>
    <row r="2549" spans="1:6" x14ac:dyDescent="0.25">
      <c r="A2549" s="51">
        <v>1111</v>
      </c>
      <c r="B2549" s="51" t="s">
        <v>1103</v>
      </c>
      <c r="C2549" s="51">
        <v>33</v>
      </c>
      <c r="D2549" s="51" t="s">
        <v>1102</v>
      </c>
      <c r="E2549" s="51">
        <v>95.1</v>
      </c>
    </row>
    <row r="2550" spans="1:6" x14ac:dyDescent="0.25">
      <c r="A2550" s="51">
        <v>1371</v>
      </c>
      <c r="B2550" s="51" t="s">
        <v>1101</v>
      </c>
      <c r="C2550" s="51">
        <v>33</v>
      </c>
      <c r="D2550" s="51" t="s">
        <v>1100</v>
      </c>
    </row>
    <row r="2551" spans="1:6" x14ac:dyDescent="0.25">
      <c r="A2551" s="51">
        <v>1060</v>
      </c>
      <c r="B2551" s="51" t="s">
        <v>1099</v>
      </c>
      <c r="C2551" s="51">
        <v>33</v>
      </c>
      <c r="D2551" s="51" t="s">
        <v>1098</v>
      </c>
      <c r="E2551" s="51">
        <v>41.1</v>
      </c>
    </row>
    <row r="2552" spans="1:6" x14ac:dyDescent="0.25">
      <c r="A2552" s="51">
        <v>1103</v>
      </c>
      <c r="B2552" s="51" t="s">
        <v>1097</v>
      </c>
      <c r="C2552" s="51">
        <v>33</v>
      </c>
      <c r="E2552" s="51">
        <v>389</v>
      </c>
    </row>
    <row r="2553" spans="1:6" x14ac:dyDescent="0.25">
      <c r="A2553" s="51">
        <v>2481</v>
      </c>
      <c r="B2553" s="51" t="s">
        <v>1096</v>
      </c>
      <c r="C2553" s="51">
        <v>100</v>
      </c>
      <c r="D2553" s="51" t="s">
        <v>1095</v>
      </c>
      <c r="E2553" s="51">
        <v>34</v>
      </c>
      <c r="F2553" s="51" t="s">
        <v>1094</v>
      </c>
    </row>
    <row r="2554" spans="1:6" x14ac:dyDescent="0.25">
      <c r="A2554" s="51">
        <v>2317</v>
      </c>
      <c r="B2554" s="51" t="s">
        <v>1093</v>
      </c>
      <c r="C2554" s="51">
        <v>54</v>
      </c>
      <c r="D2554" s="51" t="s">
        <v>1092</v>
      </c>
      <c r="E2554" s="51">
        <v>94.6</v>
      </c>
    </row>
    <row r="2555" spans="1:6" x14ac:dyDescent="0.25">
      <c r="A2555" s="51">
        <v>1775</v>
      </c>
      <c r="B2555" s="51" t="s">
        <v>1091</v>
      </c>
      <c r="C2555" s="51">
        <v>33</v>
      </c>
      <c r="D2555" s="51" t="s">
        <v>1090</v>
      </c>
      <c r="E2555" s="51">
        <v>106.5</v>
      </c>
    </row>
    <row r="2556" spans="1:6" x14ac:dyDescent="0.25">
      <c r="A2556" s="51">
        <v>912</v>
      </c>
      <c r="B2556" s="51" t="s">
        <v>1089</v>
      </c>
      <c r="C2556" s="51">
        <v>33</v>
      </c>
      <c r="D2556" s="51" t="s">
        <v>1088</v>
      </c>
      <c r="E2556" s="51">
        <v>19.3</v>
      </c>
    </row>
    <row r="2557" spans="1:6" x14ac:dyDescent="0.25">
      <c r="A2557" s="51">
        <v>3548</v>
      </c>
      <c r="B2557" s="51" t="s">
        <v>1087</v>
      </c>
      <c r="C2557" s="51">
        <v>33</v>
      </c>
      <c r="D2557" s="51" t="s">
        <v>1086</v>
      </c>
      <c r="E2557" s="51">
        <v>260.5</v>
      </c>
    </row>
    <row r="2558" spans="1:6" x14ac:dyDescent="0.25">
      <c r="A2558" s="51">
        <v>1862</v>
      </c>
      <c r="B2558" s="51" t="s">
        <v>1085</v>
      </c>
      <c r="C2558" s="51">
        <v>9</v>
      </c>
      <c r="D2558" s="51" t="s">
        <v>1084</v>
      </c>
      <c r="E2558" s="51">
        <v>94.5</v>
      </c>
    </row>
    <row r="2559" spans="1:6" x14ac:dyDescent="0.25">
      <c r="A2559" s="51">
        <v>2466</v>
      </c>
      <c r="B2559" s="51" t="s">
        <v>1083</v>
      </c>
      <c r="C2559" s="51">
        <v>32</v>
      </c>
      <c r="D2559" s="51" t="s">
        <v>1082</v>
      </c>
    </row>
    <row r="2560" spans="1:6" x14ac:dyDescent="0.25">
      <c r="A2560" s="51">
        <v>2424</v>
      </c>
      <c r="B2560" s="51" t="s">
        <v>1081</v>
      </c>
      <c r="C2560" s="51">
        <v>32</v>
      </c>
      <c r="D2560" s="51" t="s">
        <v>1080</v>
      </c>
      <c r="F2560" s="51" t="s">
        <v>126</v>
      </c>
    </row>
    <row r="2561" spans="1:6" x14ac:dyDescent="0.25">
      <c r="A2561" s="51">
        <v>2422</v>
      </c>
      <c r="B2561" s="51" t="s">
        <v>1079</v>
      </c>
      <c r="C2561" s="51">
        <v>32</v>
      </c>
      <c r="D2561" s="51" t="s">
        <v>1078</v>
      </c>
      <c r="F2561" s="51" t="s">
        <v>126</v>
      </c>
    </row>
    <row r="2562" spans="1:6" x14ac:dyDescent="0.25">
      <c r="A2562" s="51">
        <v>463</v>
      </c>
      <c r="B2562" s="51" t="s">
        <v>1077</v>
      </c>
      <c r="C2562" s="51">
        <v>4</v>
      </c>
      <c r="E2562" s="51">
        <v>222.03506097561001</v>
      </c>
    </row>
    <row r="2563" spans="1:6" x14ac:dyDescent="0.25">
      <c r="A2563" s="51">
        <v>464</v>
      </c>
      <c r="B2563" s="51" t="s">
        <v>1076</v>
      </c>
      <c r="C2563" s="51">
        <v>4</v>
      </c>
      <c r="D2563" s="51" t="s">
        <v>1075</v>
      </c>
      <c r="E2563" s="51">
        <v>222.05</v>
      </c>
    </row>
    <row r="2564" spans="1:6" x14ac:dyDescent="0.25">
      <c r="A2564" s="51">
        <v>465</v>
      </c>
      <c r="B2564" s="51" t="s">
        <v>1074</v>
      </c>
      <c r="C2564" s="51">
        <v>21</v>
      </c>
      <c r="E2564" s="51">
        <v>108</v>
      </c>
    </row>
    <row r="2565" spans="1:6" x14ac:dyDescent="0.25">
      <c r="A2565" s="51">
        <v>666</v>
      </c>
      <c r="B2565" s="51" t="s">
        <v>1073</v>
      </c>
      <c r="C2565" s="51">
        <v>21</v>
      </c>
      <c r="D2565" s="51" t="s">
        <v>1072</v>
      </c>
      <c r="E2565" s="51">
        <v>338</v>
      </c>
    </row>
    <row r="2566" spans="1:6" x14ac:dyDescent="0.25">
      <c r="A2566" s="51">
        <v>665</v>
      </c>
      <c r="B2566" s="51" t="s">
        <v>1071</v>
      </c>
      <c r="C2566" s="51">
        <v>21</v>
      </c>
      <c r="D2566" s="51" t="s">
        <v>1070</v>
      </c>
      <c r="E2566" s="51">
        <v>222</v>
      </c>
    </row>
    <row r="2567" spans="1:6" x14ac:dyDescent="0.25">
      <c r="A2567" s="51">
        <v>1953</v>
      </c>
      <c r="B2567" s="51" t="s">
        <v>1069</v>
      </c>
      <c r="C2567" s="51">
        <v>78</v>
      </c>
      <c r="D2567" s="51" t="s">
        <v>1068</v>
      </c>
      <c r="E2567" s="51">
        <v>50.5</v>
      </c>
    </row>
    <row r="2568" spans="1:6" x14ac:dyDescent="0.25">
      <c r="A2568" s="51">
        <v>466</v>
      </c>
      <c r="B2568" s="51" t="s">
        <v>1067</v>
      </c>
      <c r="C2568" s="51">
        <v>33</v>
      </c>
      <c r="D2568" s="51" t="s">
        <v>1066</v>
      </c>
      <c r="E2568" s="51">
        <v>47.9</v>
      </c>
    </row>
    <row r="2569" spans="1:6" x14ac:dyDescent="0.25">
      <c r="A2569" s="51">
        <v>3468</v>
      </c>
      <c r="B2569" s="51" t="s">
        <v>1065</v>
      </c>
      <c r="C2569" s="51">
        <v>33</v>
      </c>
      <c r="D2569" s="51" t="s">
        <v>1064</v>
      </c>
      <c r="E2569" s="51">
        <v>26.6</v>
      </c>
    </row>
    <row r="2570" spans="1:6" x14ac:dyDescent="0.25">
      <c r="A2570" s="51">
        <v>1921</v>
      </c>
      <c r="B2570" s="51" t="s">
        <v>1063</v>
      </c>
      <c r="C2570" s="51">
        <v>53</v>
      </c>
      <c r="D2570" s="51" t="s">
        <v>1062</v>
      </c>
    </row>
    <row r="2571" spans="1:6" x14ac:dyDescent="0.25">
      <c r="A2571" s="51">
        <v>1918</v>
      </c>
      <c r="B2571" s="51" t="s">
        <v>1061</v>
      </c>
      <c r="C2571" s="51">
        <v>27</v>
      </c>
      <c r="D2571" s="51" t="s">
        <v>1060</v>
      </c>
      <c r="E2571" s="51">
        <v>52</v>
      </c>
    </row>
    <row r="2572" spans="1:6" x14ac:dyDescent="0.25">
      <c r="A2572" s="51">
        <v>2240</v>
      </c>
      <c r="B2572" s="51" t="s">
        <v>1059</v>
      </c>
      <c r="C2572" s="51">
        <v>110</v>
      </c>
      <c r="D2572" s="51" t="s">
        <v>1058</v>
      </c>
      <c r="E2572" s="51">
        <v>33</v>
      </c>
    </row>
    <row r="2573" spans="1:6" x14ac:dyDescent="0.25">
      <c r="A2573" s="51">
        <v>1504</v>
      </c>
      <c r="B2573" s="51" t="s">
        <v>1057</v>
      </c>
      <c r="C2573" s="51">
        <v>33</v>
      </c>
      <c r="D2573" s="51" t="s">
        <v>1056</v>
      </c>
      <c r="E2573" s="51">
        <v>31.9</v>
      </c>
    </row>
    <row r="2574" spans="1:6" x14ac:dyDescent="0.25">
      <c r="A2574" s="51">
        <v>1386</v>
      </c>
      <c r="B2574" s="51" t="s">
        <v>1055</v>
      </c>
      <c r="C2574" s="51">
        <v>36</v>
      </c>
      <c r="D2574" s="51" t="s">
        <v>1054</v>
      </c>
      <c r="E2574" s="51">
        <v>12.87</v>
      </c>
    </row>
    <row r="2575" spans="1:6" x14ac:dyDescent="0.25">
      <c r="A2575" s="51">
        <v>607</v>
      </c>
      <c r="B2575" s="51" t="s">
        <v>1053</v>
      </c>
      <c r="C2575" s="51">
        <v>26</v>
      </c>
      <c r="D2575" s="51" t="s">
        <v>1052</v>
      </c>
      <c r="E2575" s="51">
        <v>29.27</v>
      </c>
    </row>
    <row r="2576" spans="1:6" x14ac:dyDescent="0.25">
      <c r="A2576" s="51">
        <v>467</v>
      </c>
      <c r="B2576" s="51" t="s">
        <v>1051</v>
      </c>
      <c r="C2576" s="51">
        <v>33</v>
      </c>
      <c r="D2576" s="51" t="s">
        <v>1050</v>
      </c>
      <c r="E2576" s="51">
        <v>32.012195121951201</v>
      </c>
    </row>
    <row r="2577" spans="1:6" x14ac:dyDescent="0.25">
      <c r="A2577" s="51">
        <v>1120</v>
      </c>
      <c r="B2577" s="51" t="s">
        <v>1049</v>
      </c>
      <c r="C2577" s="51">
        <v>33</v>
      </c>
      <c r="D2577" s="51" t="s">
        <v>1048</v>
      </c>
      <c r="E2577" s="51">
        <v>27.5</v>
      </c>
      <c r="F2577" s="51" t="s">
        <v>1047</v>
      </c>
    </row>
    <row r="2578" spans="1:6" x14ac:dyDescent="0.25">
      <c r="A2578" s="51">
        <v>702</v>
      </c>
      <c r="B2578" s="51" t="s">
        <v>1046</v>
      </c>
      <c r="C2578" s="51">
        <v>26</v>
      </c>
      <c r="D2578" s="51" t="s">
        <v>1045</v>
      </c>
      <c r="E2578" s="51">
        <v>30</v>
      </c>
      <c r="F2578" s="51" t="s">
        <v>1044</v>
      </c>
    </row>
    <row r="2579" spans="1:6" x14ac:dyDescent="0.25">
      <c r="A2579" s="51">
        <v>2401</v>
      </c>
      <c r="B2579" s="51" t="s">
        <v>1043</v>
      </c>
      <c r="C2579" s="51">
        <v>33</v>
      </c>
      <c r="D2579" s="51" t="s">
        <v>1042</v>
      </c>
      <c r="E2579" s="51">
        <v>30.3</v>
      </c>
    </row>
    <row r="2580" spans="1:6" x14ac:dyDescent="0.25">
      <c r="A2580" s="51">
        <v>469</v>
      </c>
      <c r="B2580" s="51" t="s">
        <v>1041</v>
      </c>
      <c r="C2580" s="51">
        <v>33</v>
      </c>
      <c r="D2580" s="51" t="s">
        <v>1040</v>
      </c>
      <c r="E2580" s="51">
        <v>20.2</v>
      </c>
    </row>
    <row r="2581" spans="1:6" x14ac:dyDescent="0.25">
      <c r="A2581" s="51">
        <v>1107</v>
      </c>
      <c r="B2581" s="51" t="s">
        <v>1039</v>
      </c>
      <c r="C2581" s="51">
        <v>33</v>
      </c>
      <c r="D2581" s="51" t="s">
        <v>1038</v>
      </c>
      <c r="E2581" s="51">
        <v>26</v>
      </c>
    </row>
    <row r="2582" spans="1:6" x14ac:dyDescent="0.25">
      <c r="A2582" s="51">
        <v>2924</v>
      </c>
      <c r="B2582" s="51" t="s">
        <v>1037</v>
      </c>
      <c r="C2582" s="51">
        <v>33</v>
      </c>
      <c r="D2582" s="51" t="s">
        <v>1036</v>
      </c>
      <c r="E2582" s="51">
        <v>144</v>
      </c>
    </row>
    <row r="2583" spans="1:6" x14ac:dyDescent="0.25">
      <c r="A2583" s="51">
        <v>1891</v>
      </c>
      <c r="B2583" s="51" t="s">
        <v>1035</v>
      </c>
      <c r="C2583" s="51">
        <v>26</v>
      </c>
      <c r="D2583" s="51" t="s">
        <v>1034</v>
      </c>
      <c r="E2583" s="51">
        <v>35</v>
      </c>
    </row>
    <row r="2584" spans="1:6" x14ac:dyDescent="0.25">
      <c r="A2584" s="51">
        <v>470</v>
      </c>
      <c r="B2584" s="51" t="s">
        <v>1033</v>
      </c>
      <c r="C2584" s="51">
        <v>26</v>
      </c>
      <c r="D2584" s="51" t="s">
        <v>1032</v>
      </c>
      <c r="E2584" s="51">
        <v>16</v>
      </c>
    </row>
    <row r="2585" spans="1:6" x14ac:dyDescent="0.25">
      <c r="A2585" s="51">
        <v>471</v>
      </c>
      <c r="B2585" s="51" t="s">
        <v>1031</v>
      </c>
      <c r="C2585" s="51">
        <v>26</v>
      </c>
      <c r="D2585" s="51" t="s">
        <v>1030</v>
      </c>
      <c r="E2585" s="51">
        <v>13.28</v>
      </c>
    </row>
    <row r="2586" spans="1:6" x14ac:dyDescent="0.25">
      <c r="A2586" s="51">
        <v>1116</v>
      </c>
      <c r="B2586" s="51" t="s">
        <v>1029</v>
      </c>
      <c r="C2586" s="51">
        <v>26</v>
      </c>
      <c r="D2586" s="51" t="s">
        <v>1028</v>
      </c>
      <c r="E2586" s="51">
        <v>47.5</v>
      </c>
    </row>
    <row r="2587" spans="1:6" x14ac:dyDescent="0.25">
      <c r="A2587" s="51">
        <v>1687</v>
      </c>
      <c r="B2587" s="51" t="s">
        <v>1027</v>
      </c>
      <c r="C2587" s="51">
        <v>33</v>
      </c>
      <c r="D2587" s="51" t="s">
        <v>1026</v>
      </c>
    </row>
    <row r="2588" spans="1:6" x14ac:dyDescent="0.25">
      <c r="A2588" s="51">
        <v>472</v>
      </c>
      <c r="B2588" s="51" t="s">
        <v>1025</v>
      </c>
      <c r="C2588" s="51">
        <v>26</v>
      </c>
      <c r="D2588" s="51" t="s">
        <v>1024</v>
      </c>
      <c r="E2588" s="51">
        <v>43.91</v>
      </c>
    </row>
    <row r="2589" spans="1:6" x14ac:dyDescent="0.25">
      <c r="A2589" s="51">
        <v>1394</v>
      </c>
      <c r="B2589" s="51" t="s">
        <v>1023</v>
      </c>
      <c r="C2589" s="51">
        <v>26</v>
      </c>
      <c r="D2589" s="51" t="s">
        <v>1022</v>
      </c>
      <c r="E2589" s="51">
        <v>47.2</v>
      </c>
    </row>
    <row r="2590" spans="1:6" x14ac:dyDescent="0.25">
      <c r="A2590" s="51">
        <v>473</v>
      </c>
      <c r="B2590" s="51" t="s">
        <v>1020</v>
      </c>
      <c r="C2590" s="51">
        <v>6</v>
      </c>
      <c r="D2590" s="51" t="s">
        <v>1021</v>
      </c>
      <c r="E2590" s="51">
        <v>235</v>
      </c>
    </row>
    <row r="2591" spans="1:6" x14ac:dyDescent="0.25">
      <c r="A2591" s="51">
        <v>474</v>
      </c>
      <c r="B2591" s="51" t="s">
        <v>1020</v>
      </c>
      <c r="C2591" s="51">
        <v>26</v>
      </c>
      <c r="D2591" s="51" t="s">
        <v>1019</v>
      </c>
      <c r="E2591" s="51">
        <v>228.67</v>
      </c>
    </row>
    <row r="2592" spans="1:6" x14ac:dyDescent="0.25">
      <c r="A2592" s="51">
        <v>2677</v>
      </c>
      <c r="B2592" s="51" t="s">
        <v>1018</v>
      </c>
      <c r="C2592" s="51">
        <v>6</v>
      </c>
      <c r="D2592" s="51" t="s">
        <v>1017</v>
      </c>
      <c r="E2592" s="51">
        <v>35</v>
      </c>
    </row>
    <row r="2593" spans="1:6" x14ac:dyDescent="0.25">
      <c r="A2593" s="51">
        <v>475</v>
      </c>
      <c r="B2593" s="51" t="s">
        <v>1016</v>
      </c>
      <c r="C2593" s="51">
        <v>12</v>
      </c>
      <c r="D2593" s="51" t="s">
        <v>1015</v>
      </c>
    </row>
    <row r="2594" spans="1:6" x14ac:dyDescent="0.25">
      <c r="A2594" s="51">
        <v>603</v>
      </c>
      <c r="B2594" s="51" t="s">
        <v>1014</v>
      </c>
      <c r="C2594" s="51">
        <v>26</v>
      </c>
      <c r="D2594" s="51" t="s">
        <v>1013</v>
      </c>
      <c r="E2594" s="51">
        <v>39.64</v>
      </c>
    </row>
    <row r="2595" spans="1:6" x14ac:dyDescent="0.25">
      <c r="A2595" s="51">
        <v>476</v>
      </c>
      <c r="B2595" s="51" t="s">
        <v>1012</v>
      </c>
      <c r="C2595" s="51">
        <v>26</v>
      </c>
      <c r="D2595" s="51" t="s">
        <v>1011</v>
      </c>
      <c r="E2595" s="51">
        <v>28.5</v>
      </c>
    </row>
    <row r="2596" spans="1:6" x14ac:dyDescent="0.25">
      <c r="A2596" s="51">
        <v>610</v>
      </c>
      <c r="B2596" s="51" t="s">
        <v>1010</v>
      </c>
      <c r="C2596" s="51">
        <v>26</v>
      </c>
      <c r="D2596" s="51" t="s">
        <v>1009</v>
      </c>
      <c r="E2596" s="51">
        <v>113</v>
      </c>
    </row>
    <row r="2597" spans="1:6" x14ac:dyDescent="0.25">
      <c r="A2597" s="51">
        <v>477</v>
      </c>
      <c r="B2597" s="51" t="s">
        <v>1008</v>
      </c>
      <c r="C2597" s="51">
        <v>33</v>
      </c>
      <c r="D2597" s="51" t="s">
        <v>1007</v>
      </c>
      <c r="F2597" s="51" t="s">
        <v>1006</v>
      </c>
    </row>
    <row r="2598" spans="1:6" x14ac:dyDescent="0.25">
      <c r="A2598" s="51">
        <v>1837</v>
      </c>
      <c r="B2598" s="51" t="s">
        <v>1005</v>
      </c>
      <c r="C2598" s="51">
        <v>33</v>
      </c>
      <c r="D2598" s="51" t="s">
        <v>1004</v>
      </c>
      <c r="E2598" s="51">
        <v>32.299999999999997</v>
      </c>
    </row>
    <row r="2599" spans="1:6" x14ac:dyDescent="0.25">
      <c r="A2599" s="51">
        <v>2643</v>
      </c>
      <c r="B2599" s="51" t="s">
        <v>1003</v>
      </c>
      <c r="C2599" s="51">
        <v>33</v>
      </c>
      <c r="D2599" s="51" t="s">
        <v>1002</v>
      </c>
      <c r="E2599" s="51">
        <v>32.700000000000003</v>
      </c>
    </row>
    <row r="2600" spans="1:6" x14ac:dyDescent="0.25">
      <c r="A2600" s="51">
        <v>2083</v>
      </c>
      <c r="B2600" s="51" t="s">
        <v>1001</v>
      </c>
      <c r="C2600" s="51">
        <v>33</v>
      </c>
      <c r="D2600" s="51" t="s">
        <v>1000</v>
      </c>
      <c r="E2600" s="51">
        <v>21.6</v>
      </c>
    </row>
    <row r="2601" spans="1:6" x14ac:dyDescent="0.25">
      <c r="A2601" s="51">
        <v>2455</v>
      </c>
      <c r="B2601" s="51" t="s">
        <v>999</v>
      </c>
      <c r="C2601" s="51">
        <v>33</v>
      </c>
      <c r="D2601" s="51" t="s">
        <v>998</v>
      </c>
      <c r="E2601" s="51">
        <v>53</v>
      </c>
    </row>
    <row r="2602" spans="1:6" x14ac:dyDescent="0.25">
      <c r="A2602" s="51">
        <v>478</v>
      </c>
      <c r="B2602" s="51" t="s">
        <v>997</v>
      </c>
      <c r="C2602" s="51">
        <v>33</v>
      </c>
      <c r="D2602" s="51" t="s">
        <v>996</v>
      </c>
      <c r="E2602" s="51">
        <v>17.3</v>
      </c>
    </row>
    <row r="2603" spans="1:6" x14ac:dyDescent="0.25">
      <c r="A2603" s="51">
        <v>2440</v>
      </c>
      <c r="B2603" s="51" t="s">
        <v>995</v>
      </c>
      <c r="C2603" s="51">
        <v>33</v>
      </c>
      <c r="D2603" s="51" t="s">
        <v>994</v>
      </c>
      <c r="E2603" s="51">
        <v>43.3</v>
      </c>
    </row>
    <row r="2604" spans="1:6" x14ac:dyDescent="0.25">
      <c r="A2604" s="51">
        <v>479</v>
      </c>
      <c r="B2604" s="51" t="s">
        <v>993</v>
      </c>
      <c r="C2604" s="51">
        <v>33</v>
      </c>
      <c r="D2604" s="51" t="s">
        <v>992</v>
      </c>
      <c r="E2604" s="51">
        <v>23.2</v>
      </c>
    </row>
    <row r="2605" spans="1:6" x14ac:dyDescent="0.25">
      <c r="A2605" s="51">
        <v>480</v>
      </c>
      <c r="B2605" s="51" t="s">
        <v>991</v>
      </c>
      <c r="C2605" s="51">
        <v>33</v>
      </c>
      <c r="F2605" s="51" t="s">
        <v>990</v>
      </c>
    </row>
    <row r="2606" spans="1:6" x14ac:dyDescent="0.25">
      <c r="A2606" s="51">
        <v>1214</v>
      </c>
      <c r="B2606" s="51" t="s">
        <v>989</v>
      </c>
      <c r="C2606" s="51">
        <v>33</v>
      </c>
      <c r="D2606" s="51" t="s">
        <v>988</v>
      </c>
      <c r="E2606" s="51">
        <v>48</v>
      </c>
    </row>
    <row r="2607" spans="1:6" x14ac:dyDescent="0.25">
      <c r="A2607" s="51">
        <v>713</v>
      </c>
      <c r="B2607" s="51" t="s">
        <v>987</v>
      </c>
      <c r="C2607" s="51">
        <v>26</v>
      </c>
      <c r="D2607" s="51" t="s">
        <v>986</v>
      </c>
      <c r="E2607" s="51">
        <v>68</v>
      </c>
    </row>
    <row r="2608" spans="1:6" x14ac:dyDescent="0.25">
      <c r="A2608" s="51">
        <v>481</v>
      </c>
      <c r="B2608" s="51" t="s">
        <v>985</v>
      </c>
      <c r="C2608" s="51">
        <v>26</v>
      </c>
      <c r="D2608" s="51" t="s">
        <v>984</v>
      </c>
    </row>
    <row r="2609" spans="1:6" x14ac:dyDescent="0.25">
      <c r="A2609" s="51">
        <v>482</v>
      </c>
      <c r="B2609" s="51" t="s">
        <v>983</v>
      </c>
      <c r="C2609" s="51">
        <v>26</v>
      </c>
      <c r="D2609" s="51" t="s">
        <v>982</v>
      </c>
    </row>
    <row r="2610" spans="1:6" x14ac:dyDescent="0.25">
      <c r="A2610" s="51">
        <v>483</v>
      </c>
      <c r="B2610" s="51" t="s">
        <v>981</v>
      </c>
      <c r="C2610" s="51">
        <v>37</v>
      </c>
    </row>
    <row r="2611" spans="1:6" x14ac:dyDescent="0.25">
      <c r="A2611" s="51">
        <v>484</v>
      </c>
      <c r="B2611" s="51" t="s">
        <v>980</v>
      </c>
      <c r="C2611" s="51">
        <v>37</v>
      </c>
    </row>
    <row r="2612" spans="1:6" x14ac:dyDescent="0.25">
      <c r="A2612" s="51">
        <v>485</v>
      </c>
      <c r="B2612" s="51" t="s">
        <v>979</v>
      </c>
      <c r="C2612" s="51">
        <v>37</v>
      </c>
    </row>
    <row r="2613" spans="1:6" x14ac:dyDescent="0.25">
      <c r="A2613" s="51">
        <v>486</v>
      </c>
      <c r="B2613" s="51" t="s">
        <v>978</v>
      </c>
      <c r="C2613" s="51">
        <v>26</v>
      </c>
      <c r="D2613" s="51" t="s">
        <v>977</v>
      </c>
      <c r="E2613" s="51">
        <v>45.12</v>
      </c>
    </row>
    <row r="2614" spans="1:6" x14ac:dyDescent="0.25">
      <c r="A2614" s="51">
        <v>2435</v>
      </c>
      <c r="B2614" s="51" t="s">
        <v>976</v>
      </c>
      <c r="C2614" s="51">
        <v>12</v>
      </c>
      <c r="D2614" s="51" t="s">
        <v>975</v>
      </c>
      <c r="E2614" s="51">
        <v>33</v>
      </c>
    </row>
    <row r="2615" spans="1:6" x14ac:dyDescent="0.25">
      <c r="A2615" s="51">
        <v>487</v>
      </c>
      <c r="B2615" s="51" t="s">
        <v>974</v>
      </c>
      <c r="C2615" s="51">
        <v>26</v>
      </c>
      <c r="D2615" s="51" t="s">
        <v>973</v>
      </c>
      <c r="E2615" s="51">
        <v>23.93</v>
      </c>
    </row>
    <row r="2616" spans="1:6" x14ac:dyDescent="0.25">
      <c r="A2616" s="51">
        <v>488</v>
      </c>
      <c r="B2616" s="51" t="s">
        <v>972</v>
      </c>
      <c r="C2616" s="51">
        <v>33</v>
      </c>
      <c r="D2616" s="51" t="s">
        <v>971</v>
      </c>
      <c r="E2616" s="51">
        <v>39.200000000000003</v>
      </c>
    </row>
    <row r="2617" spans="1:6" x14ac:dyDescent="0.25">
      <c r="A2617" s="51">
        <v>3139</v>
      </c>
      <c r="B2617" s="51" t="s">
        <v>970</v>
      </c>
      <c r="C2617" s="51">
        <v>12</v>
      </c>
      <c r="D2617" s="51" t="s">
        <v>969</v>
      </c>
      <c r="E2617" s="51">
        <v>20</v>
      </c>
    </row>
    <row r="2618" spans="1:6" x14ac:dyDescent="0.25">
      <c r="A2618" s="51">
        <v>3006</v>
      </c>
      <c r="B2618" s="51" t="s">
        <v>968</v>
      </c>
      <c r="C2618" s="51">
        <v>30</v>
      </c>
      <c r="D2618" s="51" t="s">
        <v>967</v>
      </c>
      <c r="E2618" s="51">
        <v>14.76</v>
      </c>
    </row>
    <row r="2619" spans="1:6" x14ac:dyDescent="0.25">
      <c r="A2619" s="51">
        <v>2925</v>
      </c>
      <c r="B2619" s="51" t="s">
        <v>966</v>
      </c>
      <c r="C2619" s="51">
        <v>132</v>
      </c>
      <c r="D2619" s="51" t="s">
        <v>965</v>
      </c>
      <c r="E2619" s="51">
        <v>44.56</v>
      </c>
      <c r="F2619" s="51" t="s">
        <v>964</v>
      </c>
    </row>
    <row r="2620" spans="1:6" x14ac:dyDescent="0.25">
      <c r="A2620" s="51">
        <v>1690</v>
      </c>
      <c r="B2620" s="51" t="s">
        <v>963</v>
      </c>
      <c r="C2620" s="51">
        <v>76</v>
      </c>
      <c r="D2620" s="51" t="s">
        <v>962</v>
      </c>
    </row>
    <row r="2621" spans="1:6" x14ac:dyDescent="0.25">
      <c r="A2621" s="51">
        <v>3472</v>
      </c>
      <c r="B2621" s="51" t="s">
        <v>961</v>
      </c>
      <c r="C2621" s="51">
        <v>47</v>
      </c>
      <c r="D2621" s="51" t="s">
        <v>960</v>
      </c>
      <c r="E2621" s="51">
        <v>26.55</v>
      </c>
    </row>
    <row r="2622" spans="1:6" x14ac:dyDescent="0.25">
      <c r="A2622" s="51">
        <v>2129</v>
      </c>
      <c r="B2622" s="51" t="s">
        <v>959</v>
      </c>
      <c r="C2622" s="51">
        <v>12</v>
      </c>
      <c r="D2622" s="51" t="s">
        <v>958</v>
      </c>
    </row>
    <row r="2623" spans="1:6" x14ac:dyDescent="0.25">
      <c r="A2623" s="51">
        <v>2128</v>
      </c>
      <c r="B2623" s="51" t="s">
        <v>957</v>
      </c>
      <c r="C2623" s="51">
        <v>12</v>
      </c>
      <c r="D2623" s="51" t="s">
        <v>956</v>
      </c>
    </row>
    <row r="2624" spans="1:6" x14ac:dyDescent="0.25">
      <c r="A2624" s="51">
        <v>2400</v>
      </c>
      <c r="B2624" s="51" t="s">
        <v>955</v>
      </c>
      <c r="C2624" s="51">
        <v>26</v>
      </c>
      <c r="D2624" s="51" t="s">
        <v>954</v>
      </c>
      <c r="E2624" s="51">
        <v>78.599999999999994</v>
      </c>
    </row>
    <row r="2625" spans="1:5" x14ac:dyDescent="0.25">
      <c r="A2625" s="51">
        <v>2566</v>
      </c>
      <c r="B2625" s="51" t="s">
        <v>953</v>
      </c>
      <c r="C2625" s="51">
        <v>47</v>
      </c>
      <c r="E2625" s="51">
        <v>4.5</v>
      </c>
    </row>
    <row r="2626" spans="1:5" x14ac:dyDescent="0.25">
      <c r="A2626" s="51">
        <v>2567</v>
      </c>
      <c r="B2626" s="51" t="s">
        <v>952</v>
      </c>
      <c r="C2626" s="51">
        <v>47</v>
      </c>
      <c r="D2626" s="51" t="s">
        <v>951</v>
      </c>
      <c r="E2626" s="51">
        <v>4.5</v>
      </c>
    </row>
    <row r="2627" spans="1:5" x14ac:dyDescent="0.25">
      <c r="A2627" s="51">
        <v>2568</v>
      </c>
      <c r="B2627" s="51" t="s">
        <v>950</v>
      </c>
      <c r="C2627" s="51">
        <v>47</v>
      </c>
      <c r="E2627" s="51">
        <v>4.5</v>
      </c>
    </row>
    <row r="2628" spans="1:5" x14ac:dyDescent="0.25">
      <c r="A2628" s="51">
        <v>3411</v>
      </c>
      <c r="B2628" s="51" t="s">
        <v>949</v>
      </c>
      <c r="C2628" s="51">
        <v>120</v>
      </c>
      <c r="D2628" s="51" t="s">
        <v>948</v>
      </c>
      <c r="E2628" s="51">
        <v>16.88</v>
      </c>
    </row>
    <row r="2629" spans="1:5" x14ac:dyDescent="0.25">
      <c r="A2629" s="51">
        <v>3412</v>
      </c>
      <c r="B2629" s="51" t="s">
        <v>947</v>
      </c>
      <c r="C2629" s="51">
        <v>120</v>
      </c>
      <c r="D2629" s="51" t="s">
        <v>946</v>
      </c>
      <c r="E2629" s="51">
        <v>16.88</v>
      </c>
    </row>
    <row r="2630" spans="1:5" x14ac:dyDescent="0.25">
      <c r="A2630" s="51">
        <v>3520</v>
      </c>
      <c r="B2630" s="51" t="s">
        <v>945</v>
      </c>
      <c r="C2630" s="51">
        <v>30</v>
      </c>
      <c r="D2630" s="51" t="s">
        <v>944</v>
      </c>
      <c r="E2630" s="51">
        <v>26.5</v>
      </c>
    </row>
    <row r="2631" spans="1:5" x14ac:dyDescent="0.25">
      <c r="A2631" s="51">
        <v>3521</v>
      </c>
      <c r="B2631" s="51" t="s">
        <v>943</v>
      </c>
      <c r="C2631" s="51">
        <v>30</v>
      </c>
      <c r="D2631" s="51" t="s">
        <v>942</v>
      </c>
      <c r="E2631" s="51">
        <v>26.5</v>
      </c>
    </row>
    <row r="2632" spans="1:5" x14ac:dyDescent="0.25">
      <c r="A2632" s="51">
        <v>1225</v>
      </c>
      <c r="B2632" s="51" t="s">
        <v>941</v>
      </c>
      <c r="C2632" s="51">
        <v>83</v>
      </c>
      <c r="D2632" s="51" t="s">
        <v>940</v>
      </c>
      <c r="E2632" s="51">
        <v>0.68</v>
      </c>
    </row>
    <row r="2633" spans="1:5" x14ac:dyDescent="0.25">
      <c r="A2633" s="51">
        <v>985</v>
      </c>
      <c r="B2633" s="51" t="s">
        <v>939</v>
      </c>
      <c r="C2633" s="51">
        <v>66</v>
      </c>
      <c r="D2633" s="51" t="s">
        <v>938</v>
      </c>
      <c r="E2633" s="51">
        <v>166</v>
      </c>
    </row>
    <row r="2634" spans="1:5" x14ac:dyDescent="0.25">
      <c r="A2634" s="51">
        <v>3540</v>
      </c>
      <c r="B2634" s="51" t="s">
        <v>937</v>
      </c>
      <c r="C2634" s="51">
        <v>47</v>
      </c>
      <c r="D2634" s="51" t="s">
        <v>936</v>
      </c>
      <c r="E2634" s="51">
        <v>250</v>
      </c>
    </row>
    <row r="2635" spans="1:5" x14ac:dyDescent="0.25">
      <c r="A2635" s="51">
        <v>2569</v>
      </c>
      <c r="B2635" s="51" t="s">
        <v>935</v>
      </c>
      <c r="C2635" s="51">
        <v>47</v>
      </c>
      <c r="D2635" s="51" t="s">
        <v>934</v>
      </c>
      <c r="E2635" s="51">
        <v>120</v>
      </c>
    </row>
    <row r="2636" spans="1:5" x14ac:dyDescent="0.25">
      <c r="A2636" s="51">
        <v>3539</v>
      </c>
      <c r="B2636" s="51" t="s">
        <v>933</v>
      </c>
      <c r="C2636" s="51">
        <v>47</v>
      </c>
      <c r="D2636" s="51" t="s">
        <v>932</v>
      </c>
      <c r="E2636" s="51">
        <v>185</v>
      </c>
    </row>
    <row r="2637" spans="1:5" x14ac:dyDescent="0.25">
      <c r="A2637" s="51">
        <v>534</v>
      </c>
      <c r="B2637" s="51" t="s">
        <v>931</v>
      </c>
      <c r="C2637" s="51">
        <v>26</v>
      </c>
      <c r="D2637" s="51" t="s">
        <v>930</v>
      </c>
      <c r="E2637" s="51">
        <v>311.88</v>
      </c>
    </row>
    <row r="2638" spans="1:5" x14ac:dyDescent="0.25">
      <c r="A2638" s="51">
        <v>489</v>
      </c>
      <c r="B2638" s="51" t="s">
        <v>929</v>
      </c>
      <c r="C2638" s="51">
        <v>10</v>
      </c>
      <c r="E2638" s="51">
        <v>267.35213414634097</v>
      </c>
    </row>
    <row r="2639" spans="1:5" x14ac:dyDescent="0.25">
      <c r="A2639" s="51">
        <v>1532</v>
      </c>
      <c r="B2639" s="51" t="s">
        <v>928</v>
      </c>
      <c r="C2639" s="51">
        <v>60</v>
      </c>
    </row>
    <row r="2640" spans="1:5" x14ac:dyDescent="0.25">
      <c r="A2640" s="51">
        <v>2762</v>
      </c>
      <c r="B2640" s="51" t="s">
        <v>927</v>
      </c>
      <c r="C2640" s="51">
        <v>125</v>
      </c>
      <c r="D2640" s="51" t="s">
        <v>926</v>
      </c>
      <c r="E2640" s="51">
        <v>1.75</v>
      </c>
    </row>
    <row r="2641" spans="1:6" x14ac:dyDescent="0.25">
      <c r="A2641" s="51">
        <v>3531</v>
      </c>
      <c r="B2641" s="51" t="s">
        <v>925</v>
      </c>
      <c r="C2641" s="51">
        <v>125</v>
      </c>
      <c r="D2641" s="51" t="s">
        <v>924</v>
      </c>
    </row>
    <row r="2642" spans="1:6" x14ac:dyDescent="0.25">
      <c r="A2642" s="51">
        <v>3532</v>
      </c>
      <c r="B2642" s="51" t="s">
        <v>923</v>
      </c>
      <c r="C2642" s="51">
        <v>125</v>
      </c>
      <c r="D2642" s="51" t="s">
        <v>922</v>
      </c>
    </row>
    <row r="2643" spans="1:6" x14ac:dyDescent="0.25">
      <c r="A2643" s="51">
        <v>3554</v>
      </c>
      <c r="B2643" s="51" t="s">
        <v>921</v>
      </c>
      <c r="C2643" s="51">
        <v>125</v>
      </c>
      <c r="D2643" s="51" t="s">
        <v>920</v>
      </c>
      <c r="E2643" s="51">
        <v>3.65</v>
      </c>
    </row>
    <row r="2644" spans="1:6" x14ac:dyDescent="0.25">
      <c r="A2644" s="51">
        <v>3555</v>
      </c>
      <c r="B2644" s="51" t="s">
        <v>919</v>
      </c>
      <c r="C2644" s="51">
        <v>125</v>
      </c>
      <c r="D2644" s="51" t="s">
        <v>918</v>
      </c>
      <c r="E2644" s="51">
        <v>2.74</v>
      </c>
    </row>
    <row r="2645" spans="1:6" x14ac:dyDescent="0.25">
      <c r="A2645" s="51">
        <v>3533</v>
      </c>
      <c r="B2645" s="51" t="s">
        <v>917</v>
      </c>
      <c r="C2645" s="51">
        <v>125</v>
      </c>
      <c r="D2645" s="51" t="s">
        <v>916</v>
      </c>
    </row>
    <row r="2646" spans="1:6" x14ac:dyDescent="0.25">
      <c r="A2646" s="51">
        <v>3344</v>
      </c>
      <c r="B2646" s="51" t="s">
        <v>915</v>
      </c>
      <c r="C2646" s="51">
        <v>17</v>
      </c>
      <c r="D2646" s="51" t="s">
        <v>914</v>
      </c>
    </row>
    <row r="2647" spans="1:6" x14ac:dyDescent="0.25">
      <c r="A2647" s="51">
        <v>2636</v>
      </c>
      <c r="B2647" s="51" t="s">
        <v>913</v>
      </c>
      <c r="C2647" s="51">
        <v>17</v>
      </c>
      <c r="D2647" s="51" t="s">
        <v>912</v>
      </c>
    </row>
    <row r="2648" spans="1:6" x14ac:dyDescent="0.25">
      <c r="A2648" s="51">
        <v>2637</v>
      </c>
      <c r="B2648" s="51" t="s">
        <v>911</v>
      </c>
      <c r="C2648" s="51">
        <v>17</v>
      </c>
      <c r="D2648" s="51" t="s">
        <v>910</v>
      </c>
    </row>
    <row r="2649" spans="1:6" x14ac:dyDescent="0.25">
      <c r="A2649" s="51">
        <v>3345</v>
      </c>
      <c r="B2649" s="51" t="s">
        <v>909</v>
      </c>
      <c r="C2649" s="51">
        <v>17</v>
      </c>
      <c r="D2649" s="51" t="s">
        <v>908</v>
      </c>
    </row>
    <row r="2650" spans="1:6" x14ac:dyDescent="0.25">
      <c r="A2650" s="51">
        <v>2638</v>
      </c>
      <c r="B2650" s="51" t="s">
        <v>907</v>
      </c>
      <c r="C2650" s="51">
        <v>17</v>
      </c>
      <c r="D2650" s="51" t="s">
        <v>906</v>
      </c>
    </row>
    <row r="2651" spans="1:6" x14ac:dyDescent="0.25">
      <c r="A2651" s="51">
        <v>3223</v>
      </c>
      <c r="B2651" s="51" t="s">
        <v>905</v>
      </c>
      <c r="C2651" s="51">
        <v>144</v>
      </c>
    </row>
    <row r="2652" spans="1:6" x14ac:dyDescent="0.25">
      <c r="A2652" s="51">
        <v>2311</v>
      </c>
      <c r="B2652" s="51" t="s">
        <v>904</v>
      </c>
      <c r="C2652" s="51">
        <v>108</v>
      </c>
    </row>
    <row r="2653" spans="1:6" x14ac:dyDescent="0.25">
      <c r="A2653" s="51">
        <v>941</v>
      </c>
      <c r="B2653" s="51" t="s">
        <v>903</v>
      </c>
      <c r="C2653" s="51">
        <v>61</v>
      </c>
      <c r="D2653" s="51" t="s">
        <v>902</v>
      </c>
      <c r="E2653" s="51">
        <v>2.21</v>
      </c>
    </row>
    <row r="2654" spans="1:6" x14ac:dyDescent="0.25">
      <c r="A2654" s="51">
        <v>808</v>
      </c>
      <c r="B2654" s="51" t="s">
        <v>901</v>
      </c>
      <c r="C2654" s="51">
        <v>55</v>
      </c>
      <c r="D2654" s="51" t="s">
        <v>900</v>
      </c>
      <c r="E2654" s="51">
        <v>1148</v>
      </c>
      <c r="F2654" s="51" t="s">
        <v>887</v>
      </c>
    </row>
    <row r="2655" spans="1:6" x14ac:dyDescent="0.25">
      <c r="A2655" s="51">
        <v>1535</v>
      </c>
      <c r="B2655" s="51" t="s">
        <v>899</v>
      </c>
      <c r="C2655" s="51">
        <v>33</v>
      </c>
      <c r="D2655" s="51" t="s">
        <v>898</v>
      </c>
      <c r="E2655" s="51">
        <v>294</v>
      </c>
    </row>
    <row r="2656" spans="1:6" x14ac:dyDescent="0.25">
      <c r="A2656" s="51">
        <v>1694</v>
      </c>
      <c r="B2656" s="51" t="s">
        <v>897</v>
      </c>
      <c r="C2656" s="51">
        <v>33</v>
      </c>
      <c r="D2656" s="51" t="s">
        <v>896</v>
      </c>
      <c r="E2656" s="51">
        <v>55</v>
      </c>
    </row>
    <row r="2657" spans="1:6" x14ac:dyDescent="0.25">
      <c r="A2657" s="51">
        <v>809</v>
      </c>
      <c r="B2657" s="51" t="s">
        <v>895</v>
      </c>
      <c r="C2657" s="51">
        <v>55</v>
      </c>
      <c r="D2657" s="51" t="s">
        <v>894</v>
      </c>
      <c r="E2657" s="51">
        <v>593</v>
      </c>
      <c r="F2657" s="51" t="s">
        <v>887</v>
      </c>
    </row>
    <row r="2658" spans="1:6" x14ac:dyDescent="0.25">
      <c r="A2658" s="51">
        <v>810</v>
      </c>
      <c r="B2658" s="51" t="s">
        <v>893</v>
      </c>
      <c r="C2658" s="51">
        <v>55</v>
      </c>
      <c r="D2658" s="51" t="s">
        <v>892</v>
      </c>
      <c r="E2658" s="51">
        <v>593</v>
      </c>
      <c r="F2658" s="51" t="s">
        <v>887</v>
      </c>
    </row>
    <row r="2659" spans="1:6" x14ac:dyDescent="0.25">
      <c r="A2659" s="51">
        <v>907</v>
      </c>
      <c r="B2659" s="51" t="s">
        <v>891</v>
      </c>
      <c r="C2659" s="51">
        <v>55</v>
      </c>
      <c r="D2659" s="51" t="s">
        <v>890</v>
      </c>
      <c r="E2659" s="51">
        <v>1128</v>
      </c>
      <c r="F2659" s="51" t="s">
        <v>887</v>
      </c>
    </row>
    <row r="2660" spans="1:6" x14ac:dyDescent="0.25">
      <c r="A2660" s="51">
        <v>811</v>
      </c>
      <c r="B2660" s="51" t="s">
        <v>889</v>
      </c>
      <c r="C2660" s="51">
        <v>55</v>
      </c>
      <c r="D2660" s="51" t="s">
        <v>888</v>
      </c>
      <c r="E2660" s="51">
        <v>1661</v>
      </c>
      <c r="F2660" s="51" t="s">
        <v>887</v>
      </c>
    </row>
    <row r="2661" spans="1:6" x14ac:dyDescent="0.25">
      <c r="A2661" s="51">
        <v>1989</v>
      </c>
      <c r="B2661" s="51" t="s">
        <v>886</v>
      </c>
      <c r="C2661" s="51">
        <v>55</v>
      </c>
      <c r="D2661" s="51" t="s">
        <v>885</v>
      </c>
      <c r="E2661" s="51">
        <v>224</v>
      </c>
      <c r="F2661" s="51" t="s">
        <v>884</v>
      </c>
    </row>
    <row r="2662" spans="1:6" x14ac:dyDescent="0.25">
      <c r="A2662" s="51">
        <v>1359</v>
      </c>
      <c r="B2662" s="51" t="s">
        <v>883</v>
      </c>
      <c r="C2662" s="51">
        <v>4</v>
      </c>
      <c r="D2662" s="51" t="s">
        <v>882</v>
      </c>
    </row>
    <row r="2663" spans="1:6" x14ac:dyDescent="0.25">
      <c r="A2663" s="51">
        <v>1358</v>
      </c>
      <c r="B2663" s="51" t="s">
        <v>881</v>
      </c>
      <c r="C2663" s="51">
        <v>4</v>
      </c>
      <c r="D2663" s="51" t="s">
        <v>880</v>
      </c>
    </row>
    <row r="2664" spans="1:6" x14ac:dyDescent="0.25">
      <c r="A2664" s="51">
        <v>1809</v>
      </c>
      <c r="B2664" s="51" t="s">
        <v>879</v>
      </c>
      <c r="C2664" s="51">
        <v>4</v>
      </c>
      <c r="D2664" s="51" t="s">
        <v>878</v>
      </c>
    </row>
    <row r="2665" spans="1:6" x14ac:dyDescent="0.25">
      <c r="A2665" s="51">
        <v>490</v>
      </c>
      <c r="B2665" s="51" t="s">
        <v>877</v>
      </c>
      <c r="C2665" s="51">
        <v>4</v>
      </c>
      <c r="D2665" s="51" t="s">
        <v>876</v>
      </c>
      <c r="E2665" s="51">
        <v>37.799999999999997</v>
      </c>
    </row>
    <row r="2666" spans="1:6" x14ac:dyDescent="0.25">
      <c r="A2666" s="51">
        <v>2439</v>
      </c>
      <c r="B2666" s="51" t="s">
        <v>875</v>
      </c>
      <c r="C2666" s="51">
        <v>32</v>
      </c>
      <c r="D2666" s="51" t="s">
        <v>874</v>
      </c>
    </row>
    <row r="2667" spans="1:6" x14ac:dyDescent="0.25">
      <c r="A2667" s="51">
        <v>3151</v>
      </c>
      <c r="B2667" s="51" t="s">
        <v>873</v>
      </c>
      <c r="C2667" s="51">
        <v>30</v>
      </c>
      <c r="D2667" s="51" t="s">
        <v>872</v>
      </c>
      <c r="E2667" s="51">
        <v>5.6</v>
      </c>
    </row>
    <row r="2668" spans="1:6" x14ac:dyDescent="0.25">
      <c r="A2668" s="51">
        <v>3545</v>
      </c>
      <c r="B2668" s="51" t="s">
        <v>871</v>
      </c>
      <c r="C2668" s="51">
        <v>12</v>
      </c>
      <c r="D2668" s="51" t="s">
        <v>870</v>
      </c>
      <c r="E2668" s="51">
        <v>39.5</v>
      </c>
    </row>
    <row r="2669" spans="1:6" x14ac:dyDescent="0.25">
      <c r="A2669" s="51">
        <v>1707</v>
      </c>
      <c r="B2669" s="51" t="s">
        <v>869</v>
      </c>
      <c r="C2669" s="51">
        <v>26</v>
      </c>
      <c r="D2669" s="51" t="s">
        <v>868</v>
      </c>
      <c r="E2669" s="51">
        <v>16.5</v>
      </c>
    </row>
    <row r="2670" spans="1:6" x14ac:dyDescent="0.25">
      <c r="A2670" s="51">
        <v>1708</v>
      </c>
      <c r="B2670" s="51" t="s">
        <v>867</v>
      </c>
      <c r="C2670" s="51">
        <v>26</v>
      </c>
      <c r="D2670" s="51" t="s">
        <v>866</v>
      </c>
      <c r="E2670" s="51">
        <v>25.7</v>
      </c>
    </row>
    <row r="2671" spans="1:6" x14ac:dyDescent="0.25">
      <c r="A2671" s="51">
        <v>1194</v>
      </c>
      <c r="B2671" s="51" t="s">
        <v>865</v>
      </c>
      <c r="C2671" s="51">
        <v>30</v>
      </c>
      <c r="D2671" s="51" t="s">
        <v>864</v>
      </c>
      <c r="E2671" s="51">
        <v>3.85</v>
      </c>
    </row>
    <row r="2672" spans="1:6" x14ac:dyDescent="0.25">
      <c r="A2672" s="51">
        <v>491</v>
      </c>
      <c r="B2672" s="51" t="s">
        <v>863</v>
      </c>
      <c r="C2672" s="51">
        <v>33</v>
      </c>
      <c r="E2672" s="51">
        <v>127.442073170732</v>
      </c>
    </row>
    <row r="2673" spans="1:6" x14ac:dyDescent="0.25">
      <c r="A2673" s="51">
        <v>2241</v>
      </c>
      <c r="B2673" s="51" t="s">
        <v>862</v>
      </c>
      <c r="C2673" s="51">
        <v>33</v>
      </c>
      <c r="D2673" s="51" t="s">
        <v>861</v>
      </c>
      <c r="E2673" s="51">
        <v>315.39999999999998</v>
      </c>
    </row>
    <row r="2674" spans="1:6" x14ac:dyDescent="0.25">
      <c r="A2674" s="51">
        <v>2138</v>
      </c>
      <c r="B2674" s="51" t="s">
        <v>860</v>
      </c>
      <c r="C2674" s="51">
        <v>26</v>
      </c>
      <c r="D2674" s="51" t="s">
        <v>859</v>
      </c>
    </row>
    <row r="2675" spans="1:6" x14ac:dyDescent="0.25">
      <c r="A2675" s="51">
        <v>3348</v>
      </c>
      <c r="B2675" s="51" t="s">
        <v>858</v>
      </c>
      <c r="C2675" s="51">
        <v>16</v>
      </c>
      <c r="D2675" s="51" t="s">
        <v>857</v>
      </c>
      <c r="E2675" s="51">
        <v>78.11</v>
      </c>
    </row>
    <row r="2676" spans="1:6" x14ac:dyDescent="0.25">
      <c r="A2676" s="51">
        <v>2468</v>
      </c>
      <c r="B2676" s="51" t="s">
        <v>856</v>
      </c>
      <c r="C2676" s="51">
        <v>100</v>
      </c>
      <c r="D2676" s="51" t="s">
        <v>855</v>
      </c>
      <c r="E2676" s="51">
        <v>4</v>
      </c>
    </row>
    <row r="2677" spans="1:6" x14ac:dyDescent="0.25">
      <c r="A2677" s="51">
        <v>1530</v>
      </c>
      <c r="B2677" s="51" t="s">
        <v>854</v>
      </c>
      <c r="C2677" s="51">
        <v>33</v>
      </c>
      <c r="D2677" s="51" t="s">
        <v>853</v>
      </c>
      <c r="E2677" s="51">
        <v>22.2</v>
      </c>
      <c r="F2677" s="51" t="s">
        <v>852</v>
      </c>
    </row>
    <row r="2678" spans="1:6" x14ac:dyDescent="0.25">
      <c r="A2678" s="51">
        <v>1328</v>
      </c>
      <c r="B2678" s="51" t="s">
        <v>851</v>
      </c>
      <c r="C2678" s="51">
        <v>33</v>
      </c>
      <c r="D2678" s="51" t="s">
        <v>850</v>
      </c>
      <c r="E2678" s="51">
        <v>45.7</v>
      </c>
    </row>
    <row r="2679" spans="1:6" x14ac:dyDescent="0.25">
      <c r="A2679" s="51">
        <v>3495</v>
      </c>
      <c r="B2679" s="51" t="s">
        <v>849</v>
      </c>
      <c r="C2679" s="51">
        <v>4</v>
      </c>
      <c r="D2679" s="51" t="s">
        <v>848</v>
      </c>
      <c r="E2679" s="51">
        <v>1166</v>
      </c>
      <c r="F2679" s="51" t="s">
        <v>847</v>
      </c>
    </row>
    <row r="2680" spans="1:6" x14ac:dyDescent="0.25">
      <c r="A2680" s="51">
        <v>1740</v>
      </c>
      <c r="B2680" s="51" t="s">
        <v>845</v>
      </c>
      <c r="C2680" s="51">
        <v>27</v>
      </c>
      <c r="D2680" s="51" t="s">
        <v>846</v>
      </c>
      <c r="E2680" s="51">
        <v>68</v>
      </c>
    </row>
    <row r="2681" spans="1:6" x14ac:dyDescent="0.25">
      <c r="A2681" s="51">
        <v>2335</v>
      </c>
      <c r="B2681" s="51" t="s">
        <v>845</v>
      </c>
      <c r="C2681" s="51">
        <v>110</v>
      </c>
      <c r="D2681" s="51" t="s">
        <v>844</v>
      </c>
    </row>
    <row r="2682" spans="1:6" x14ac:dyDescent="0.25">
      <c r="A2682" s="51">
        <v>2780</v>
      </c>
      <c r="B2682" s="51" t="s">
        <v>843</v>
      </c>
      <c r="C2682" s="51">
        <v>86</v>
      </c>
      <c r="D2682" s="51" t="s">
        <v>842</v>
      </c>
      <c r="E2682" s="51">
        <v>1240</v>
      </c>
    </row>
    <row r="2683" spans="1:6" x14ac:dyDescent="0.25">
      <c r="A2683" s="51">
        <v>1048</v>
      </c>
      <c r="B2683" s="51" t="s">
        <v>841</v>
      </c>
      <c r="C2683" s="51">
        <v>45</v>
      </c>
      <c r="D2683" s="51" t="s">
        <v>840</v>
      </c>
      <c r="E2683" s="51">
        <v>149</v>
      </c>
      <c r="F2683" s="51" t="s">
        <v>839</v>
      </c>
    </row>
    <row r="2684" spans="1:6" x14ac:dyDescent="0.25">
      <c r="A2684" s="51">
        <v>1049</v>
      </c>
      <c r="B2684" s="51" t="s">
        <v>838</v>
      </c>
      <c r="C2684" s="51">
        <v>45</v>
      </c>
      <c r="D2684" s="51" t="s">
        <v>837</v>
      </c>
      <c r="E2684" s="51">
        <v>149</v>
      </c>
      <c r="F2684" s="51" t="s">
        <v>836</v>
      </c>
    </row>
    <row r="2685" spans="1:6" x14ac:dyDescent="0.25">
      <c r="A2685" s="51">
        <v>2745</v>
      </c>
      <c r="B2685" s="51" t="s">
        <v>835</v>
      </c>
      <c r="C2685" s="51">
        <v>86</v>
      </c>
      <c r="D2685" s="51" t="s">
        <v>834</v>
      </c>
    </row>
    <row r="2686" spans="1:6" x14ac:dyDescent="0.25">
      <c r="A2686" s="51">
        <v>2775</v>
      </c>
      <c r="B2686" s="51" t="s">
        <v>833</v>
      </c>
      <c r="C2686" s="51">
        <v>100</v>
      </c>
      <c r="D2686" s="51" t="s">
        <v>832</v>
      </c>
    </row>
    <row r="2687" spans="1:6" x14ac:dyDescent="0.25">
      <c r="A2687" s="51">
        <v>2429</v>
      </c>
      <c r="B2687" s="51" t="s">
        <v>831</v>
      </c>
      <c r="C2687" s="51">
        <v>33</v>
      </c>
      <c r="D2687" s="51" t="s">
        <v>830</v>
      </c>
      <c r="E2687" s="51">
        <v>82.5</v>
      </c>
      <c r="F2687" s="51" t="s">
        <v>829</v>
      </c>
    </row>
    <row r="2688" spans="1:6" x14ac:dyDescent="0.25">
      <c r="A2688" s="51">
        <v>1693</v>
      </c>
      <c r="B2688" s="51" t="s">
        <v>828</v>
      </c>
      <c r="C2688" s="51">
        <v>33</v>
      </c>
      <c r="D2688" s="51" t="s">
        <v>827</v>
      </c>
      <c r="E2688" s="51">
        <v>55</v>
      </c>
    </row>
    <row r="2689" spans="1:5" x14ac:dyDescent="0.25">
      <c r="A2689" s="51">
        <v>1712</v>
      </c>
      <c r="B2689" s="51" t="s">
        <v>826</v>
      </c>
      <c r="C2689" s="51">
        <v>101</v>
      </c>
      <c r="D2689" s="51" t="s">
        <v>825</v>
      </c>
      <c r="E2689" s="51">
        <v>218</v>
      </c>
    </row>
    <row r="2690" spans="1:5" x14ac:dyDescent="0.25">
      <c r="A2690" s="51">
        <v>1401</v>
      </c>
      <c r="B2690" s="51" t="s">
        <v>824</v>
      </c>
      <c r="C2690" s="51">
        <v>5</v>
      </c>
      <c r="D2690" s="51" t="s">
        <v>823</v>
      </c>
      <c r="E2690" s="51">
        <v>13.7</v>
      </c>
    </row>
    <row r="2691" spans="1:5" x14ac:dyDescent="0.25">
      <c r="A2691" s="51">
        <v>2816</v>
      </c>
      <c r="B2691" s="51" t="s">
        <v>822</v>
      </c>
      <c r="C2691" s="51">
        <v>86</v>
      </c>
      <c r="D2691" s="51" t="s">
        <v>821</v>
      </c>
    </row>
    <row r="2692" spans="1:5" x14ac:dyDescent="0.25">
      <c r="A2692" s="51">
        <v>3517</v>
      </c>
      <c r="B2692" s="51" t="s">
        <v>820</v>
      </c>
      <c r="C2692" s="51">
        <v>12</v>
      </c>
      <c r="D2692" s="51" t="s">
        <v>819</v>
      </c>
      <c r="E2692" s="51">
        <v>31</v>
      </c>
    </row>
    <row r="2693" spans="1:5" x14ac:dyDescent="0.25">
      <c r="A2693" s="51">
        <v>2580</v>
      </c>
      <c r="B2693" s="51" t="s">
        <v>818</v>
      </c>
      <c r="C2693" s="51">
        <v>12</v>
      </c>
      <c r="D2693" s="51" t="s">
        <v>817</v>
      </c>
      <c r="E2693" s="51">
        <v>8.43</v>
      </c>
    </row>
    <row r="2694" spans="1:5" x14ac:dyDescent="0.25">
      <c r="A2694" s="51">
        <v>2905</v>
      </c>
      <c r="B2694" s="51" t="s">
        <v>816</v>
      </c>
      <c r="C2694" s="51">
        <v>99</v>
      </c>
      <c r="D2694" s="51" t="s">
        <v>815</v>
      </c>
      <c r="E2694" s="51">
        <v>216</v>
      </c>
    </row>
    <row r="2695" spans="1:5" x14ac:dyDescent="0.25">
      <c r="A2695" s="51">
        <v>2527</v>
      </c>
      <c r="B2695" s="51" t="s">
        <v>814</v>
      </c>
      <c r="C2695" s="51">
        <v>86</v>
      </c>
      <c r="D2695" s="51" t="s">
        <v>813</v>
      </c>
    </row>
    <row r="2696" spans="1:5" x14ac:dyDescent="0.25">
      <c r="A2696" s="51">
        <v>1012</v>
      </c>
      <c r="B2696" s="51" t="s">
        <v>812</v>
      </c>
      <c r="C2696" s="51">
        <v>35</v>
      </c>
      <c r="D2696" s="51" t="s">
        <v>811</v>
      </c>
      <c r="E2696" s="51">
        <v>240</v>
      </c>
    </row>
    <row r="2697" spans="1:5" x14ac:dyDescent="0.25">
      <c r="A2697" s="51">
        <v>3465</v>
      </c>
      <c r="B2697" s="51" t="s">
        <v>810</v>
      </c>
      <c r="C2697" s="51">
        <v>33</v>
      </c>
      <c r="D2697" s="51" t="s">
        <v>809</v>
      </c>
      <c r="E2697" s="51">
        <v>14.5</v>
      </c>
    </row>
    <row r="2698" spans="1:5" x14ac:dyDescent="0.25">
      <c r="A2698" s="51">
        <v>1695</v>
      </c>
      <c r="B2698" s="51" t="s">
        <v>808</v>
      </c>
      <c r="C2698" s="51">
        <v>33</v>
      </c>
      <c r="D2698" s="51" t="s">
        <v>807</v>
      </c>
      <c r="E2698" s="51">
        <v>27.6</v>
      </c>
    </row>
    <row r="2699" spans="1:5" x14ac:dyDescent="0.25">
      <c r="A2699" s="51">
        <v>1245</v>
      </c>
      <c r="B2699" s="51" t="s">
        <v>806</v>
      </c>
      <c r="C2699" s="51">
        <v>85</v>
      </c>
      <c r="D2699" s="51" t="s">
        <v>805</v>
      </c>
      <c r="E2699" s="51">
        <v>114.75</v>
      </c>
    </row>
    <row r="2700" spans="1:5" x14ac:dyDescent="0.25">
      <c r="A2700" s="51">
        <v>2976</v>
      </c>
      <c r="B2700" s="51" t="s">
        <v>804</v>
      </c>
      <c r="C2700" s="51">
        <v>55</v>
      </c>
      <c r="D2700" s="51" t="s">
        <v>803</v>
      </c>
      <c r="E2700" s="51">
        <v>295</v>
      </c>
    </row>
    <row r="2701" spans="1:5" x14ac:dyDescent="0.25">
      <c r="A2701" s="51">
        <v>2920</v>
      </c>
      <c r="B2701" s="51" t="s">
        <v>802</v>
      </c>
      <c r="C2701" s="51">
        <v>55</v>
      </c>
      <c r="D2701" s="51" t="s">
        <v>801</v>
      </c>
      <c r="E2701" s="51">
        <v>100</v>
      </c>
    </row>
    <row r="2702" spans="1:5" x14ac:dyDescent="0.25">
      <c r="A2702" s="51">
        <v>2774</v>
      </c>
      <c r="B2702" s="51" t="s">
        <v>800</v>
      </c>
      <c r="C2702" s="51">
        <v>55</v>
      </c>
      <c r="D2702" s="51" t="s">
        <v>799</v>
      </c>
      <c r="E2702" s="51">
        <v>75</v>
      </c>
    </row>
    <row r="2703" spans="1:5" x14ac:dyDescent="0.25">
      <c r="A2703" s="51">
        <v>492</v>
      </c>
      <c r="B2703" s="51" t="s">
        <v>798</v>
      </c>
      <c r="C2703" s="51">
        <v>33</v>
      </c>
      <c r="D2703" s="51" t="s">
        <v>797</v>
      </c>
      <c r="E2703" s="51">
        <v>69.3</v>
      </c>
    </row>
    <row r="2704" spans="1:5" x14ac:dyDescent="0.25">
      <c r="A2704" s="51">
        <v>1663</v>
      </c>
      <c r="B2704" s="51" t="s">
        <v>796</v>
      </c>
      <c r="C2704" s="51">
        <v>76</v>
      </c>
      <c r="D2704" s="51" t="s">
        <v>795</v>
      </c>
    </row>
    <row r="2705" spans="1:5" x14ac:dyDescent="0.25">
      <c r="A2705" s="51">
        <v>1288</v>
      </c>
      <c r="B2705" s="51" t="s">
        <v>794</v>
      </c>
      <c r="C2705" s="51">
        <v>76</v>
      </c>
      <c r="D2705" s="51" t="s">
        <v>793</v>
      </c>
      <c r="E2705" s="51">
        <v>59</v>
      </c>
    </row>
    <row r="2706" spans="1:5" x14ac:dyDescent="0.25">
      <c r="A2706" s="51">
        <v>1316</v>
      </c>
      <c r="B2706" s="51" t="s">
        <v>792</v>
      </c>
      <c r="C2706" s="51">
        <v>76</v>
      </c>
      <c r="D2706" s="51" t="s">
        <v>791</v>
      </c>
      <c r="E2706" s="51">
        <v>65</v>
      </c>
    </row>
    <row r="2707" spans="1:5" x14ac:dyDescent="0.25">
      <c r="A2707" s="51">
        <v>3152</v>
      </c>
      <c r="B2707" s="51" t="s">
        <v>790</v>
      </c>
      <c r="C2707" s="51">
        <v>33</v>
      </c>
      <c r="D2707" s="51" t="s">
        <v>789</v>
      </c>
      <c r="E2707" s="51">
        <v>36.299999999999997</v>
      </c>
    </row>
    <row r="2708" spans="1:5" x14ac:dyDescent="0.25">
      <c r="A2708" s="51">
        <v>629</v>
      </c>
      <c r="B2708" s="51" t="s">
        <v>788</v>
      </c>
      <c r="C2708" s="51">
        <v>27</v>
      </c>
      <c r="D2708" s="51" t="s">
        <v>787</v>
      </c>
      <c r="E2708" s="51">
        <v>41</v>
      </c>
    </row>
    <row r="2709" spans="1:5" x14ac:dyDescent="0.25">
      <c r="A2709" s="51">
        <v>2246</v>
      </c>
      <c r="B2709" s="51" t="s">
        <v>786</v>
      </c>
      <c r="C2709" s="51">
        <v>12</v>
      </c>
      <c r="D2709" s="51" t="s">
        <v>785</v>
      </c>
      <c r="E2709" s="51">
        <v>15</v>
      </c>
    </row>
    <row r="2710" spans="1:5" x14ac:dyDescent="0.25">
      <c r="A2710" s="51">
        <v>1844</v>
      </c>
      <c r="B2710" s="51" t="s">
        <v>784</v>
      </c>
      <c r="C2710" s="51">
        <v>33</v>
      </c>
      <c r="D2710" s="51" t="s">
        <v>783</v>
      </c>
      <c r="E2710" s="51">
        <v>23.2</v>
      </c>
    </row>
    <row r="2711" spans="1:5" x14ac:dyDescent="0.25">
      <c r="A2711" s="51">
        <v>928</v>
      </c>
      <c r="B2711" s="51" t="s">
        <v>782</v>
      </c>
      <c r="C2711" s="51">
        <v>33</v>
      </c>
      <c r="D2711" s="51" t="s">
        <v>781</v>
      </c>
      <c r="E2711" s="51">
        <v>70</v>
      </c>
    </row>
    <row r="2712" spans="1:5" x14ac:dyDescent="0.25">
      <c r="A2712" s="51">
        <v>493</v>
      </c>
      <c r="B2712" s="51" t="s">
        <v>780</v>
      </c>
      <c r="C2712" s="51">
        <v>33</v>
      </c>
      <c r="D2712" s="51" t="s">
        <v>779</v>
      </c>
      <c r="E2712" s="51">
        <v>43.6</v>
      </c>
    </row>
    <row r="2713" spans="1:5" x14ac:dyDescent="0.25">
      <c r="A2713" s="51">
        <v>1774</v>
      </c>
      <c r="B2713" s="51" t="s">
        <v>778</v>
      </c>
      <c r="C2713" s="51">
        <v>33</v>
      </c>
      <c r="D2713" s="51" t="s">
        <v>777</v>
      </c>
      <c r="E2713" s="51">
        <v>25</v>
      </c>
    </row>
    <row r="2714" spans="1:5" x14ac:dyDescent="0.25">
      <c r="A2714" s="51">
        <v>3434</v>
      </c>
      <c r="B2714" s="51" t="s">
        <v>776</v>
      </c>
      <c r="C2714" s="51">
        <v>12</v>
      </c>
      <c r="D2714" s="51" t="s">
        <v>775</v>
      </c>
      <c r="E2714" s="51">
        <v>32</v>
      </c>
    </row>
    <row r="2715" spans="1:5" x14ac:dyDescent="0.25">
      <c r="A2715" s="51">
        <v>689</v>
      </c>
      <c r="B2715" s="51" t="s">
        <v>774</v>
      </c>
      <c r="C2715" s="51">
        <v>33</v>
      </c>
      <c r="E2715" s="51">
        <v>160</v>
      </c>
    </row>
    <row r="2716" spans="1:5" x14ac:dyDescent="0.25">
      <c r="A2716" s="51">
        <v>1756</v>
      </c>
      <c r="B2716" s="51" t="s">
        <v>773</v>
      </c>
      <c r="C2716" s="51">
        <v>84</v>
      </c>
      <c r="D2716" s="51" t="s">
        <v>772</v>
      </c>
    </row>
    <row r="2717" spans="1:5" x14ac:dyDescent="0.25">
      <c r="A2717" s="51">
        <v>2691</v>
      </c>
      <c r="B2717" s="51" t="s">
        <v>771</v>
      </c>
      <c r="C2717" s="51">
        <v>84</v>
      </c>
      <c r="D2717" s="51" t="s">
        <v>770</v>
      </c>
      <c r="E2717" s="51">
        <v>25</v>
      </c>
    </row>
    <row r="2718" spans="1:5" x14ac:dyDescent="0.25">
      <c r="A2718" s="51">
        <v>3171</v>
      </c>
      <c r="B2718" s="51" t="s">
        <v>769</v>
      </c>
      <c r="C2718" s="51">
        <v>33</v>
      </c>
      <c r="D2718" s="51" t="s">
        <v>768</v>
      </c>
    </row>
    <row r="2719" spans="1:5" x14ac:dyDescent="0.25">
      <c r="A2719" s="51">
        <v>3192</v>
      </c>
      <c r="B2719" s="51" t="s">
        <v>767</v>
      </c>
      <c r="C2719" s="51">
        <v>66</v>
      </c>
      <c r="D2719" s="51" t="s">
        <v>766</v>
      </c>
      <c r="E2719" s="51">
        <v>42.3</v>
      </c>
    </row>
    <row r="2720" spans="1:5" x14ac:dyDescent="0.25">
      <c r="A2720" s="51">
        <v>494</v>
      </c>
      <c r="B2720" s="51" t="s">
        <v>765</v>
      </c>
      <c r="C2720" s="51">
        <v>33</v>
      </c>
      <c r="D2720" s="51" t="s">
        <v>764</v>
      </c>
      <c r="E2720" s="51">
        <v>25.8</v>
      </c>
    </row>
    <row r="2721" spans="1:6" x14ac:dyDescent="0.25">
      <c r="A2721" s="51">
        <v>2900</v>
      </c>
      <c r="B2721" s="51" t="s">
        <v>763</v>
      </c>
      <c r="C2721" s="51">
        <v>33</v>
      </c>
      <c r="D2721" s="51" t="s">
        <v>762</v>
      </c>
      <c r="E2721" s="51">
        <v>87</v>
      </c>
    </row>
    <row r="2722" spans="1:6" x14ac:dyDescent="0.25">
      <c r="A2722" s="51">
        <v>1283</v>
      </c>
      <c r="B2722" s="51" t="s">
        <v>761</v>
      </c>
      <c r="C2722" s="51">
        <v>9</v>
      </c>
      <c r="D2722" s="51" t="s">
        <v>760</v>
      </c>
      <c r="E2722" s="51">
        <v>33.54</v>
      </c>
    </row>
    <row r="2723" spans="1:6" x14ac:dyDescent="0.25">
      <c r="A2723" s="51">
        <v>2343</v>
      </c>
      <c r="B2723" s="51" t="s">
        <v>759</v>
      </c>
      <c r="C2723" s="51">
        <v>78</v>
      </c>
      <c r="D2723" s="51" t="s">
        <v>758</v>
      </c>
      <c r="E2723" s="51">
        <v>491</v>
      </c>
    </row>
    <row r="2724" spans="1:6" x14ac:dyDescent="0.25">
      <c r="A2724" s="51">
        <v>3286</v>
      </c>
      <c r="B2724" s="51" t="s">
        <v>757</v>
      </c>
      <c r="C2724" s="51">
        <v>122</v>
      </c>
    </row>
    <row r="2725" spans="1:6" x14ac:dyDescent="0.25">
      <c r="A2725" s="51">
        <v>495</v>
      </c>
      <c r="B2725" s="51" t="s">
        <v>756</v>
      </c>
      <c r="C2725" s="51">
        <v>21</v>
      </c>
      <c r="D2725" s="51" t="s">
        <v>755</v>
      </c>
      <c r="E2725" s="51">
        <v>590.74</v>
      </c>
    </row>
    <row r="2726" spans="1:6" x14ac:dyDescent="0.25">
      <c r="A2726" s="51">
        <v>2772</v>
      </c>
      <c r="B2726" s="51" t="s">
        <v>754</v>
      </c>
      <c r="C2726" s="51">
        <v>106</v>
      </c>
      <c r="D2726" s="51" t="s">
        <v>753</v>
      </c>
      <c r="E2726" s="51">
        <v>72</v>
      </c>
    </row>
    <row r="2727" spans="1:6" x14ac:dyDescent="0.25">
      <c r="A2727" s="51">
        <v>3287</v>
      </c>
      <c r="B2727" s="51" t="s">
        <v>752</v>
      </c>
      <c r="C2727" s="51">
        <v>122</v>
      </c>
    </row>
    <row r="2728" spans="1:6" x14ac:dyDescent="0.25">
      <c r="A2728" s="51">
        <v>1822</v>
      </c>
      <c r="B2728" s="51" t="s">
        <v>751</v>
      </c>
      <c r="C2728" s="51">
        <v>26</v>
      </c>
      <c r="D2728" s="51" t="s">
        <v>750</v>
      </c>
      <c r="E2728" s="51">
        <v>65</v>
      </c>
    </row>
    <row r="2729" spans="1:6" x14ac:dyDescent="0.25">
      <c r="A2729" s="51">
        <v>3469</v>
      </c>
      <c r="B2729" s="51" t="s">
        <v>749</v>
      </c>
      <c r="C2729" s="51">
        <v>12</v>
      </c>
      <c r="D2729" s="51" t="s">
        <v>748</v>
      </c>
      <c r="E2729" s="51">
        <v>44.34</v>
      </c>
    </row>
    <row r="2730" spans="1:6" x14ac:dyDescent="0.25">
      <c r="A2730" s="51">
        <v>1954</v>
      </c>
      <c r="B2730" s="51" t="s">
        <v>747</v>
      </c>
      <c r="C2730" s="51">
        <v>78</v>
      </c>
      <c r="D2730" s="51" t="s">
        <v>746</v>
      </c>
      <c r="E2730" s="51">
        <v>0</v>
      </c>
    </row>
    <row r="2731" spans="1:6" x14ac:dyDescent="0.25">
      <c r="A2731" s="51">
        <v>3203</v>
      </c>
      <c r="B2731" s="51" t="s">
        <v>745</v>
      </c>
      <c r="C2731" s="51">
        <v>100</v>
      </c>
      <c r="D2731" s="51" t="s">
        <v>744</v>
      </c>
      <c r="E2731" s="51">
        <v>42</v>
      </c>
    </row>
    <row r="2732" spans="1:6" x14ac:dyDescent="0.25">
      <c r="A2732" s="51">
        <v>790</v>
      </c>
      <c r="B2732" s="51" t="s">
        <v>743</v>
      </c>
      <c r="C2732" s="51">
        <v>27</v>
      </c>
      <c r="D2732" s="51" t="s">
        <v>742</v>
      </c>
    </row>
    <row r="2733" spans="1:6" x14ac:dyDescent="0.25">
      <c r="A2733" s="51">
        <v>2860</v>
      </c>
      <c r="B2733" s="51" t="s">
        <v>741</v>
      </c>
      <c r="C2733" s="51">
        <v>99</v>
      </c>
      <c r="D2733" s="51" t="s">
        <v>740</v>
      </c>
    </row>
    <row r="2734" spans="1:6" x14ac:dyDescent="0.25">
      <c r="A2734" s="51">
        <v>2716</v>
      </c>
      <c r="B2734" s="51" t="s">
        <v>739</v>
      </c>
      <c r="C2734" s="51">
        <v>110</v>
      </c>
      <c r="D2734" s="51" t="s">
        <v>738</v>
      </c>
      <c r="E2734" s="51">
        <v>625</v>
      </c>
      <c r="F2734" s="51" t="s">
        <v>737</v>
      </c>
    </row>
    <row r="2735" spans="1:6" x14ac:dyDescent="0.25">
      <c r="A2735" s="51">
        <v>3254</v>
      </c>
      <c r="B2735" s="51" t="s">
        <v>736</v>
      </c>
      <c r="C2735" s="51">
        <v>12</v>
      </c>
      <c r="D2735" s="51" t="s">
        <v>735</v>
      </c>
      <c r="E2735" s="51">
        <v>570.4</v>
      </c>
    </row>
    <row r="2736" spans="1:6" x14ac:dyDescent="0.25">
      <c r="A2736" s="51">
        <v>2901</v>
      </c>
      <c r="B2736" s="51" t="s">
        <v>734</v>
      </c>
      <c r="C2736" s="51">
        <v>12</v>
      </c>
      <c r="D2736" s="51" t="s">
        <v>733</v>
      </c>
    </row>
    <row r="2737" spans="1:6" x14ac:dyDescent="0.25">
      <c r="A2737" s="51">
        <v>1926</v>
      </c>
      <c r="B2737" s="51" t="s">
        <v>732</v>
      </c>
      <c r="C2737" s="51">
        <v>12</v>
      </c>
      <c r="D2737" s="51" t="s">
        <v>731</v>
      </c>
      <c r="E2737" s="51">
        <v>57.04</v>
      </c>
    </row>
    <row r="2738" spans="1:6" x14ac:dyDescent="0.25">
      <c r="A2738" s="51">
        <v>459</v>
      </c>
      <c r="B2738" s="51" t="s">
        <v>730</v>
      </c>
      <c r="C2738" s="51">
        <v>32</v>
      </c>
      <c r="D2738" s="51" t="s">
        <v>729</v>
      </c>
      <c r="E2738" s="51">
        <v>51</v>
      </c>
    </row>
    <row r="2739" spans="1:6" x14ac:dyDescent="0.25">
      <c r="A2739" s="51">
        <v>2849</v>
      </c>
      <c r="B2739" s="51" t="s">
        <v>728</v>
      </c>
      <c r="C2739" s="51">
        <v>86</v>
      </c>
      <c r="D2739" s="51" t="s">
        <v>727</v>
      </c>
      <c r="E2739" s="51">
        <v>246</v>
      </c>
    </row>
    <row r="2740" spans="1:6" x14ac:dyDescent="0.25">
      <c r="A2740" s="51">
        <v>2850</v>
      </c>
      <c r="B2740" s="51" t="s">
        <v>726</v>
      </c>
      <c r="C2740" s="51">
        <v>86</v>
      </c>
      <c r="D2740" s="51" t="s">
        <v>725</v>
      </c>
      <c r="E2740" s="51">
        <v>260</v>
      </c>
    </row>
    <row r="2741" spans="1:6" x14ac:dyDescent="0.25">
      <c r="A2741" s="51">
        <v>2096</v>
      </c>
      <c r="B2741" s="51" t="s">
        <v>724</v>
      </c>
      <c r="C2741" s="51">
        <v>112</v>
      </c>
      <c r="D2741" s="51" t="s">
        <v>723</v>
      </c>
      <c r="E2741" s="51">
        <v>396</v>
      </c>
    </row>
    <row r="2742" spans="1:6" x14ac:dyDescent="0.25">
      <c r="A2742" s="51">
        <v>2453</v>
      </c>
      <c r="B2742" s="51" t="s">
        <v>722</v>
      </c>
      <c r="C2742" s="51">
        <v>78</v>
      </c>
      <c r="D2742" s="51" t="s">
        <v>721</v>
      </c>
      <c r="E2742" s="51">
        <v>275</v>
      </c>
    </row>
    <row r="2743" spans="1:6" x14ac:dyDescent="0.25">
      <c r="A2743" s="51">
        <v>496</v>
      </c>
      <c r="B2743" s="51" t="s">
        <v>720</v>
      </c>
      <c r="C2743" s="51">
        <v>33</v>
      </c>
      <c r="D2743" s="51" t="s">
        <v>503</v>
      </c>
      <c r="E2743" s="51">
        <v>51.6</v>
      </c>
    </row>
    <row r="2744" spans="1:6" x14ac:dyDescent="0.25">
      <c r="A2744" s="51">
        <v>932</v>
      </c>
      <c r="B2744" s="51" t="s">
        <v>719</v>
      </c>
      <c r="C2744" s="51">
        <v>9</v>
      </c>
      <c r="D2744" s="51" t="s">
        <v>718</v>
      </c>
      <c r="F2744" s="51" t="s">
        <v>717</v>
      </c>
    </row>
    <row r="2745" spans="1:6" x14ac:dyDescent="0.25">
      <c r="A2745" s="51">
        <v>1265</v>
      </c>
      <c r="B2745" s="51" t="s">
        <v>716</v>
      </c>
      <c r="C2745" s="51">
        <v>27</v>
      </c>
      <c r="D2745" s="51" t="s">
        <v>715</v>
      </c>
      <c r="E2745" s="51">
        <v>37</v>
      </c>
    </row>
    <row r="2746" spans="1:6" x14ac:dyDescent="0.25">
      <c r="A2746" s="51">
        <v>1495</v>
      </c>
      <c r="B2746" s="51" t="s">
        <v>714</v>
      </c>
      <c r="C2746" s="51">
        <v>28</v>
      </c>
      <c r="D2746" s="51" t="s">
        <v>713</v>
      </c>
      <c r="E2746" s="51">
        <v>100</v>
      </c>
    </row>
    <row r="2747" spans="1:6" x14ac:dyDescent="0.25">
      <c r="A2747" s="51">
        <v>2553</v>
      </c>
      <c r="B2747" s="51" t="s">
        <v>712</v>
      </c>
      <c r="C2747" s="51">
        <v>101</v>
      </c>
      <c r="D2747" s="51" t="s">
        <v>711</v>
      </c>
      <c r="E2747" s="51">
        <v>188</v>
      </c>
    </row>
    <row r="2748" spans="1:6" x14ac:dyDescent="0.25">
      <c r="A2748" s="51">
        <v>2048</v>
      </c>
      <c r="B2748" s="51" t="s">
        <v>710</v>
      </c>
      <c r="C2748" s="51">
        <v>104</v>
      </c>
      <c r="D2748" s="51" t="s">
        <v>709</v>
      </c>
    </row>
    <row r="2749" spans="1:6" x14ac:dyDescent="0.25">
      <c r="A2749" s="51">
        <v>2047</v>
      </c>
      <c r="B2749" s="51" t="s">
        <v>708</v>
      </c>
      <c r="C2749" s="51">
        <v>104</v>
      </c>
      <c r="D2749" s="51" t="s">
        <v>707</v>
      </c>
    </row>
    <row r="2750" spans="1:6" x14ac:dyDescent="0.25">
      <c r="A2750" s="51">
        <v>2030</v>
      </c>
      <c r="B2750" s="51" t="s">
        <v>706</v>
      </c>
      <c r="C2750" s="51">
        <v>104</v>
      </c>
      <c r="D2750" s="51" t="s">
        <v>705</v>
      </c>
      <c r="E2750" s="51">
        <v>328</v>
      </c>
    </row>
    <row r="2751" spans="1:6" x14ac:dyDescent="0.25">
      <c r="A2751" s="51">
        <v>1867</v>
      </c>
      <c r="B2751" s="51" t="s">
        <v>704</v>
      </c>
      <c r="C2751" s="51">
        <v>12</v>
      </c>
      <c r="D2751" s="51" t="s">
        <v>703</v>
      </c>
      <c r="E2751" s="51">
        <v>75</v>
      </c>
    </row>
    <row r="2752" spans="1:6" x14ac:dyDescent="0.25">
      <c r="A2752" s="51">
        <v>1521</v>
      </c>
      <c r="B2752" s="51" t="s">
        <v>702</v>
      </c>
      <c r="C2752" s="51">
        <v>12</v>
      </c>
      <c r="D2752" s="51" t="s">
        <v>701</v>
      </c>
      <c r="E2752" s="51">
        <v>77.7</v>
      </c>
    </row>
    <row r="2753" spans="1:5" x14ac:dyDescent="0.25">
      <c r="A2753" s="51">
        <v>1522</v>
      </c>
      <c r="B2753" s="51" t="s">
        <v>700</v>
      </c>
      <c r="C2753" s="51">
        <v>12</v>
      </c>
      <c r="D2753" s="51" t="s">
        <v>699</v>
      </c>
      <c r="E2753" s="51">
        <v>70.599999999999994</v>
      </c>
    </row>
    <row r="2754" spans="1:5" x14ac:dyDescent="0.25">
      <c r="A2754" s="51">
        <v>1866</v>
      </c>
      <c r="B2754" s="51" t="s">
        <v>698</v>
      </c>
      <c r="C2754" s="51">
        <v>12</v>
      </c>
      <c r="D2754" s="51" t="s">
        <v>697</v>
      </c>
      <c r="E2754" s="51">
        <v>75</v>
      </c>
    </row>
    <row r="2755" spans="1:5" x14ac:dyDescent="0.25">
      <c r="A2755" s="51">
        <v>3445</v>
      </c>
      <c r="B2755" s="51" t="s">
        <v>696</v>
      </c>
      <c r="C2755" s="51">
        <v>12</v>
      </c>
      <c r="D2755" s="51" t="s">
        <v>695</v>
      </c>
      <c r="E2755" s="51">
        <v>71.599999999999994</v>
      </c>
    </row>
    <row r="2756" spans="1:5" x14ac:dyDescent="0.25">
      <c r="A2756" s="51">
        <v>2106</v>
      </c>
      <c r="B2756" s="51" t="s">
        <v>694</v>
      </c>
      <c r="C2756" s="51">
        <v>12</v>
      </c>
      <c r="D2756" s="51" t="s">
        <v>693</v>
      </c>
    </row>
    <row r="2757" spans="1:5" x14ac:dyDescent="0.25">
      <c r="A2757" s="51">
        <v>2373</v>
      </c>
      <c r="B2757" s="51" t="s">
        <v>692</v>
      </c>
      <c r="C2757" s="51">
        <v>26</v>
      </c>
      <c r="D2757" s="51" t="s">
        <v>691</v>
      </c>
      <c r="E2757" s="51">
        <v>19.600000000000001</v>
      </c>
    </row>
    <row r="2758" spans="1:5" x14ac:dyDescent="0.25">
      <c r="A2758" s="51">
        <v>2372</v>
      </c>
      <c r="B2758" s="51" t="s">
        <v>690</v>
      </c>
      <c r="C2758" s="51">
        <v>26</v>
      </c>
      <c r="D2758" s="51" t="s">
        <v>689</v>
      </c>
      <c r="E2758" s="51">
        <v>19.600000000000001</v>
      </c>
    </row>
    <row r="2759" spans="1:5" x14ac:dyDescent="0.25">
      <c r="A2759" s="51">
        <v>2371</v>
      </c>
      <c r="B2759" s="51" t="s">
        <v>688</v>
      </c>
      <c r="C2759" s="51">
        <v>26</v>
      </c>
      <c r="D2759" s="51" t="s">
        <v>687</v>
      </c>
      <c r="E2759" s="51">
        <v>22.1</v>
      </c>
    </row>
    <row r="2760" spans="1:5" x14ac:dyDescent="0.25">
      <c r="A2760" s="51">
        <v>1108</v>
      </c>
      <c r="B2760" s="51" t="s">
        <v>686</v>
      </c>
      <c r="C2760" s="51">
        <v>27</v>
      </c>
      <c r="D2760" s="51" t="s">
        <v>685</v>
      </c>
      <c r="E2760" s="51">
        <v>33</v>
      </c>
    </row>
    <row r="2761" spans="1:5" x14ac:dyDescent="0.25">
      <c r="A2761" s="51">
        <v>2539</v>
      </c>
      <c r="B2761" s="51" t="s">
        <v>684</v>
      </c>
      <c r="C2761" s="51">
        <v>78</v>
      </c>
      <c r="D2761" s="51" t="s">
        <v>683</v>
      </c>
      <c r="E2761" s="51">
        <v>260</v>
      </c>
    </row>
    <row r="2762" spans="1:5" x14ac:dyDescent="0.25">
      <c r="A2762" s="51">
        <v>2612</v>
      </c>
      <c r="B2762" s="51" t="s">
        <v>682</v>
      </c>
      <c r="C2762" s="51">
        <v>78</v>
      </c>
      <c r="D2762" s="51" t="s">
        <v>681</v>
      </c>
      <c r="E2762" s="51">
        <v>98</v>
      </c>
    </row>
    <row r="2763" spans="1:5" x14ac:dyDescent="0.25">
      <c r="A2763" s="51">
        <v>841</v>
      </c>
      <c r="B2763" s="51" t="s">
        <v>680</v>
      </c>
      <c r="C2763" s="51">
        <v>26</v>
      </c>
      <c r="D2763" s="51" t="s">
        <v>679</v>
      </c>
      <c r="E2763" s="51">
        <v>453.74</v>
      </c>
    </row>
    <row r="2764" spans="1:5" x14ac:dyDescent="0.25">
      <c r="A2764" s="51">
        <v>589</v>
      </c>
      <c r="B2764" s="51" t="s">
        <v>678</v>
      </c>
      <c r="C2764" s="51">
        <v>27</v>
      </c>
      <c r="D2764" s="51" t="s">
        <v>677</v>
      </c>
      <c r="E2764" s="51">
        <v>33</v>
      </c>
    </row>
    <row r="2765" spans="1:5" x14ac:dyDescent="0.25">
      <c r="A2765" s="51">
        <v>3055</v>
      </c>
      <c r="B2765" s="51" t="s">
        <v>676</v>
      </c>
      <c r="C2765" s="51">
        <v>134</v>
      </c>
      <c r="D2765" s="51" t="s">
        <v>675</v>
      </c>
      <c r="E2765" s="51">
        <v>240</v>
      </c>
    </row>
    <row r="2766" spans="1:5" x14ac:dyDescent="0.25">
      <c r="A2766" s="51">
        <v>2973</v>
      </c>
      <c r="B2766" s="51" t="s">
        <v>674</v>
      </c>
      <c r="C2766" s="51">
        <v>134</v>
      </c>
      <c r="D2766" s="51" t="s">
        <v>673</v>
      </c>
      <c r="E2766" s="51">
        <v>60</v>
      </c>
    </row>
    <row r="2767" spans="1:5" x14ac:dyDescent="0.25">
      <c r="A2767" s="51">
        <v>2245</v>
      </c>
      <c r="B2767" s="51" t="s">
        <v>672</v>
      </c>
      <c r="C2767" s="51">
        <v>104</v>
      </c>
      <c r="D2767" s="51" t="s">
        <v>671</v>
      </c>
      <c r="E2767" s="51">
        <v>60</v>
      </c>
    </row>
    <row r="2768" spans="1:5" x14ac:dyDescent="0.25">
      <c r="A2768" s="51">
        <v>1949</v>
      </c>
      <c r="B2768" s="51" t="s">
        <v>670</v>
      </c>
      <c r="C2768" s="51">
        <v>12</v>
      </c>
      <c r="D2768" s="51" t="s">
        <v>669</v>
      </c>
      <c r="E2768" s="51">
        <v>18</v>
      </c>
    </row>
    <row r="2769" spans="1:6" x14ac:dyDescent="0.25">
      <c r="A2769" s="51">
        <v>1848</v>
      </c>
      <c r="B2769" s="51" t="s">
        <v>668</v>
      </c>
      <c r="C2769" s="51">
        <v>29</v>
      </c>
      <c r="D2769" s="51" t="s">
        <v>667</v>
      </c>
      <c r="E2769" s="51">
        <v>109</v>
      </c>
    </row>
    <row r="2770" spans="1:6" x14ac:dyDescent="0.25">
      <c r="A2770" s="51">
        <v>2402</v>
      </c>
      <c r="B2770" s="51" t="s">
        <v>666</v>
      </c>
      <c r="C2770" s="51">
        <v>29</v>
      </c>
      <c r="D2770" s="51" t="s">
        <v>665</v>
      </c>
      <c r="E2770" s="51">
        <v>383</v>
      </c>
    </row>
    <row r="2771" spans="1:6" x14ac:dyDescent="0.25">
      <c r="A2771" s="51">
        <v>1081</v>
      </c>
      <c r="B2771" s="51" t="s">
        <v>664</v>
      </c>
      <c r="C2771" s="51">
        <v>60</v>
      </c>
      <c r="D2771" s="51" t="s">
        <v>663</v>
      </c>
    </row>
    <row r="2772" spans="1:6" x14ac:dyDescent="0.25">
      <c r="A2772" s="51">
        <v>1664</v>
      </c>
      <c r="B2772" s="51" t="s">
        <v>662</v>
      </c>
      <c r="C2772" s="51">
        <v>60</v>
      </c>
      <c r="D2772" s="51" t="s">
        <v>661</v>
      </c>
    </row>
    <row r="2773" spans="1:6" x14ac:dyDescent="0.25">
      <c r="A2773" s="51">
        <v>1538</v>
      </c>
      <c r="B2773" s="51" t="s">
        <v>660</v>
      </c>
      <c r="C2773" s="51">
        <v>60</v>
      </c>
      <c r="D2773" s="51" t="s">
        <v>659</v>
      </c>
    </row>
    <row r="2774" spans="1:6" x14ac:dyDescent="0.25">
      <c r="A2774" s="51">
        <v>909</v>
      </c>
      <c r="B2774" s="51" t="s">
        <v>658</v>
      </c>
      <c r="C2774" s="51">
        <v>33</v>
      </c>
      <c r="D2774" s="51" t="s">
        <v>657</v>
      </c>
      <c r="E2774" s="51">
        <v>12.1</v>
      </c>
      <c r="F2774" s="51" t="s">
        <v>656</v>
      </c>
    </row>
    <row r="2775" spans="1:6" x14ac:dyDescent="0.25">
      <c r="A2775" s="51">
        <v>995</v>
      </c>
      <c r="B2775" s="51" t="s">
        <v>655</v>
      </c>
      <c r="C2775" s="51">
        <v>33</v>
      </c>
      <c r="D2775" s="51" t="s">
        <v>654</v>
      </c>
      <c r="E2775" s="51">
        <v>22</v>
      </c>
    </row>
    <row r="2776" spans="1:6" x14ac:dyDescent="0.25">
      <c r="A2776" s="51">
        <v>1516</v>
      </c>
      <c r="B2776" s="51" t="s">
        <v>653</v>
      </c>
      <c r="C2776" s="51">
        <v>26</v>
      </c>
      <c r="D2776" s="51" t="s">
        <v>652</v>
      </c>
    </row>
    <row r="2777" spans="1:6" x14ac:dyDescent="0.25">
      <c r="A2777" s="51">
        <v>497</v>
      </c>
      <c r="B2777" s="51" t="s">
        <v>651</v>
      </c>
      <c r="C2777" s="51">
        <v>18</v>
      </c>
      <c r="E2777" s="51">
        <v>78.785060975609795</v>
      </c>
    </row>
    <row r="2778" spans="1:6" x14ac:dyDescent="0.25">
      <c r="A2778" s="51">
        <v>844</v>
      </c>
      <c r="B2778" s="51" t="s">
        <v>650</v>
      </c>
      <c r="C2778" s="51">
        <v>59</v>
      </c>
      <c r="D2778" s="51" t="s">
        <v>649</v>
      </c>
      <c r="E2778" s="51">
        <v>36.799999999999997</v>
      </c>
    </row>
    <row r="2779" spans="1:6" x14ac:dyDescent="0.25">
      <c r="A2779" s="51">
        <v>3238</v>
      </c>
      <c r="B2779" s="51" t="s">
        <v>648</v>
      </c>
      <c r="C2779" s="51">
        <v>79</v>
      </c>
      <c r="D2779" s="51" t="s">
        <v>647</v>
      </c>
      <c r="E2779" s="51">
        <v>23.26</v>
      </c>
    </row>
    <row r="2780" spans="1:6" x14ac:dyDescent="0.25">
      <c r="A2780" s="51">
        <v>3489</v>
      </c>
      <c r="B2780" s="51" t="s">
        <v>646</v>
      </c>
      <c r="C2780" s="51">
        <v>9</v>
      </c>
      <c r="D2780" s="51" t="s">
        <v>645</v>
      </c>
      <c r="E2780" s="51">
        <v>86.14</v>
      </c>
    </row>
    <row r="2781" spans="1:6" x14ac:dyDescent="0.25">
      <c r="A2781" s="51">
        <v>2039</v>
      </c>
      <c r="B2781" s="51" t="s">
        <v>644</v>
      </c>
      <c r="C2781" s="51">
        <v>33</v>
      </c>
      <c r="D2781" s="51" t="s">
        <v>643</v>
      </c>
    </row>
    <row r="2782" spans="1:6" x14ac:dyDescent="0.25">
      <c r="A2782" s="51">
        <v>2409</v>
      </c>
      <c r="B2782" s="51" t="s">
        <v>642</v>
      </c>
      <c r="C2782" s="51">
        <v>33</v>
      </c>
      <c r="D2782" s="51" t="s">
        <v>641</v>
      </c>
      <c r="E2782" s="51">
        <v>47.6</v>
      </c>
    </row>
    <row r="2783" spans="1:6" x14ac:dyDescent="0.25">
      <c r="A2783" s="51">
        <v>498</v>
      </c>
      <c r="B2783" s="51" t="s">
        <v>640</v>
      </c>
      <c r="C2783" s="51">
        <v>4</v>
      </c>
      <c r="D2783" s="51" t="s">
        <v>639</v>
      </c>
      <c r="E2783" s="51">
        <v>28.45</v>
      </c>
    </row>
    <row r="2784" spans="1:6" x14ac:dyDescent="0.25">
      <c r="A2784" s="51">
        <v>1859</v>
      </c>
      <c r="B2784" s="51" t="s">
        <v>638</v>
      </c>
      <c r="C2784" s="51">
        <v>33</v>
      </c>
      <c r="D2784" s="51" t="s">
        <v>637</v>
      </c>
      <c r="E2784" s="51">
        <v>113.81</v>
      </c>
    </row>
    <row r="2785" spans="1:6" x14ac:dyDescent="0.25">
      <c r="A2785" s="51">
        <v>1523</v>
      </c>
      <c r="B2785" s="51" t="s">
        <v>636</v>
      </c>
      <c r="C2785" s="51">
        <v>96</v>
      </c>
      <c r="D2785" s="51" t="s">
        <v>635</v>
      </c>
      <c r="E2785" s="51">
        <v>150</v>
      </c>
    </row>
    <row r="2786" spans="1:6" x14ac:dyDescent="0.25">
      <c r="A2786" s="51">
        <v>3098</v>
      </c>
      <c r="B2786" s="51" t="s">
        <v>634</v>
      </c>
      <c r="C2786" s="51">
        <v>139</v>
      </c>
      <c r="D2786" s="51" t="s">
        <v>633</v>
      </c>
    </row>
    <row r="2787" spans="1:6" x14ac:dyDescent="0.25">
      <c r="A2787" s="51">
        <v>3564</v>
      </c>
      <c r="B2787" s="51" t="s">
        <v>632</v>
      </c>
      <c r="C2787" s="51">
        <v>136</v>
      </c>
      <c r="D2787" s="51" t="s">
        <v>631</v>
      </c>
      <c r="E2787" s="51">
        <v>10</v>
      </c>
    </row>
    <row r="2788" spans="1:6" x14ac:dyDescent="0.25">
      <c r="A2788" s="51">
        <v>1792</v>
      </c>
      <c r="B2788" s="51" t="s">
        <v>630</v>
      </c>
      <c r="C2788" s="51">
        <v>4</v>
      </c>
      <c r="D2788" s="51" t="s">
        <v>629</v>
      </c>
    </row>
    <row r="2789" spans="1:6" x14ac:dyDescent="0.25">
      <c r="A2789" s="51">
        <v>3251</v>
      </c>
      <c r="B2789" s="51" t="s">
        <v>628</v>
      </c>
      <c r="C2789" s="51">
        <v>33</v>
      </c>
      <c r="D2789" s="51" t="s">
        <v>627</v>
      </c>
      <c r="E2789" s="51">
        <v>35.700000000000003</v>
      </c>
    </row>
    <row r="2790" spans="1:6" x14ac:dyDescent="0.25">
      <c r="A2790" s="51">
        <v>1743</v>
      </c>
      <c r="B2790" s="51" t="s">
        <v>626</v>
      </c>
      <c r="C2790" s="51">
        <v>33</v>
      </c>
      <c r="D2790" s="51" t="s">
        <v>625</v>
      </c>
      <c r="E2790" s="51">
        <v>35</v>
      </c>
    </row>
    <row r="2791" spans="1:6" x14ac:dyDescent="0.25">
      <c r="A2791" s="51">
        <v>2602</v>
      </c>
      <c r="B2791" s="51" t="s">
        <v>624</v>
      </c>
      <c r="C2791" s="51">
        <v>33</v>
      </c>
      <c r="D2791" s="51" t="s">
        <v>623</v>
      </c>
      <c r="E2791" s="51">
        <v>26.3</v>
      </c>
    </row>
    <row r="2792" spans="1:6" x14ac:dyDescent="0.25">
      <c r="A2792" s="51">
        <v>3110</v>
      </c>
      <c r="B2792" s="51" t="s">
        <v>622</v>
      </c>
      <c r="C2792" s="51">
        <v>33</v>
      </c>
      <c r="D2792" s="51" t="s">
        <v>621</v>
      </c>
      <c r="E2792" s="51">
        <v>32.25</v>
      </c>
    </row>
    <row r="2793" spans="1:6" x14ac:dyDescent="0.25">
      <c r="A2793" s="51">
        <v>499</v>
      </c>
      <c r="B2793" s="51" t="s">
        <v>620</v>
      </c>
      <c r="C2793" s="51">
        <v>33</v>
      </c>
      <c r="D2793" s="51" t="s">
        <v>619</v>
      </c>
      <c r="E2793" s="51">
        <v>29.3</v>
      </c>
    </row>
    <row r="2794" spans="1:6" x14ac:dyDescent="0.25">
      <c r="A2794" s="51">
        <v>3568</v>
      </c>
      <c r="B2794" s="51" t="s">
        <v>618</v>
      </c>
      <c r="C2794" s="51">
        <v>120</v>
      </c>
      <c r="D2794" s="51" t="s">
        <v>617</v>
      </c>
    </row>
    <row r="2795" spans="1:6" x14ac:dyDescent="0.25">
      <c r="A2795" s="51">
        <v>3536</v>
      </c>
      <c r="B2795" s="51" t="s">
        <v>616</v>
      </c>
      <c r="C2795" s="51">
        <v>12</v>
      </c>
      <c r="D2795" s="51" t="s">
        <v>615</v>
      </c>
      <c r="E2795" s="51">
        <v>40</v>
      </c>
    </row>
    <row r="2796" spans="1:6" x14ac:dyDescent="0.25">
      <c r="A2796" s="51">
        <v>2496</v>
      </c>
      <c r="B2796" s="51" t="s">
        <v>614</v>
      </c>
      <c r="C2796" s="51">
        <v>33</v>
      </c>
      <c r="D2796" s="51" t="s">
        <v>613</v>
      </c>
      <c r="E2796" s="51">
        <v>73.099999999999994</v>
      </c>
    </row>
    <row r="2797" spans="1:6" x14ac:dyDescent="0.25">
      <c r="A2797" s="51">
        <v>1053</v>
      </c>
      <c r="B2797" s="51" t="s">
        <v>612</v>
      </c>
      <c r="C2797" s="51">
        <v>26</v>
      </c>
      <c r="D2797" s="51" t="s">
        <v>611</v>
      </c>
      <c r="E2797" s="51">
        <v>14</v>
      </c>
      <c r="F2797" s="51" t="s">
        <v>610</v>
      </c>
    </row>
    <row r="2798" spans="1:6" x14ac:dyDescent="0.25">
      <c r="A2798" s="51">
        <v>2957</v>
      </c>
      <c r="B2798" s="51" t="s">
        <v>609</v>
      </c>
      <c r="C2798" s="51">
        <v>33</v>
      </c>
      <c r="D2798" s="51" t="s">
        <v>608</v>
      </c>
    </row>
    <row r="2799" spans="1:6" x14ac:dyDescent="0.25">
      <c r="A2799" s="51">
        <v>1345</v>
      </c>
      <c r="B2799" s="51" t="s">
        <v>607</v>
      </c>
      <c r="C2799" s="51">
        <v>53</v>
      </c>
      <c r="D2799" s="51" t="s">
        <v>606</v>
      </c>
      <c r="E2799" s="51">
        <v>22.19</v>
      </c>
    </row>
    <row r="2800" spans="1:6" x14ac:dyDescent="0.25">
      <c r="A2800" s="51">
        <v>2007</v>
      </c>
      <c r="B2800" s="51" t="s">
        <v>605</v>
      </c>
      <c r="C2800" s="51">
        <v>12</v>
      </c>
      <c r="D2800" s="51" t="s">
        <v>604</v>
      </c>
      <c r="E2800" s="51">
        <v>32</v>
      </c>
    </row>
    <row r="2801" spans="1:6" x14ac:dyDescent="0.25">
      <c r="A2801" s="51">
        <v>684</v>
      </c>
      <c r="B2801" s="51" t="s">
        <v>603</v>
      </c>
      <c r="C2801" s="51">
        <v>33</v>
      </c>
      <c r="D2801" s="51" t="s">
        <v>602</v>
      </c>
      <c r="E2801" s="51">
        <v>92.8</v>
      </c>
    </row>
    <row r="2802" spans="1:6" x14ac:dyDescent="0.25">
      <c r="A2802" s="51">
        <v>1319</v>
      </c>
      <c r="B2802" s="51" t="s">
        <v>601</v>
      </c>
      <c r="C2802" s="51">
        <v>33</v>
      </c>
      <c r="D2802" s="51" t="s">
        <v>600</v>
      </c>
      <c r="E2802" s="51">
        <v>32.799999999999997</v>
      </c>
      <c r="F2802" s="51" t="s">
        <v>599</v>
      </c>
    </row>
    <row r="2803" spans="1:6" x14ac:dyDescent="0.25">
      <c r="A2803" s="51">
        <v>1178</v>
      </c>
      <c r="B2803" s="51" t="s">
        <v>598</v>
      </c>
      <c r="C2803" s="51">
        <v>33</v>
      </c>
      <c r="D2803" s="51" t="s">
        <v>597</v>
      </c>
      <c r="E2803" s="51">
        <v>18</v>
      </c>
    </row>
    <row r="2804" spans="1:6" x14ac:dyDescent="0.25">
      <c r="A2804" s="51">
        <v>1177</v>
      </c>
      <c r="B2804" s="51" t="s">
        <v>596</v>
      </c>
      <c r="C2804" s="51">
        <v>33</v>
      </c>
      <c r="D2804" s="51" t="s">
        <v>595</v>
      </c>
      <c r="E2804" s="51">
        <v>54</v>
      </c>
    </row>
    <row r="2805" spans="1:6" x14ac:dyDescent="0.25">
      <c r="A2805" s="51">
        <v>887</v>
      </c>
      <c r="B2805" s="51" t="s">
        <v>594</v>
      </c>
      <c r="C2805" s="51">
        <v>26</v>
      </c>
      <c r="D2805" s="51" t="s">
        <v>593</v>
      </c>
      <c r="E2805" s="51">
        <v>195.5</v>
      </c>
    </row>
    <row r="2806" spans="1:6" x14ac:dyDescent="0.25">
      <c r="A2806" s="51">
        <v>1483</v>
      </c>
      <c r="B2806" s="51" t="s">
        <v>592</v>
      </c>
      <c r="C2806" s="51">
        <v>12</v>
      </c>
      <c r="D2806" s="51" t="s">
        <v>591</v>
      </c>
      <c r="E2806" s="51">
        <v>18.5</v>
      </c>
    </row>
    <row r="2807" spans="1:6" x14ac:dyDescent="0.25">
      <c r="A2807" s="51">
        <v>501</v>
      </c>
      <c r="B2807" s="51" t="s">
        <v>590</v>
      </c>
      <c r="C2807" s="51">
        <v>26</v>
      </c>
      <c r="D2807" s="51" t="s">
        <v>589</v>
      </c>
      <c r="E2807" s="51">
        <v>42.69</v>
      </c>
    </row>
    <row r="2808" spans="1:6" x14ac:dyDescent="0.25">
      <c r="A2808" s="51">
        <v>3558</v>
      </c>
      <c r="B2808" s="51" t="s">
        <v>588</v>
      </c>
      <c r="C2808" s="51">
        <v>120</v>
      </c>
      <c r="D2808" s="51" t="s">
        <v>587</v>
      </c>
      <c r="E2808" s="51">
        <v>37</v>
      </c>
    </row>
    <row r="2809" spans="1:6" x14ac:dyDescent="0.25">
      <c r="A2809" s="51">
        <v>3557</v>
      </c>
      <c r="B2809" s="51" t="s">
        <v>586</v>
      </c>
      <c r="C2809" s="51">
        <v>120</v>
      </c>
      <c r="D2809" s="51" t="s">
        <v>585</v>
      </c>
      <c r="E2809" s="51">
        <v>41.61</v>
      </c>
    </row>
    <row r="2810" spans="1:6" x14ac:dyDescent="0.25">
      <c r="A2810" s="51">
        <v>1960</v>
      </c>
      <c r="B2810" s="51" t="s">
        <v>584</v>
      </c>
      <c r="C2810" s="51">
        <v>26</v>
      </c>
      <c r="D2810" s="51" t="s">
        <v>583</v>
      </c>
      <c r="E2810" s="51">
        <v>32.200000000000003</v>
      </c>
    </row>
    <row r="2811" spans="1:6" x14ac:dyDescent="0.25">
      <c r="A2811" s="51">
        <v>1484</v>
      </c>
      <c r="B2811" s="51" t="s">
        <v>582</v>
      </c>
      <c r="C2811" s="51">
        <v>12</v>
      </c>
      <c r="D2811" s="51" t="s">
        <v>581</v>
      </c>
      <c r="E2811" s="51">
        <v>27.4</v>
      </c>
    </row>
    <row r="2812" spans="1:6" x14ac:dyDescent="0.25">
      <c r="A2812" s="51">
        <v>3349</v>
      </c>
      <c r="B2812" s="51" t="s">
        <v>580</v>
      </c>
      <c r="C2812" s="51">
        <v>47</v>
      </c>
      <c r="D2812" s="51" t="s">
        <v>579</v>
      </c>
      <c r="E2812" s="51">
        <v>119</v>
      </c>
    </row>
    <row r="2813" spans="1:6" x14ac:dyDescent="0.25">
      <c r="A2813" s="51">
        <v>2037</v>
      </c>
      <c r="B2813" s="51" t="s">
        <v>578</v>
      </c>
      <c r="C2813" s="51">
        <v>33</v>
      </c>
      <c r="D2813" s="51" t="s">
        <v>577</v>
      </c>
      <c r="E2813" s="51">
        <v>56.2</v>
      </c>
    </row>
    <row r="2814" spans="1:6" x14ac:dyDescent="0.25">
      <c r="A2814" s="51">
        <v>3059</v>
      </c>
      <c r="B2814" s="51" t="s">
        <v>576</v>
      </c>
      <c r="C2814" s="51">
        <v>33</v>
      </c>
      <c r="D2814" s="51" t="s">
        <v>575</v>
      </c>
    </row>
    <row r="2815" spans="1:6" x14ac:dyDescent="0.25">
      <c r="A2815" s="51">
        <v>1816</v>
      </c>
      <c r="B2815" s="51" t="s">
        <v>574</v>
      </c>
      <c r="C2815" s="51">
        <v>33</v>
      </c>
      <c r="D2815" s="51" t="s">
        <v>573</v>
      </c>
      <c r="E2815" s="51">
        <v>60</v>
      </c>
    </row>
    <row r="2816" spans="1:6" x14ac:dyDescent="0.25">
      <c r="A2816" s="51">
        <v>1745</v>
      </c>
      <c r="B2816" s="51" t="s">
        <v>572</v>
      </c>
      <c r="C2816" s="51">
        <v>33</v>
      </c>
      <c r="D2816" s="51" t="s">
        <v>571</v>
      </c>
      <c r="E2816" s="51">
        <v>80</v>
      </c>
    </row>
    <row r="2817" spans="1:6" x14ac:dyDescent="0.25">
      <c r="A2817" s="51">
        <v>1700</v>
      </c>
      <c r="B2817" s="51" t="s">
        <v>570</v>
      </c>
      <c r="C2817" s="51">
        <v>33</v>
      </c>
      <c r="D2817" s="51" t="s">
        <v>569</v>
      </c>
      <c r="E2817" s="51">
        <v>130</v>
      </c>
    </row>
    <row r="2818" spans="1:6" x14ac:dyDescent="0.25">
      <c r="A2818" s="51">
        <v>3194</v>
      </c>
      <c r="B2818" s="51" t="s">
        <v>568</v>
      </c>
      <c r="C2818" s="51">
        <v>66</v>
      </c>
      <c r="D2818" s="51" t="s">
        <v>567</v>
      </c>
      <c r="E2818" s="51">
        <v>14.8</v>
      </c>
    </row>
    <row r="2819" spans="1:6" x14ac:dyDescent="0.25">
      <c r="A2819" s="51">
        <v>953</v>
      </c>
      <c r="B2819" s="51" t="s">
        <v>566</v>
      </c>
      <c r="C2819" s="51">
        <v>53</v>
      </c>
      <c r="D2819" s="51" t="s">
        <v>565</v>
      </c>
      <c r="E2819" s="51">
        <v>18.05</v>
      </c>
    </row>
    <row r="2820" spans="1:6" x14ac:dyDescent="0.25">
      <c r="A2820" s="51">
        <v>2490</v>
      </c>
      <c r="B2820" s="51" t="s">
        <v>564</v>
      </c>
      <c r="C2820" s="51">
        <v>33</v>
      </c>
      <c r="D2820" s="51" t="s">
        <v>563</v>
      </c>
      <c r="E2820" s="51">
        <v>148</v>
      </c>
    </row>
    <row r="2821" spans="1:6" x14ac:dyDescent="0.25">
      <c r="A2821" s="51">
        <v>1190</v>
      </c>
      <c r="B2821" s="51" t="s">
        <v>562</v>
      </c>
      <c r="C2821" s="51">
        <v>33</v>
      </c>
      <c r="D2821" s="51" t="s">
        <v>561</v>
      </c>
    </row>
    <row r="2822" spans="1:6" x14ac:dyDescent="0.25">
      <c r="A2822" s="51">
        <v>2120</v>
      </c>
      <c r="B2822" s="51" t="s">
        <v>560</v>
      </c>
      <c r="C2822" s="51">
        <v>12</v>
      </c>
      <c r="D2822" s="51" t="s">
        <v>559</v>
      </c>
      <c r="E2822" s="51">
        <v>10</v>
      </c>
    </row>
    <row r="2823" spans="1:6" x14ac:dyDescent="0.25">
      <c r="A2823" s="51">
        <v>2169</v>
      </c>
      <c r="B2823" s="51" t="s">
        <v>558</v>
      </c>
      <c r="C2823" s="51">
        <v>86</v>
      </c>
      <c r="D2823" s="51" t="s">
        <v>557</v>
      </c>
      <c r="E2823" s="51">
        <v>59</v>
      </c>
    </row>
    <row r="2824" spans="1:6" x14ac:dyDescent="0.25">
      <c r="A2824" s="51">
        <v>1052</v>
      </c>
      <c r="B2824" s="51" t="s">
        <v>556</v>
      </c>
      <c r="C2824" s="51">
        <v>33</v>
      </c>
      <c r="D2824" s="51" t="s">
        <v>555</v>
      </c>
      <c r="E2824" s="51">
        <v>45.6</v>
      </c>
    </row>
    <row r="2825" spans="1:6" x14ac:dyDescent="0.25">
      <c r="A2825" s="51">
        <v>896</v>
      </c>
      <c r="B2825" s="51" t="s">
        <v>554</v>
      </c>
      <c r="C2825" s="51">
        <v>55</v>
      </c>
      <c r="D2825" s="51" t="s">
        <v>553</v>
      </c>
      <c r="E2825" s="51">
        <v>1223</v>
      </c>
      <c r="F2825" s="51" t="s">
        <v>552</v>
      </c>
    </row>
    <row r="2826" spans="1:6" x14ac:dyDescent="0.25">
      <c r="A2826" s="51">
        <v>2162</v>
      </c>
      <c r="B2826" s="51" t="s">
        <v>551</v>
      </c>
      <c r="C2826" s="51">
        <v>55</v>
      </c>
      <c r="D2826" s="51" t="s">
        <v>550</v>
      </c>
      <c r="E2826" s="51">
        <v>655</v>
      </c>
    </row>
    <row r="2827" spans="1:6" x14ac:dyDescent="0.25">
      <c r="A2827" s="51">
        <v>3403</v>
      </c>
      <c r="B2827" s="51" t="s">
        <v>549</v>
      </c>
      <c r="C2827" s="51">
        <v>12</v>
      </c>
      <c r="D2827" s="51" t="s">
        <v>548</v>
      </c>
      <c r="E2827" s="51">
        <v>50.16</v>
      </c>
    </row>
    <row r="2828" spans="1:6" x14ac:dyDescent="0.25">
      <c r="A2828" s="51">
        <v>3007</v>
      </c>
      <c r="B2828" s="51" t="s">
        <v>547</v>
      </c>
      <c r="C2828" s="51">
        <v>30</v>
      </c>
      <c r="D2828" s="51" t="s">
        <v>546</v>
      </c>
      <c r="E2828" s="51">
        <v>19.850000000000001</v>
      </c>
    </row>
    <row r="2829" spans="1:6" x14ac:dyDescent="0.25">
      <c r="A2829" s="51">
        <v>3069</v>
      </c>
      <c r="B2829" s="51" t="s">
        <v>545</v>
      </c>
      <c r="C2829" s="51">
        <v>12</v>
      </c>
      <c r="D2829" s="51" t="s">
        <v>544</v>
      </c>
      <c r="E2829" s="51">
        <v>14</v>
      </c>
    </row>
    <row r="2830" spans="1:6" x14ac:dyDescent="0.25">
      <c r="A2830" s="51">
        <v>2325</v>
      </c>
      <c r="B2830" s="51" t="s">
        <v>543</v>
      </c>
      <c r="C2830" s="51">
        <v>31</v>
      </c>
      <c r="D2830" s="51" t="s">
        <v>542</v>
      </c>
      <c r="F2830" s="51" t="s">
        <v>541</v>
      </c>
    </row>
    <row r="2831" spans="1:6" x14ac:dyDescent="0.25">
      <c r="A2831" s="51">
        <v>2655</v>
      </c>
      <c r="B2831" s="51" t="s">
        <v>540</v>
      </c>
      <c r="C2831" s="51">
        <v>33</v>
      </c>
      <c r="D2831" s="51" t="s">
        <v>539</v>
      </c>
      <c r="E2831" s="51">
        <v>148.19999999999999</v>
      </c>
    </row>
    <row r="2832" spans="1:6" x14ac:dyDescent="0.25">
      <c r="A2832" s="51">
        <v>1451</v>
      </c>
      <c r="B2832" s="51" t="s">
        <v>538</v>
      </c>
      <c r="C2832" s="51">
        <v>67</v>
      </c>
      <c r="E2832" s="51">
        <v>700</v>
      </c>
      <c r="F2832" s="51" t="s">
        <v>183</v>
      </c>
    </row>
    <row r="2833" spans="1:6" x14ac:dyDescent="0.25">
      <c r="A2833" s="51">
        <v>2183</v>
      </c>
      <c r="B2833" s="51" t="s">
        <v>537</v>
      </c>
      <c r="C2833" s="51">
        <v>78</v>
      </c>
      <c r="D2833" s="51" t="s">
        <v>536</v>
      </c>
    </row>
    <row r="2834" spans="1:6" x14ac:dyDescent="0.25">
      <c r="A2834" s="51">
        <v>2244</v>
      </c>
      <c r="B2834" s="51" t="s">
        <v>535</v>
      </c>
      <c r="C2834" s="51">
        <v>26</v>
      </c>
      <c r="D2834" s="51" t="s">
        <v>534</v>
      </c>
      <c r="E2834" s="51">
        <v>50</v>
      </c>
    </row>
    <row r="2835" spans="1:6" x14ac:dyDescent="0.25">
      <c r="A2835" s="51">
        <v>2650</v>
      </c>
      <c r="B2835" s="51" t="s">
        <v>533</v>
      </c>
      <c r="C2835" s="51">
        <v>33</v>
      </c>
      <c r="D2835" s="51" t="s">
        <v>532</v>
      </c>
      <c r="E2835" s="51">
        <v>458</v>
      </c>
    </row>
    <row r="2836" spans="1:6" x14ac:dyDescent="0.25">
      <c r="A2836" s="51">
        <v>1129</v>
      </c>
      <c r="B2836" s="51" t="s">
        <v>531</v>
      </c>
      <c r="C2836" s="51">
        <v>78</v>
      </c>
      <c r="D2836" s="51" t="s">
        <v>530</v>
      </c>
      <c r="E2836" s="51">
        <v>113.7</v>
      </c>
    </row>
    <row r="2837" spans="1:6" x14ac:dyDescent="0.25">
      <c r="A2837" s="51">
        <v>1652</v>
      </c>
      <c r="B2837" s="51" t="s">
        <v>529</v>
      </c>
      <c r="C2837" s="51">
        <v>33</v>
      </c>
      <c r="D2837" s="51" t="s">
        <v>528</v>
      </c>
      <c r="E2837" s="51">
        <v>83</v>
      </c>
    </row>
    <row r="2838" spans="1:6" x14ac:dyDescent="0.25">
      <c r="A2838" s="51">
        <v>3373</v>
      </c>
      <c r="B2838" s="51" t="s">
        <v>527</v>
      </c>
      <c r="C2838" s="51">
        <v>12</v>
      </c>
      <c r="D2838" s="51" t="s">
        <v>526</v>
      </c>
      <c r="E2838" s="51">
        <v>37.799999999999997</v>
      </c>
    </row>
    <row r="2839" spans="1:6" x14ac:dyDescent="0.25">
      <c r="A2839" s="51">
        <v>3374</v>
      </c>
      <c r="B2839" s="51" t="s">
        <v>525</v>
      </c>
      <c r="C2839" s="51">
        <v>12</v>
      </c>
      <c r="D2839" s="51" t="s">
        <v>524</v>
      </c>
      <c r="E2839" s="51">
        <v>268</v>
      </c>
    </row>
    <row r="2840" spans="1:6" x14ac:dyDescent="0.25">
      <c r="A2840" s="51">
        <v>3281</v>
      </c>
      <c r="B2840" s="51" t="s">
        <v>523</v>
      </c>
      <c r="C2840" s="51">
        <v>12</v>
      </c>
      <c r="D2840" s="51" t="s">
        <v>522</v>
      </c>
      <c r="E2840" s="51">
        <v>35.880000000000003</v>
      </c>
    </row>
    <row r="2841" spans="1:6" x14ac:dyDescent="0.25">
      <c r="A2841" s="51">
        <v>2687</v>
      </c>
      <c r="B2841" s="51" t="s">
        <v>521</v>
      </c>
      <c r="C2841" s="51">
        <v>110</v>
      </c>
      <c r="D2841" s="51" t="s">
        <v>520</v>
      </c>
      <c r="E2841" s="51">
        <v>3629</v>
      </c>
    </row>
    <row r="2842" spans="1:6" x14ac:dyDescent="0.25">
      <c r="A2842" s="51">
        <v>2694</v>
      </c>
      <c r="B2842" s="51" t="s">
        <v>519</v>
      </c>
      <c r="C2842" s="51">
        <v>110</v>
      </c>
      <c r="D2842" s="51" t="s">
        <v>518</v>
      </c>
      <c r="E2842" s="51">
        <v>54.9</v>
      </c>
      <c r="F2842" s="51" t="s">
        <v>517</v>
      </c>
    </row>
    <row r="2843" spans="1:6" x14ac:dyDescent="0.25">
      <c r="A2843" s="51">
        <v>2871</v>
      </c>
      <c r="B2843" s="51" t="s">
        <v>516</v>
      </c>
      <c r="C2843" s="51">
        <v>110</v>
      </c>
      <c r="D2843" s="51" t="s">
        <v>515</v>
      </c>
    </row>
    <row r="2844" spans="1:6" x14ac:dyDescent="0.25">
      <c r="A2844" s="51">
        <v>3522</v>
      </c>
      <c r="B2844" s="51" t="s">
        <v>514</v>
      </c>
      <c r="C2844" s="51">
        <v>4</v>
      </c>
      <c r="D2844" s="51" t="s">
        <v>513</v>
      </c>
      <c r="E2844" s="51">
        <v>93</v>
      </c>
    </row>
    <row r="2845" spans="1:6" x14ac:dyDescent="0.25">
      <c r="A2845" s="51">
        <v>1327</v>
      </c>
      <c r="B2845" s="51" t="s">
        <v>512</v>
      </c>
      <c r="C2845" s="51">
        <v>33</v>
      </c>
      <c r="D2845" s="51" t="s">
        <v>511</v>
      </c>
      <c r="E2845" s="51">
        <v>53</v>
      </c>
    </row>
    <row r="2846" spans="1:6" x14ac:dyDescent="0.25">
      <c r="A2846" s="51">
        <v>2410</v>
      </c>
      <c r="B2846" s="51" t="s">
        <v>510</v>
      </c>
      <c r="C2846" s="51">
        <v>33</v>
      </c>
      <c r="D2846" s="51" t="s">
        <v>509</v>
      </c>
      <c r="E2846" s="51">
        <v>24.5</v>
      </c>
    </row>
    <row r="2847" spans="1:6" x14ac:dyDescent="0.25">
      <c r="A2847" s="51">
        <v>3120</v>
      </c>
      <c r="B2847" s="51" t="s">
        <v>508</v>
      </c>
      <c r="C2847" s="51">
        <v>12</v>
      </c>
      <c r="D2847" s="51" t="s">
        <v>507</v>
      </c>
    </row>
    <row r="2848" spans="1:6" x14ac:dyDescent="0.25">
      <c r="A2848" s="51">
        <v>2910</v>
      </c>
      <c r="B2848" s="51" t="s">
        <v>506</v>
      </c>
      <c r="C2848" s="51">
        <v>33</v>
      </c>
      <c r="D2848" s="51" t="s">
        <v>505</v>
      </c>
      <c r="E2848" s="51">
        <v>50.9</v>
      </c>
    </row>
    <row r="2849" spans="1:6" x14ac:dyDescent="0.25">
      <c r="A2849" s="51">
        <v>599</v>
      </c>
      <c r="B2849" s="51" t="s">
        <v>504</v>
      </c>
      <c r="C2849" s="51">
        <v>33</v>
      </c>
      <c r="D2849" s="51" t="s">
        <v>503</v>
      </c>
      <c r="E2849" s="51">
        <v>51.6</v>
      </c>
    </row>
    <row r="2850" spans="1:6" x14ac:dyDescent="0.25">
      <c r="A2850" s="51">
        <v>1155</v>
      </c>
      <c r="B2850" s="51" t="s">
        <v>502</v>
      </c>
      <c r="C2850" s="51">
        <v>33</v>
      </c>
      <c r="D2850" s="51" t="s">
        <v>501</v>
      </c>
      <c r="E2850" s="51">
        <v>305</v>
      </c>
    </row>
    <row r="2851" spans="1:6" x14ac:dyDescent="0.25">
      <c r="A2851" s="51">
        <v>2963</v>
      </c>
      <c r="B2851" s="51" t="s">
        <v>500</v>
      </c>
      <c r="C2851" s="51">
        <v>33</v>
      </c>
      <c r="D2851" s="51" t="s">
        <v>499</v>
      </c>
      <c r="E2851" s="51">
        <v>34.200000000000003</v>
      </c>
    </row>
    <row r="2852" spans="1:6" x14ac:dyDescent="0.25">
      <c r="A2852" s="51">
        <v>502</v>
      </c>
      <c r="B2852" s="51" t="s">
        <v>498</v>
      </c>
      <c r="C2852" s="51">
        <v>33</v>
      </c>
      <c r="F2852" s="51" t="s">
        <v>497</v>
      </c>
    </row>
    <row r="2853" spans="1:6" x14ac:dyDescent="0.25">
      <c r="A2853" s="51">
        <v>503</v>
      </c>
      <c r="B2853" s="51" t="s">
        <v>496</v>
      </c>
      <c r="C2853" s="51">
        <v>33</v>
      </c>
      <c r="D2853" s="51" t="s">
        <v>495</v>
      </c>
      <c r="E2853" s="51">
        <v>46.2</v>
      </c>
    </row>
    <row r="2854" spans="1:6" x14ac:dyDescent="0.25">
      <c r="A2854" s="51">
        <v>2242</v>
      </c>
      <c r="B2854" s="51" t="s">
        <v>494</v>
      </c>
      <c r="C2854" s="51">
        <v>33</v>
      </c>
      <c r="D2854" s="51" t="s">
        <v>493</v>
      </c>
      <c r="E2854" s="51">
        <v>58</v>
      </c>
    </row>
    <row r="2855" spans="1:6" x14ac:dyDescent="0.25">
      <c r="A2855" s="51">
        <v>1189</v>
      </c>
      <c r="B2855" s="51" t="s">
        <v>492</v>
      </c>
      <c r="C2855" s="51">
        <v>33</v>
      </c>
      <c r="D2855" s="51" t="s">
        <v>491</v>
      </c>
      <c r="E2855" s="51">
        <v>218</v>
      </c>
    </row>
    <row r="2856" spans="1:6" x14ac:dyDescent="0.25">
      <c r="A2856" s="51">
        <v>1616</v>
      </c>
      <c r="B2856" s="51" t="s">
        <v>490</v>
      </c>
      <c r="C2856" s="51">
        <v>53</v>
      </c>
      <c r="D2856" s="51" t="s">
        <v>489</v>
      </c>
      <c r="E2856" s="51">
        <v>22.19</v>
      </c>
    </row>
    <row r="2857" spans="1:6" x14ac:dyDescent="0.25">
      <c r="A2857" s="51">
        <v>3109</v>
      </c>
      <c r="B2857" s="51" t="s">
        <v>488</v>
      </c>
      <c r="C2857" s="51">
        <v>33</v>
      </c>
      <c r="D2857" s="51" t="s">
        <v>487</v>
      </c>
      <c r="E2857" s="51">
        <v>142.5</v>
      </c>
    </row>
    <row r="2858" spans="1:6" x14ac:dyDescent="0.25">
      <c r="A2858" s="51">
        <v>504</v>
      </c>
      <c r="B2858" s="51" t="s">
        <v>486</v>
      </c>
      <c r="C2858" s="51">
        <v>18</v>
      </c>
      <c r="D2858" s="51" t="s">
        <v>485</v>
      </c>
      <c r="E2858" s="51">
        <v>78.790000000000006</v>
      </c>
    </row>
    <row r="2859" spans="1:6" x14ac:dyDescent="0.25">
      <c r="A2859" s="51">
        <v>3079</v>
      </c>
      <c r="B2859" s="51" t="s">
        <v>484</v>
      </c>
      <c r="C2859" s="51">
        <v>33</v>
      </c>
      <c r="D2859" s="51" t="s">
        <v>483</v>
      </c>
      <c r="E2859" s="51">
        <v>65</v>
      </c>
    </row>
    <row r="2860" spans="1:6" x14ac:dyDescent="0.25">
      <c r="A2860" s="51">
        <v>1950</v>
      </c>
      <c r="B2860" s="51" t="s">
        <v>482</v>
      </c>
      <c r="C2860" s="51">
        <v>33</v>
      </c>
      <c r="D2860" s="51" t="s">
        <v>481</v>
      </c>
      <c r="E2860" s="51">
        <v>54</v>
      </c>
    </row>
    <row r="2861" spans="1:6" x14ac:dyDescent="0.25">
      <c r="A2861" s="51">
        <v>505</v>
      </c>
      <c r="B2861" s="51" t="s">
        <v>480</v>
      </c>
      <c r="C2861" s="51">
        <v>26</v>
      </c>
      <c r="D2861" s="51" t="s">
        <v>479</v>
      </c>
      <c r="E2861" s="51">
        <v>66</v>
      </c>
    </row>
    <row r="2862" spans="1:6" x14ac:dyDescent="0.25">
      <c r="A2862" s="51">
        <v>1797</v>
      </c>
      <c r="B2862" s="51" t="s">
        <v>478</v>
      </c>
      <c r="C2862" s="51">
        <v>33</v>
      </c>
      <c r="D2862" s="51" t="s">
        <v>477</v>
      </c>
      <c r="E2862" s="51">
        <v>122</v>
      </c>
    </row>
    <row r="2863" spans="1:6" x14ac:dyDescent="0.25">
      <c r="A2863" s="51">
        <v>569</v>
      </c>
      <c r="B2863" s="51" t="s">
        <v>476</v>
      </c>
      <c r="C2863" s="51">
        <v>33</v>
      </c>
      <c r="D2863" s="51" t="s">
        <v>475</v>
      </c>
      <c r="E2863" s="51">
        <v>60.3</v>
      </c>
      <c r="F2863" s="51" t="s">
        <v>474</v>
      </c>
    </row>
    <row r="2864" spans="1:6" x14ac:dyDescent="0.25">
      <c r="A2864" s="51">
        <v>2031</v>
      </c>
      <c r="B2864" s="51" t="s">
        <v>473</v>
      </c>
      <c r="C2864" s="51">
        <v>78</v>
      </c>
      <c r="D2864" s="51" t="s">
        <v>472</v>
      </c>
      <c r="E2864" s="51">
        <v>143</v>
      </c>
    </row>
    <row r="2865" spans="1:5" x14ac:dyDescent="0.25">
      <c r="A2865" s="51">
        <v>2903</v>
      </c>
      <c r="B2865" s="51" t="s">
        <v>471</v>
      </c>
      <c r="C2865" s="51">
        <v>12</v>
      </c>
      <c r="D2865" s="51" t="s">
        <v>470</v>
      </c>
      <c r="E2865" s="51">
        <v>23.5</v>
      </c>
    </row>
    <row r="2866" spans="1:5" x14ac:dyDescent="0.25">
      <c r="A2866" s="51">
        <v>1865</v>
      </c>
      <c r="B2866" s="51" t="s">
        <v>469</v>
      </c>
      <c r="C2866" s="51">
        <v>33</v>
      </c>
      <c r="D2866" s="51" t="s">
        <v>468</v>
      </c>
      <c r="E2866" s="51">
        <v>51.3</v>
      </c>
    </row>
    <row r="2867" spans="1:5" x14ac:dyDescent="0.25">
      <c r="A2867" s="51">
        <v>3205</v>
      </c>
      <c r="B2867" s="51" t="s">
        <v>467</v>
      </c>
      <c r="C2867" s="51">
        <v>33</v>
      </c>
      <c r="D2867" s="51" t="s">
        <v>466</v>
      </c>
      <c r="E2867" s="51">
        <v>162</v>
      </c>
    </row>
    <row r="2868" spans="1:5" x14ac:dyDescent="0.25">
      <c r="A2868" s="51">
        <v>1783</v>
      </c>
      <c r="B2868" s="51" t="s">
        <v>465</v>
      </c>
      <c r="C2868" s="51">
        <v>33</v>
      </c>
      <c r="D2868" s="51" t="s">
        <v>464</v>
      </c>
      <c r="E2868" s="51">
        <v>15</v>
      </c>
    </row>
    <row r="2869" spans="1:5" x14ac:dyDescent="0.25">
      <c r="A2869" s="51">
        <v>506</v>
      </c>
      <c r="B2869" s="51" t="s">
        <v>463</v>
      </c>
      <c r="C2869" s="51">
        <v>33</v>
      </c>
      <c r="D2869" s="51" t="s">
        <v>462</v>
      </c>
      <c r="E2869" s="51">
        <v>37.1</v>
      </c>
    </row>
    <row r="2870" spans="1:5" x14ac:dyDescent="0.25">
      <c r="A2870" s="51">
        <v>2137</v>
      </c>
      <c r="B2870" s="51" t="s">
        <v>461</v>
      </c>
      <c r="C2870" s="51">
        <v>26</v>
      </c>
      <c r="D2870" s="51" t="s">
        <v>460</v>
      </c>
    </row>
    <row r="2871" spans="1:5" x14ac:dyDescent="0.25">
      <c r="A2871" s="51">
        <v>1390</v>
      </c>
      <c r="B2871" s="51" t="s">
        <v>459</v>
      </c>
      <c r="C2871" s="51">
        <v>92</v>
      </c>
      <c r="D2871" s="51" t="s">
        <v>458</v>
      </c>
      <c r="E2871" s="51">
        <v>180</v>
      </c>
    </row>
    <row r="2872" spans="1:5" x14ac:dyDescent="0.25">
      <c r="A2872" s="51">
        <v>1398</v>
      </c>
      <c r="B2872" s="51" t="s">
        <v>457</v>
      </c>
      <c r="C2872" s="51">
        <v>5</v>
      </c>
      <c r="D2872" s="51" t="s">
        <v>439</v>
      </c>
      <c r="E2872" s="51">
        <v>11.6</v>
      </c>
    </row>
    <row r="2873" spans="1:5" x14ac:dyDescent="0.25">
      <c r="A2873" s="51">
        <v>1934</v>
      </c>
      <c r="B2873" s="51" t="s">
        <v>456</v>
      </c>
      <c r="C2873" s="51">
        <v>33</v>
      </c>
      <c r="D2873" s="51" t="s">
        <v>455</v>
      </c>
      <c r="E2873" s="51">
        <v>45.9</v>
      </c>
    </row>
    <row r="2874" spans="1:5" x14ac:dyDescent="0.25">
      <c r="A2874" s="51">
        <v>1212</v>
      </c>
      <c r="B2874" s="51" t="s">
        <v>454</v>
      </c>
      <c r="C2874" s="51">
        <v>33</v>
      </c>
      <c r="D2874" s="51" t="s">
        <v>453</v>
      </c>
    </row>
    <row r="2875" spans="1:5" x14ac:dyDescent="0.25">
      <c r="A2875" s="51">
        <v>1211</v>
      </c>
      <c r="B2875" s="51" t="s">
        <v>452</v>
      </c>
      <c r="C2875" s="51">
        <v>33</v>
      </c>
      <c r="D2875" s="51" t="s">
        <v>451</v>
      </c>
    </row>
    <row r="2876" spans="1:5" x14ac:dyDescent="0.25">
      <c r="A2876" s="51">
        <v>3034</v>
      </c>
      <c r="B2876" s="51" t="s">
        <v>450</v>
      </c>
      <c r="C2876" s="51">
        <v>33</v>
      </c>
      <c r="D2876" s="51" t="s">
        <v>449</v>
      </c>
      <c r="E2876" s="51">
        <v>33.799999999999997</v>
      </c>
    </row>
    <row r="2877" spans="1:5" x14ac:dyDescent="0.25">
      <c r="A2877" s="51">
        <v>1213</v>
      </c>
      <c r="B2877" s="51" t="s">
        <v>448</v>
      </c>
      <c r="C2877" s="51">
        <v>33</v>
      </c>
      <c r="D2877" s="51" t="s">
        <v>447</v>
      </c>
    </row>
    <row r="2878" spans="1:5" x14ac:dyDescent="0.25">
      <c r="A2878" s="51">
        <v>3552</v>
      </c>
      <c r="B2878" s="51" t="s">
        <v>446</v>
      </c>
      <c r="C2878" s="51">
        <v>12</v>
      </c>
      <c r="D2878" s="51" t="s">
        <v>445</v>
      </c>
    </row>
    <row r="2879" spans="1:5" x14ac:dyDescent="0.25">
      <c r="A2879" s="51">
        <v>1320</v>
      </c>
      <c r="B2879" s="51" t="s">
        <v>444</v>
      </c>
      <c r="C2879" s="51">
        <v>33</v>
      </c>
      <c r="D2879" s="51" t="s">
        <v>443</v>
      </c>
      <c r="E2879" s="51">
        <v>43</v>
      </c>
    </row>
    <row r="2880" spans="1:5" x14ac:dyDescent="0.25">
      <c r="A2880" s="51">
        <v>952</v>
      </c>
      <c r="B2880" s="51" t="s">
        <v>442</v>
      </c>
      <c r="C2880" s="51">
        <v>53</v>
      </c>
      <c r="D2880" s="51" t="s">
        <v>441</v>
      </c>
      <c r="E2880" s="51">
        <v>18.54</v>
      </c>
    </row>
    <row r="2881" spans="1:6" x14ac:dyDescent="0.25">
      <c r="A2881" s="51">
        <v>3453</v>
      </c>
      <c r="B2881" s="51" t="s">
        <v>440</v>
      </c>
      <c r="C2881" s="51">
        <v>5</v>
      </c>
      <c r="D2881" s="51" t="s">
        <v>439</v>
      </c>
      <c r="E2881" s="51">
        <v>13.05</v>
      </c>
    </row>
    <row r="2882" spans="1:6" x14ac:dyDescent="0.25">
      <c r="A2882" s="51">
        <v>1901</v>
      </c>
      <c r="B2882" s="51" t="s">
        <v>438</v>
      </c>
      <c r="C2882" s="51">
        <v>12</v>
      </c>
      <c r="D2882" s="51" t="s">
        <v>437</v>
      </c>
      <c r="E2882" s="51">
        <v>56.36</v>
      </c>
    </row>
    <row r="2883" spans="1:6" x14ac:dyDescent="0.25">
      <c r="A2883" s="51">
        <v>2662</v>
      </c>
      <c r="B2883" s="51" t="s">
        <v>436</v>
      </c>
      <c r="C2883" s="51">
        <v>12</v>
      </c>
      <c r="D2883" s="51" t="s">
        <v>435</v>
      </c>
      <c r="E2883" s="51">
        <v>79</v>
      </c>
    </row>
    <row r="2884" spans="1:6" x14ac:dyDescent="0.25">
      <c r="A2884" s="51">
        <v>1355</v>
      </c>
      <c r="B2884" s="51" t="s">
        <v>434</v>
      </c>
      <c r="C2884" s="51">
        <v>36</v>
      </c>
      <c r="D2884" s="51" t="s">
        <v>433</v>
      </c>
      <c r="E2884" s="51">
        <v>180</v>
      </c>
    </row>
    <row r="2885" spans="1:6" x14ac:dyDescent="0.25">
      <c r="A2885" s="51">
        <v>2626</v>
      </c>
      <c r="B2885" s="51" t="s">
        <v>432</v>
      </c>
      <c r="C2885" s="51">
        <v>12</v>
      </c>
      <c r="D2885" s="51" t="s">
        <v>431</v>
      </c>
      <c r="E2885" s="51">
        <v>65</v>
      </c>
    </row>
    <row r="2886" spans="1:6" x14ac:dyDescent="0.25">
      <c r="A2886" s="51">
        <v>507</v>
      </c>
      <c r="B2886" s="51" t="s">
        <v>430</v>
      </c>
      <c r="C2886" s="51">
        <v>26</v>
      </c>
      <c r="D2886" s="51" t="s">
        <v>429</v>
      </c>
      <c r="E2886" s="51">
        <v>36.1</v>
      </c>
      <c r="F2886" s="51" t="s">
        <v>428</v>
      </c>
    </row>
    <row r="2887" spans="1:6" x14ac:dyDescent="0.25">
      <c r="A2887" s="51">
        <v>509</v>
      </c>
      <c r="B2887" s="51" t="s">
        <v>427</v>
      </c>
      <c r="C2887" s="51">
        <v>26</v>
      </c>
      <c r="D2887" s="51" t="s">
        <v>305</v>
      </c>
      <c r="E2887" s="51">
        <v>91</v>
      </c>
      <c r="F2887" s="51" t="s">
        <v>426</v>
      </c>
    </row>
    <row r="2888" spans="1:6" x14ac:dyDescent="0.25">
      <c r="A2888" s="51">
        <v>510</v>
      </c>
      <c r="B2888" s="51" t="s">
        <v>425</v>
      </c>
      <c r="C2888" s="51">
        <v>26</v>
      </c>
      <c r="D2888" s="51" t="s">
        <v>424</v>
      </c>
      <c r="E2888" s="51">
        <v>139</v>
      </c>
    </row>
    <row r="2889" spans="1:6" x14ac:dyDescent="0.25">
      <c r="A2889" s="51">
        <v>511</v>
      </c>
      <c r="B2889" s="51" t="s">
        <v>423</v>
      </c>
      <c r="C2889" s="51">
        <v>26</v>
      </c>
      <c r="D2889" s="51" t="s">
        <v>422</v>
      </c>
      <c r="E2889" s="51">
        <v>57.1</v>
      </c>
      <c r="F2889" s="51" t="s">
        <v>421</v>
      </c>
    </row>
    <row r="2890" spans="1:6" x14ac:dyDescent="0.25">
      <c r="A2890" s="51">
        <v>512</v>
      </c>
      <c r="B2890" s="51" t="s">
        <v>420</v>
      </c>
      <c r="C2890" s="51">
        <v>26</v>
      </c>
      <c r="D2890" s="51" t="s">
        <v>419</v>
      </c>
      <c r="E2890" s="51">
        <v>70.5</v>
      </c>
      <c r="F2890" s="51" t="s">
        <v>418</v>
      </c>
    </row>
    <row r="2891" spans="1:6" x14ac:dyDescent="0.25">
      <c r="A2891" s="51">
        <v>1955</v>
      </c>
      <c r="B2891" s="51" t="s">
        <v>417</v>
      </c>
      <c r="C2891" s="51">
        <v>26</v>
      </c>
      <c r="D2891" s="51" t="s">
        <v>416</v>
      </c>
      <c r="E2891" s="51">
        <v>48.4</v>
      </c>
      <c r="F2891" s="51" t="s">
        <v>415</v>
      </c>
    </row>
    <row r="2892" spans="1:6" x14ac:dyDescent="0.25">
      <c r="A2892" s="51">
        <v>508</v>
      </c>
      <c r="B2892" s="51" t="s">
        <v>414</v>
      </c>
      <c r="C2892" s="51">
        <v>26</v>
      </c>
      <c r="D2892" s="51" t="s">
        <v>413</v>
      </c>
      <c r="E2892" s="51">
        <v>84.2</v>
      </c>
      <c r="F2892" s="51" t="s">
        <v>412</v>
      </c>
    </row>
    <row r="2893" spans="1:6" x14ac:dyDescent="0.25">
      <c r="A2893" s="51">
        <v>3477</v>
      </c>
      <c r="B2893" s="51" t="s">
        <v>411</v>
      </c>
      <c r="C2893" s="51">
        <v>120</v>
      </c>
      <c r="D2893" s="51" t="s">
        <v>410</v>
      </c>
      <c r="E2893" s="51">
        <v>60.64</v>
      </c>
    </row>
    <row r="2894" spans="1:6" x14ac:dyDescent="0.25">
      <c r="A2894" s="51">
        <v>1412</v>
      </c>
      <c r="B2894" s="51" t="s">
        <v>409</v>
      </c>
      <c r="C2894" s="51">
        <v>36</v>
      </c>
      <c r="D2894" s="51" t="s">
        <v>408</v>
      </c>
      <c r="E2894" s="51">
        <v>43</v>
      </c>
    </row>
    <row r="2895" spans="1:6" x14ac:dyDescent="0.25">
      <c r="A2895" s="51">
        <v>1413</v>
      </c>
      <c r="B2895" s="51" t="s">
        <v>407</v>
      </c>
      <c r="C2895" s="51">
        <v>36</v>
      </c>
      <c r="D2895" s="51" t="s">
        <v>406</v>
      </c>
      <c r="E2895" s="51">
        <v>0.56999999999999995</v>
      </c>
    </row>
    <row r="2896" spans="1:6" x14ac:dyDescent="0.25">
      <c r="A2896" s="51">
        <v>3165</v>
      </c>
      <c r="B2896" s="51" t="s">
        <v>405</v>
      </c>
      <c r="C2896" s="51">
        <v>129</v>
      </c>
      <c r="D2896" s="51" t="s">
        <v>404</v>
      </c>
      <c r="E2896" s="51">
        <v>25.15</v>
      </c>
    </row>
    <row r="2897" spans="1:5" x14ac:dyDescent="0.25">
      <c r="A2897" s="51">
        <v>849</v>
      </c>
      <c r="B2897" s="51" t="s">
        <v>403</v>
      </c>
      <c r="C2897" s="51">
        <v>46</v>
      </c>
    </row>
    <row r="2898" spans="1:5" x14ac:dyDescent="0.25">
      <c r="A2898" s="51">
        <v>3458</v>
      </c>
      <c r="B2898" s="51" t="s">
        <v>402</v>
      </c>
      <c r="C2898" s="51">
        <v>12</v>
      </c>
      <c r="D2898" s="51" t="s">
        <v>401</v>
      </c>
      <c r="E2898" s="51">
        <v>158.71</v>
      </c>
    </row>
    <row r="2899" spans="1:5" x14ac:dyDescent="0.25">
      <c r="A2899" s="51">
        <v>3138</v>
      </c>
      <c r="B2899" s="51" t="s">
        <v>400</v>
      </c>
      <c r="C2899" s="51">
        <v>12</v>
      </c>
      <c r="D2899" s="51" t="s">
        <v>399</v>
      </c>
      <c r="E2899" s="51">
        <v>55</v>
      </c>
    </row>
    <row r="2900" spans="1:5" x14ac:dyDescent="0.25">
      <c r="A2900" s="51">
        <v>1475</v>
      </c>
      <c r="B2900" s="51" t="s">
        <v>398</v>
      </c>
      <c r="C2900" s="51">
        <v>26</v>
      </c>
      <c r="D2900" s="51" t="s">
        <v>397</v>
      </c>
      <c r="E2900" s="51">
        <v>29.6</v>
      </c>
    </row>
    <row r="2901" spans="1:5" x14ac:dyDescent="0.25">
      <c r="A2901" s="51">
        <v>820</v>
      </c>
      <c r="B2901" s="51" t="s">
        <v>396</v>
      </c>
      <c r="C2901" s="51">
        <v>46</v>
      </c>
    </row>
    <row r="2902" spans="1:5" x14ac:dyDescent="0.25">
      <c r="A2902" s="51">
        <v>513</v>
      </c>
      <c r="B2902" s="51" t="s">
        <v>395</v>
      </c>
      <c r="C2902" s="51">
        <v>35</v>
      </c>
      <c r="D2902" s="51" t="s">
        <v>394</v>
      </c>
      <c r="E2902" s="51">
        <v>60</v>
      </c>
    </row>
    <row r="2903" spans="1:5" x14ac:dyDescent="0.25">
      <c r="A2903" s="51">
        <v>514</v>
      </c>
      <c r="B2903" s="51" t="s">
        <v>393</v>
      </c>
      <c r="C2903" s="51">
        <v>35</v>
      </c>
      <c r="D2903" s="51" t="s">
        <v>392</v>
      </c>
      <c r="E2903" s="51">
        <v>53</v>
      </c>
    </row>
    <row r="2904" spans="1:5" x14ac:dyDescent="0.25">
      <c r="A2904" s="51">
        <v>515</v>
      </c>
      <c r="B2904" s="51" t="s">
        <v>391</v>
      </c>
      <c r="C2904" s="51">
        <v>35</v>
      </c>
      <c r="D2904" s="51" t="s">
        <v>390</v>
      </c>
      <c r="E2904" s="51">
        <v>60</v>
      </c>
    </row>
    <row r="2905" spans="1:5" x14ac:dyDescent="0.25">
      <c r="A2905" s="51">
        <v>516</v>
      </c>
      <c r="B2905" s="51" t="s">
        <v>389</v>
      </c>
      <c r="C2905" s="51">
        <v>36</v>
      </c>
      <c r="D2905" s="51" t="s">
        <v>388</v>
      </c>
      <c r="E2905" s="51">
        <v>24</v>
      </c>
    </row>
    <row r="2906" spans="1:5" x14ac:dyDescent="0.25">
      <c r="A2906" s="51">
        <v>988</v>
      </c>
      <c r="B2906" s="51" t="s">
        <v>387</v>
      </c>
      <c r="C2906" s="51">
        <v>35</v>
      </c>
      <c r="D2906" s="51" t="s">
        <v>386</v>
      </c>
      <c r="E2906" s="51">
        <v>76</v>
      </c>
    </row>
    <row r="2907" spans="1:5" x14ac:dyDescent="0.25">
      <c r="A2907" s="51">
        <v>517</v>
      </c>
      <c r="B2907" s="51" t="s">
        <v>385</v>
      </c>
      <c r="C2907" s="51">
        <v>26</v>
      </c>
      <c r="D2907" s="51" t="s">
        <v>384</v>
      </c>
      <c r="E2907" s="51">
        <v>117.84</v>
      </c>
    </row>
    <row r="2908" spans="1:5" x14ac:dyDescent="0.25">
      <c r="A2908" s="51">
        <v>1603</v>
      </c>
      <c r="B2908" s="51" t="s">
        <v>383</v>
      </c>
      <c r="C2908" s="51">
        <v>100</v>
      </c>
      <c r="D2908" s="51" t="s">
        <v>382</v>
      </c>
      <c r="E2908" s="51">
        <v>124</v>
      </c>
    </row>
    <row r="2909" spans="1:5" x14ac:dyDescent="0.25">
      <c r="A2909" s="51">
        <v>2215</v>
      </c>
      <c r="B2909" s="51" t="s">
        <v>381</v>
      </c>
      <c r="C2909" s="51">
        <v>114</v>
      </c>
      <c r="D2909" s="51" t="s">
        <v>380</v>
      </c>
    </row>
    <row r="2910" spans="1:5" x14ac:dyDescent="0.25">
      <c r="A2910" s="51">
        <v>2216</v>
      </c>
      <c r="B2910" s="51" t="s">
        <v>379</v>
      </c>
      <c r="C2910" s="51">
        <v>114</v>
      </c>
      <c r="D2910" s="51" t="s">
        <v>378</v>
      </c>
      <c r="E2910" s="51">
        <v>22</v>
      </c>
    </row>
    <row r="2911" spans="1:5" x14ac:dyDescent="0.25">
      <c r="A2911" s="51">
        <v>3231</v>
      </c>
      <c r="B2911" s="51" t="s">
        <v>377</v>
      </c>
      <c r="C2911" s="51">
        <v>12</v>
      </c>
      <c r="D2911" s="51" t="s">
        <v>376</v>
      </c>
      <c r="E2911" s="51">
        <v>5.62</v>
      </c>
    </row>
    <row r="2912" spans="1:5" x14ac:dyDescent="0.25">
      <c r="A2912" s="51">
        <v>2196</v>
      </c>
      <c r="B2912" s="51" t="s">
        <v>375</v>
      </c>
      <c r="C2912" s="51">
        <v>36</v>
      </c>
      <c r="E2912" s="51">
        <v>72</v>
      </c>
    </row>
    <row r="2913" spans="1:6" x14ac:dyDescent="0.25">
      <c r="A2913" s="51">
        <v>1735</v>
      </c>
      <c r="B2913" s="51" t="s">
        <v>374</v>
      </c>
      <c r="C2913" s="51">
        <v>26</v>
      </c>
      <c r="D2913" s="51" t="s">
        <v>373</v>
      </c>
    </row>
    <row r="2914" spans="1:6" x14ac:dyDescent="0.25">
      <c r="A2914" s="51">
        <v>821</v>
      </c>
      <c r="B2914" s="51" t="s">
        <v>372</v>
      </c>
      <c r="C2914" s="51">
        <v>46</v>
      </c>
      <c r="D2914" s="51" t="s">
        <v>371</v>
      </c>
    </row>
    <row r="2915" spans="1:6" x14ac:dyDescent="0.25">
      <c r="A2915" s="51">
        <v>1988</v>
      </c>
      <c r="B2915" s="51" t="s">
        <v>370</v>
      </c>
      <c r="C2915" s="51">
        <v>9</v>
      </c>
      <c r="D2915" s="51" t="s">
        <v>369</v>
      </c>
      <c r="E2915" s="51">
        <v>21.3</v>
      </c>
      <c r="F2915" s="51" t="s">
        <v>368</v>
      </c>
    </row>
    <row r="2916" spans="1:6" x14ac:dyDescent="0.25">
      <c r="A2916" s="51">
        <v>1279</v>
      </c>
      <c r="B2916" s="51" t="s">
        <v>367</v>
      </c>
      <c r="C2916" s="51">
        <v>9</v>
      </c>
      <c r="D2916" s="51" t="s">
        <v>366</v>
      </c>
      <c r="E2916" s="51">
        <v>21.3</v>
      </c>
    </row>
    <row r="2917" spans="1:6" x14ac:dyDescent="0.25">
      <c r="A2917" s="51">
        <v>2798</v>
      </c>
      <c r="B2917" s="51" t="s">
        <v>365</v>
      </c>
      <c r="C2917" s="51">
        <v>9</v>
      </c>
      <c r="D2917" s="51" t="s">
        <v>364</v>
      </c>
      <c r="E2917" s="51">
        <v>19.55</v>
      </c>
    </row>
    <row r="2918" spans="1:6" x14ac:dyDescent="0.25">
      <c r="A2918" s="51">
        <v>1276</v>
      </c>
      <c r="B2918" s="51" t="s">
        <v>363</v>
      </c>
      <c r="C2918" s="51">
        <v>9</v>
      </c>
      <c r="D2918" s="51" t="s">
        <v>362</v>
      </c>
      <c r="E2918" s="51">
        <v>19.55</v>
      </c>
    </row>
    <row r="2919" spans="1:6" x14ac:dyDescent="0.25">
      <c r="A2919" s="51">
        <v>416</v>
      </c>
      <c r="B2919" s="51" t="s">
        <v>361</v>
      </c>
      <c r="C2919" s="51">
        <v>9</v>
      </c>
      <c r="D2919" s="51" t="s">
        <v>360</v>
      </c>
      <c r="E2919" s="51">
        <v>21.3</v>
      </c>
      <c r="F2919" s="51" t="s">
        <v>357</v>
      </c>
    </row>
    <row r="2920" spans="1:6" x14ac:dyDescent="0.25">
      <c r="A2920" s="51">
        <v>933</v>
      </c>
      <c r="B2920" s="51" t="s">
        <v>359</v>
      </c>
      <c r="C2920" s="51">
        <v>9</v>
      </c>
      <c r="D2920" s="51" t="s">
        <v>358</v>
      </c>
      <c r="E2920" s="51">
        <v>21.3</v>
      </c>
      <c r="F2920" s="51" t="s">
        <v>357</v>
      </c>
    </row>
    <row r="2921" spans="1:6" x14ac:dyDescent="0.25">
      <c r="A2921" s="51">
        <v>664</v>
      </c>
      <c r="B2921" s="51" t="s">
        <v>356</v>
      </c>
      <c r="C2921" s="51">
        <v>9</v>
      </c>
      <c r="D2921" s="51" t="s">
        <v>355</v>
      </c>
      <c r="E2921" s="51">
        <v>29</v>
      </c>
    </row>
    <row r="2922" spans="1:6" x14ac:dyDescent="0.25">
      <c r="A2922" s="51">
        <v>1278</v>
      </c>
      <c r="B2922" s="51" t="s">
        <v>354</v>
      </c>
      <c r="C2922" s="51">
        <v>9</v>
      </c>
      <c r="D2922" s="51" t="s">
        <v>353</v>
      </c>
      <c r="E2922" s="51">
        <v>32.26</v>
      </c>
    </row>
    <row r="2923" spans="1:6" x14ac:dyDescent="0.25">
      <c r="A2923" s="51">
        <v>417</v>
      </c>
      <c r="B2923" s="51" t="s">
        <v>352</v>
      </c>
      <c r="C2923" s="51">
        <v>9</v>
      </c>
      <c r="D2923" s="51" t="s">
        <v>351</v>
      </c>
      <c r="E2923" s="51">
        <v>22.6</v>
      </c>
    </row>
    <row r="2924" spans="1:6" x14ac:dyDescent="0.25">
      <c r="A2924" s="51">
        <v>2801</v>
      </c>
      <c r="B2924" s="51" t="s">
        <v>350</v>
      </c>
      <c r="C2924" s="51">
        <v>9</v>
      </c>
      <c r="D2924" s="51" t="s">
        <v>349</v>
      </c>
      <c r="E2924" s="51">
        <v>47.47</v>
      </c>
      <c r="F2924" s="51" t="s">
        <v>72</v>
      </c>
    </row>
    <row r="2925" spans="1:6" x14ac:dyDescent="0.25">
      <c r="A2925" s="51">
        <v>2800</v>
      </c>
      <c r="B2925" s="51" t="s">
        <v>348</v>
      </c>
      <c r="C2925" s="51">
        <v>9</v>
      </c>
      <c r="D2925" s="51" t="s">
        <v>347</v>
      </c>
      <c r="E2925" s="51">
        <v>29.95</v>
      </c>
      <c r="F2925" s="51" t="s">
        <v>72</v>
      </c>
    </row>
    <row r="2926" spans="1:6" x14ac:dyDescent="0.25">
      <c r="A2926" s="51">
        <v>2799</v>
      </c>
      <c r="B2926" s="51" t="s">
        <v>346</v>
      </c>
      <c r="C2926" s="51">
        <v>9</v>
      </c>
      <c r="D2926" s="51" t="s">
        <v>345</v>
      </c>
      <c r="E2926" s="51">
        <v>36</v>
      </c>
      <c r="F2926" s="51" t="s">
        <v>72</v>
      </c>
    </row>
    <row r="2927" spans="1:6" x14ac:dyDescent="0.25">
      <c r="A2927" s="51">
        <v>1079</v>
      </c>
      <c r="B2927" s="51" t="s">
        <v>344</v>
      </c>
      <c r="C2927" s="51">
        <v>12</v>
      </c>
      <c r="D2927" s="51" t="s">
        <v>343</v>
      </c>
      <c r="E2927" s="51">
        <v>96.8</v>
      </c>
    </row>
    <row r="2928" spans="1:6" x14ac:dyDescent="0.25">
      <c r="A2928" s="51">
        <v>3162</v>
      </c>
      <c r="B2928" s="51" t="s">
        <v>342</v>
      </c>
      <c r="C2928" s="51">
        <v>12</v>
      </c>
      <c r="D2928" s="51" t="s">
        <v>341</v>
      </c>
      <c r="E2928" s="51">
        <v>34</v>
      </c>
    </row>
    <row r="2929" spans="1:6" x14ac:dyDescent="0.25">
      <c r="A2929" s="51">
        <v>667</v>
      </c>
      <c r="B2929" s="51" t="s">
        <v>340</v>
      </c>
      <c r="C2929" s="51">
        <v>9</v>
      </c>
      <c r="D2929" s="51" t="s">
        <v>339</v>
      </c>
      <c r="E2929" s="51">
        <v>10</v>
      </c>
      <c r="F2929" s="51" t="s">
        <v>338</v>
      </c>
    </row>
    <row r="2930" spans="1:6" x14ac:dyDescent="0.25">
      <c r="A2930" s="51">
        <v>519</v>
      </c>
      <c r="B2930" s="51" t="s">
        <v>337</v>
      </c>
      <c r="C2930" s="51">
        <v>35</v>
      </c>
      <c r="D2930" s="51" t="s">
        <v>336</v>
      </c>
      <c r="E2930" s="51">
        <v>47.6</v>
      </c>
    </row>
    <row r="2931" spans="1:6" x14ac:dyDescent="0.25">
      <c r="A2931" s="51">
        <v>520</v>
      </c>
      <c r="B2931" s="51" t="s">
        <v>335</v>
      </c>
      <c r="C2931" s="51">
        <v>36</v>
      </c>
      <c r="D2931" s="51" t="s">
        <v>334</v>
      </c>
      <c r="E2931" s="51">
        <v>32.18</v>
      </c>
    </row>
    <row r="2932" spans="1:6" x14ac:dyDescent="0.25">
      <c r="A2932" s="51">
        <v>521</v>
      </c>
      <c r="B2932" s="51" t="s">
        <v>333</v>
      </c>
      <c r="C2932" s="51">
        <v>27</v>
      </c>
      <c r="E2932" s="51">
        <v>8.93</v>
      </c>
    </row>
    <row r="2933" spans="1:6" x14ac:dyDescent="0.25">
      <c r="A2933" s="51">
        <v>616</v>
      </c>
      <c r="B2933" s="51" t="s">
        <v>332</v>
      </c>
      <c r="C2933" s="51">
        <v>36</v>
      </c>
      <c r="D2933" s="51" t="s">
        <v>326</v>
      </c>
      <c r="E2933" s="51">
        <v>9.3800000000000008</v>
      </c>
    </row>
    <row r="2934" spans="1:6" x14ac:dyDescent="0.25">
      <c r="A2934" s="51">
        <v>2181</v>
      </c>
      <c r="B2934" s="51" t="s">
        <v>331</v>
      </c>
      <c r="C2934" s="51">
        <v>35</v>
      </c>
      <c r="D2934" s="51" t="s">
        <v>330</v>
      </c>
      <c r="E2934" s="51">
        <v>64</v>
      </c>
    </row>
    <row r="2935" spans="1:6" x14ac:dyDescent="0.25">
      <c r="A2935" s="51">
        <v>3315</v>
      </c>
      <c r="B2935" s="51" t="s">
        <v>329</v>
      </c>
      <c r="C2935" s="51">
        <v>26</v>
      </c>
      <c r="D2935" s="51" t="s">
        <v>328</v>
      </c>
      <c r="E2935" s="51">
        <v>43.03</v>
      </c>
    </row>
    <row r="2936" spans="1:6" x14ac:dyDescent="0.25">
      <c r="A2936" s="51">
        <v>2396</v>
      </c>
      <c r="B2936" s="51" t="s">
        <v>327</v>
      </c>
      <c r="C2936" s="51">
        <v>36</v>
      </c>
      <c r="D2936" s="51" t="s">
        <v>326</v>
      </c>
      <c r="E2936" s="51">
        <v>18</v>
      </c>
      <c r="F2936" s="51" t="s">
        <v>325</v>
      </c>
    </row>
    <row r="2937" spans="1:6" x14ac:dyDescent="0.25">
      <c r="A2937" s="51">
        <v>3491</v>
      </c>
      <c r="B2937" s="51" t="s">
        <v>324</v>
      </c>
      <c r="C2937" s="51">
        <v>9</v>
      </c>
      <c r="D2937" s="51" t="s">
        <v>323</v>
      </c>
      <c r="E2937" s="51">
        <v>134.32</v>
      </c>
    </row>
    <row r="2938" spans="1:6" x14ac:dyDescent="0.25">
      <c r="A2938" s="51">
        <v>3492</v>
      </c>
      <c r="B2938" s="51" t="s">
        <v>322</v>
      </c>
      <c r="C2938" s="51">
        <v>9</v>
      </c>
      <c r="D2938" s="51" t="s">
        <v>321</v>
      </c>
      <c r="E2938" s="51">
        <v>52.2</v>
      </c>
    </row>
    <row r="2939" spans="1:6" x14ac:dyDescent="0.25">
      <c r="A2939" s="51">
        <v>3490</v>
      </c>
      <c r="B2939" s="51" t="s">
        <v>320</v>
      </c>
      <c r="C2939" s="51">
        <v>9</v>
      </c>
      <c r="D2939" s="51" t="s">
        <v>319</v>
      </c>
      <c r="E2939" s="51">
        <v>59.86</v>
      </c>
    </row>
    <row r="2940" spans="1:6" x14ac:dyDescent="0.25">
      <c r="A2940" s="51">
        <v>1089</v>
      </c>
      <c r="B2940" s="51" t="s">
        <v>318</v>
      </c>
      <c r="C2940" s="51">
        <v>35</v>
      </c>
    </row>
    <row r="2941" spans="1:6" x14ac:dyDescent="0.25">
      <c r="A2941" s="51">
        <v>3342</v>
      </c>
      <c r="B2941" s="51" t="s">
        <v>317</v>
      </c>
      <c r="C2941" s="51">
        <v>12</v>
      </c>
      <c r="D2941" s="51" t="s">
        <v>316</v>
      </c>
      <c r="E2941" s="51">
        <v>12.16</v>
      </c>
      <c r="F2941" s="51" t="s">
        <v>315</v>
      </c>
    </row>
    <row r="2942" spans="1:6" x14ac:dyDescent="0.25">
      <c r="A2942" s="51">
        <v>3426</v>
      </c>
      <c r="B2942" s="51" t="s">
        <v>314</v>
      </c>
      <c r="C2942" s="51">
        <v>12</v>
      </c>
      <c r="D2942" s="51" t="s">
        <v>313</v>
      </c>
      <c r="E2942" s="51">
        <v>13.43</v>
      </c>
    </row>
    <row r="2943" spans="1:6" x14ac:dyDescent="0.25">
      <c r="A2943" s="51">
        <v>523</v>
      </c>
      <c r="B2943" s="51" t="s">
        <v>312</v>
      </c>
      <c r="C2943" s="51">
        <v>35</v>
      </c>
      <c r="D2943" s="51" t="s">
        <v>311</v>
      </c>
      <c r="E2943" s="51">
        <v>24</v>
      </c>
    </row>
    <row r="2944" spans="1:6" x14ac:dyDescent="0.25">
      <c r="A2944" s="51">
        <v>848</v>
      </c>
      <c r="B2944" s="51" t="s">
        <v>310</v>
      </c>
      <c r="C2944" s="51">
        <v>46</v>
      </c>
    </row>
    <row r="2945" spans="1:5" x14ac:dyDescent="0.25">
      <c r="A2945" s="51">
        <v>822</v>
      </c>
      <c r="B2945" s="51" t="s">
        <v>309</v>
      </c>
      <c r="C2945" s="51">
        <v>46</v>
      </c>
    </row>
    <row r="2946" spans="1:5" x14ac:dyDescent="0.25">
      <c r="A2946" s="51">
        <v>2345</v>
      </c>
      <c r="B2946" s="51" t="s">
        <v>308</v>
      </c>
      <c r="C2946" s="51">
        <v>12</v>
      </c>
      <c r="D2946" s="51" t="s">
        <v>307</v>
      </c>
      <c r="E2946" s="51">
        <v>43.35</v>
      </c>
    </row>
    <row r="2947" spans="1:5" x14ac:dyDescent="0.25">
      <c r="A2947" s="51">
        <v>1922</v>
      </c>
      <c r="B2947" s="51" t="s">
        <v>306</v>
      </c>
      <c r="C2947" s="51">
        <v>26</v>
      </c>
      <c r="D2947" s="51" t="s">
        <v>305</v>
      </c>
      <c r="E2947" s="51">
        <v>44.1</v>
      </c>
    </row>
    <row r="2948" spans="1:5" x14ac:dyDescent="0.25">
      <c r="A2948" s="51">
        <v>1642</v>
      </c>
      <c r="B2948" s="51" t="s">
        <v>304</v>
      </c>
      <c r="C2948" s="51">
        <v>12</v>
      </c>
      <c r="D2948" s="51" t="s">
        <v>303</v>
      </c>
      <c r="E2948" s="51">
        <v>158</v>
      </c>
    </row>
    <row r="2949" spans="1:5" x14ac:dyDescent="0.25">
      <c r="A2949" s="51">
        <v>2208</v>
      </c>
      <c r="B2949" s="51" t="s">
        <v>302</v>
      </c>
      <c r="C2949" s="51">
        <v>107</v>
      </c>
      <c r="D2949" s="51" t="s">
        <v>301</v>
      </c>
    </row>
    <row r="2950" spans="1:5" x14ac:dyDescent="0.25">
      <c r="A2950" s="51">
        <v>2855</v>
      </c>
      <c r="B2950" s="51" t="s">
        <v>300</v>
      </c>
      <c r="C2950" s="51">
        <v>36</v>
      </c>
      <c r="D2950" s="51" t="s">
        <v>299</v>
      </c>
      <c r="E2950" s="51">
        <v>192</v>
      </c>
    </row>
    <row r="2951" spans="1:5" x14ac:dyDescent="0.25">
      <c r="A2951" s="51">
        <v>2606</v>
      </c>
      <c r="B2951" s="51" t="s">
        <v>298</v>
      </c>
      <c r="C2951" s="51">
        <v>30</v>
      </c>
      <c r="D2951" s="51" t="s">
        <v>297</v>
      </c>
      <c r="E2951" s="51">
        <v>22.6</v>
      </c>
    </row>
    <row r="2952" spans="1:5" x14ac:dyDescent="0.25">
      <c r="A2952" s="51">
        <v>2235</v>
      </c>
      <c r="B2952" s="51" t="s">
        <v>296</v>
      </c>
      <c r="C2952" s="51">
        <v>30</v>
      </c>
      <c r="D2952" s="51" t="s">
        <v>295</v>
      </c>
      <c r="E2952" s="51">
        <v>18.600000000000001</v>
      </c>
    </row>
    <row r="2953" spans="1:5" x14ac:dyDescent="0.25">
      <c r="A2953" s="51">
        <v>2841</v>
      </c>
      <c r="B2953" s="51" t="s">
        <v>294</v>
      </c>
      <c r="C2953" s="51">
        <v>129</v>
      </c>
      <c r="D2953" s="51" t="s">
        <v>293</v>
      </c>
      <c r="E2953" s="51">
        <v>38.75</v>
      </c>
    </row>
    <row r="2954" spans="1:5" x14ac:dyDescent="0.25">
      <c r="A2954" s="51">
        <v>1485</v>
      </c>
      <c r="B2954" s="51" t="s">
        <v>292</v>
      </c>
      <c r="C2954" s="51">
        <v>12</v>
      </c>
      <c r="D2954" s="51" t="s">
        <v>291</v>
      </c>
      <c r="E2954" s="51">
        <v>126</v>
      </c>
    </row>
    <row r="2955" spans="1:5" x14ac:dyDescent="0.25">
      <c r="A2955" s="51">
        <v>638</v>
      </c>
      <c r="B2955" s="51" t="s">
        <v>290</v>
      </c>
      <c r="C2955" s="51">
        <v>26</v>
      </c>
      <c r="D2955" s="51" t="s">
        <v>289</v>
      </c>
    </row>
    <row r="2956" spans="1:5" x14ac:dyDescent="0.25">
      <c r="A2956" s="51">
        <v>524</v>
      </c>
      <c r="B2956" s="51" t="s">
        <v>288</v>
      </c>
      <c r="C2956" s="51">
        <v>30</v>
      </c>
      <c r="D2956" s="51" t="s">
        <v>287</v>
      </c>
      <c r="E2956" s="51">
        <v>15.55</v>
      </c>
    </row>
    <row r="2957" spans="1:5" x14ac:dyDescent="0.25">
      <c r="A2957" s="51">
        <v>1098</v>
      </c>
      <c r="B2957" s="51" t="s">
        <v>286</v>
      </c>
      <c r="C2957" s="51">
        <v>12</v>
      </c>
      <c r="D2957" s="51" t="s">
        <v>285</v>
      </c>
    </row>
    <row r="2958" spans="1:5" x14ac:dyDescent="0.25">
      <c r="A2958" s="51">
        <v>624</v>
      </c>
      <c r="B2958" s="51" t="s">
        <v>284</v>
      </c>
      <c r="C2958" s="51">
        <v>26</v>
      </c>
      <c r="D2958" s="51" t="s">
        <v>283</v>
      </c>
      <c r="E2958" s="51">
        <v>141</v>
      </c>
    </row>
    <row r="2959" spans="1:5" x14ac:dyDescent="0.25">
      <c r="A2959" s="51">
        <v>526</v>
      </c>
      <c r="B2959" s="51" t="s">
        <v>282</v>
      </c>
      <c r="C2959" s="51">
        <v>26</v>
      </c>
      <c r="D2959" s="51" t="s">
        <v>281</v>
      </c>
      <c r="E2959" s="51">
        <v>34.96</v>
      </c>
    </row>
    <row r="2960" spans="1:5" x14ac:dyDescent="0.25">
      <c r="A2960" s="51">
        <v>3339</v>
      </c>
      <c r="B2960" s="51" t="s">
        <v>280</v>
      </c>
      <c r="C2960" s="51">
        <v>12</v>
      </c>
      <c r="D2960" s="51" t="s">
        <v>279</v>
      </c>
      <c r="E2960" s="51">
        <v>37</v>
      </c>
    </row>
    <row r="2961" spans="1:6" x14ac:dyDescent="0.25">
      <c r="A2961" s="51">
        <v>3073</v>
      </c>
      <c r="B2961" s="51" t="s">
        <v>278</v>
      </c>
      <c r="C2961" s="51">
        <v>129</v>
      </c>
      <c r="D2961" s="51" t="s">
        <v>277</v>
      </c>
    </row>
    <row r="2962" spans="1:6" x14ac:dyDescent="0.25">
      <c r="A2962" s="51">
        <v>3482</v>
      </c>
      <c r="B2962" s="51" t="s">
        <v>276</v>
      </c>
      <c r="C2962" s="51">
        <v>26</v>
      </c>
      <c r="D2962" s="51" t="s">
        <v>275</v>
      </c>
      <c r="E2962" s="51">
        <v>24</v>
      </c>
    </row>
    <row r="2963" spans="1:6" x14ac:dyDescent="0.25">
      <c r="A2963" s="51">
        <v>698</v>
      </c>
      <c r="B2963" s="51" t="s">
        <v>274</v>
      </c>
      <c r="C2963" s="51">
        <v>9</v>
      </c>
      <c r="D2963" s="51" t="s">
        <v>273</v>
      </c>
    </row>
    <row r="2964" spans="1:6" x14ac:dyDescent="0.25">
      <c r="A2964" s="51">
        <v>1017</v>
      </c>
      <c r="B2964" s="51" t="s">
        <v>272</v>
      </c>
      <c r="C2964" s="51">
        <v>9</v>
      </c>
      <c r="D2964" s="51" t="s">
        <v>271</v>
      </c>
      <c r="E2964" s="51">
        <v>22.38</v>
      </c>
    </row>
    <row r="2965" spans="1:6" x14ac:dyDescent="0.25">
      <c r="A2965" s="51">
        <v>672</v>
      </c>
      <c r="B2965" s="51" t="s">
        <v>270</v>
      </c>
      <c r="C2965" s="51">
        <v>3</v>
      </c>
      <c r="D2965" s="51" t="s">
        <v>269</v>
      </c>
    </row>
    <row r="2966" spans="1:6" x14ac:dyDescent="0.25">
      <c r="A2966" s="51">
        <v>2710</v>
      </c>
      <c r="B2966" s="51" t="s">
        <v>268</v>
      </c>
      <c r="C2966" s="51">
        <v>93</v>
      </c>
      <c r="D2966" s="51" t="s">
        <v>267</v>
      </c>
    </row>
    <row r="2967" spans="1:6" x14ac:dyDescent="0.25">
      <c r="A2967" s="51">
        <v>2669</v>
      </c>
      <c r="B2967" s="51" t="s">
        <v>266</v>
      </c>
      <c r="C2967" s="51">
        <v>9</v>
      </c>
      <c r="D2967" s="51" t="s">
        <v>265</v>
      </c>
      <c r="F2967" s="51" t="s">
        <v>264</v>
      </c>
    </row>
    <row r="2968" spans="1:6" x14ac:dyDescent="0.25">
      <c r="A2968" s="51">
        <v>1097</v>
      </c>
      <c r="B2968" s="51" t="s">
        <v>263</v>
      </c>
      <c r="C2968" s="51">
        <v>29</v>
      </c>
      <c r="D2968" s="51" t="s">
        <v>262</v>
      </c>
      <c r="E2968" s="51">
        <v>111</v>
      </c>
    </row>
    <row r="2969" spans="1:6" x14ac:dyDescent="0.25">
      <c r="A2969" s="51">
        <v>813</v>
      </c>
      <c r="B2969" s="51" t="s">
        <v>261</v>
      </c>
      <c r="C2969" s="51">
        <v>26</v>
      </c>
      <c r="D2969" s="51" t="s">
        <v>154</v>
      </c>
      <c r="E2969" s="51">
        <v>50</v>
      </c>
    </row>
    <row r="2970" spans="1:6" x14ac:dyDescent="0.25">
      <c r="A2970" s="51">
        <v>2951</v>
      </c>
      <c r="B2970" s="51" t="s">
        <v>260</v>
      </c>
      <c r="C2970" s="51">
        <v>26</v>
      </c>
      <c r="D2970" s="51" t="s">
        <v>259</v>
      </c>
      <c r="E2970" s="51">
        <v>62</v>
      </c>
    </row>
    <row r="2971" spans="1:6" x14ac:dyDescent="0.25">
      <c r="A2971" s="51">
        <v>3518</v>
      </c>
      <c r="B2971" s="51" t="s">
        <v>258</v>
      </c>
      <c r="C2971" s="51">
        <v>12</v>
      </c>
      <c r="D2971" s="51" t="s">
        <v>257</v>
      </c>
      <c r="E2971" s="51">
        <v>21</v>
      </c>
    </row>
    <row r="2972" spans="1:6" x14ac:dyDescent="0.25">
      <c r="A2972" s="51">
        <v>3195</v>
      </c>
      <c r="B2972" s="51" t="s">
        <v>256</v>
      </c>
      <c r="C2972" s="51">
        <v>12</v>
      </c>
      <c r="D2972" s="51" t="s">
        <v>255</v>
      </c>
      <c r="E2972" s="51">
        <v>15</v>
      </c>
    </row>
    <row r="2973" spans="1:6" x14ac:dyDescent="0.25">
      <c r="A2973" s="51">
        <v>1490</v>
      </c>
      <c r="B2973" s="51" t="s">
        <v>254</v>
      </c>
      <c r="C2973" s="51">
        <v>12</v>
      </c>
      <c r="D2973" s="51" t="s">
        <v>253</v>
      </c>
      <c r="E2973" s="51">
        <v>17.7</v>
      </c>
    </row>
    <row r="2974" spans="1:6" x14ac:dyDescent="0.25">
      <c r="A2974" s="51">
        <v>2050</v>
      </c>
      <c r="B2974" s="51" t="s">
        <v>252</v>
      </c>
      <c r="C2974" s="51">
        <v>99</v>
      </c>
      <c r="D2974" s="51" t="s">
        <v>251</v>
      </c>
    </row>
    <row r="2975" spans="1:6" x14ac:dyDescent="0.25">
      <c r="A2975" s="51">
        <v>2664</v>
      </c>
      <c r="B2975" s="51" t="s">
        <v>250</v>
      </c>
      <c r="C2975" s="51">
        <v>84</v>
      </c>
      <c r="D2975" s="51" t="s">
        <v>249</v>
      </c>
      <c r="E2975" s="51">
        <v>236.5</v>
      </c>
    </row>
    <row r="2976" spans="1:6" x14ac:dyDescent="0.25">
      <c r="A2976" s="51">
        <v>1983</v>
      </c>
      <c r="B2976" s="51" t="s">
        <v>248</v>
      </c>
      <c r="C2976" s="51">
        <v>84</v>
      </c>
      <c r="D2976" s="51" t="s">
        <v>247</v>
      </c>
      <c r="E2976" s="51">
        <v>12</v>
      </c>
    </row>
    <row r="2977" spans="1:6" x14ac:dyDescent="0.25">
      <c r="A2977" s="51">
        <v>3140</v>
      </c>
      <c r="B2977" s="51" t="s">
        <v>246</v>
      </c>
      <c r="C2977" s="51">
        <v>12</v>
      </c>
      <c r="D2977" s="51" t="s">
        <v>245</v>
      </c>
      <c r="E2977" s="51">
        <v>18</v>
      </c>
    </row>
    <row r="2978" spans="1:6" x14ac:dyDescent="0.25">
      <c r="A2978" s="51">
        <v>2853</v>
      </c>
      <c r="B2978" s="51" t="s">
        <v>244</v>
      </c>
      <c r="C2978" s="51">
        <v>12</v>
      </c>
      <c r="D2978" s="51" t="s">
        <v>243</v>
      </c>
      <c r="E2978" s="51">
        <v>15.66</v>
      </c>
      <c r="F2978" s="51" t="s">
        <v>242</v>
      </c>
    </row>
    <row r="2979" spans="1:6" x14ac:dyDescent="0.25">
      <c r="A2979" s="51">
        <v>527</v>
      </c>
      <c r="B2979" s="51" t="s">
        <v>241</v>
      </c>
      <c r="C2979" s="51">
        <v>21</v>
      </c>
      <c r="D2979" s="51" t="s">
        <v>240</v>
      </c>
      <c r="E2979" s="51">
        <v>103.4</v>
      </c>
    </row>
    <row r="2980" spans="1:6" x14ac:dyDescent="0.25">
      <c r="A2980" s="51">
        <v>3290</v>
      </c>
      <c r="B2980" s="51" t="s">
        <v>239</v>
      </c>
      <c r="C2980" s="51">
        <v>33</v>
      </c>
      <c r="D2980" s="51" t="s">
        <v>238</v>
      </c>
      <c r="E2980" s="51">
        <v>40</v>
      </c>
    </row>
    <row r="2981" spans="1:6" x14ac:dyDescent="0.25">
      <c r="A2981" s="51">
        <v>751</v>
      </c>
      <c r="B2981" s="51" t="s">
        <v>237</v>
      </c>
      <c r="C2981" s="51">
        <v>36</v>
      </c>
      <c r="E2981" s="51">
        <v>12.5</v>
      </c>
    </row>
    <row r="2982" spans="1:6" x14ac:dyDescent="0.25">
      <c r="A2982" s="51">
        <v>1986</v>
      </c>
      <c r="B2982" s="51" t="s">
        <v>236</v>
      </c>
      <c r="C2982" s="51">
        <v>9</v>
      </c>
      <c r="D2982" s="51" t="s">
        <v>235</v>
      </c>
    </row>
    <row r="2983" spans="1:6" x14ac:dyDescent="0.25">
      <c r="A2983" s="51">
        <v>3306</v>
      </c>
      <c r="B2983" s="51" t="s">
        <v>234</v>
      </c>
      <c r="C2983" s="51">
        <v>26</v>
      </c>
      <c r="D2983" s="51" t="s">
        <v>233</v>
      </c>
      <c r="E2983" s="51">
        <v>75.319999999999993</v>
      </c>
    </row>
    <row r="2984" spans="1:6" x14ac:dyDescent="0.25">
      <c r="A2984" s="51">
        <v>3307</v>
      </c>
      <c r="B2984" s="51" t="s">
        <v>232</v>
      </c>
      <c r="C2984" s="51">
        <v>26</v>
      </c>
      <c r="D2984" s="51" t="s">
        <v>231</v>
      </c>
      <c r="E2984" s="51">
        <v>80.02</v>
      </c>
    </row>
    <row r="2985" spans="1:6" x14ac:dyDescent="0.25">
      <c r="A2985" s="51">
        <v>3305</v>
      </c>
      <c r="B2985" s="51" t="s">
        <v>230</v>
      </c>
      <c r="C2985" s="51">
        <v>26</v>
      </c>
      <c r="D2985" s="51" t="s">
        <v>229</v>
      </c>
      <c r="E2985" s="51">
        <v>75.319999999999993</v>
      </c>
    </row>
    <row r="2986" spans="1:6" x14ac:dyDescent="0.25">
      <c r="A2986" s="51">
        <v>528</v>
      </c>
      <c r="B2986" s="51" t="s">
        <v>228</v>
      </c>
      <c r="C2986" s="51">
        <v>9</v>
      </c>
      <c r="D2986" s="51" t="s">
        <v>227</v>
      </c>
      <c r="E2986" s="51">
        <v>35.950000000000003</v>
      </c>
    </row>
    <row r="2987" spans="1:6" x14ac:dyDescent="0.25">
      <c r="A2987" s="51">
        <v>774</v>
      </c>
      <c r="B2987" s="51" t="s">
        <v>226</v>
      </c>
      <c r="C2987" s="51">
        <v>9</v>
      </c>
      <c r="D2987" s="51" t="s">
        <v>225</v>
      </c>
      <c r="E2987" s="51">
        <v>2.75</v>
      </c>
    </row>
    <row r="2988" spans="1:6" x14ac:dyDescent="0.25">
      <c r="A2988" s="51">
        <v>671</v>
      </c>
      <c r="B2988" s="51" t="s">
        <v>224</v>
      </c>
      <c r="C2988" s="51">
        <v>3</v>
      </c>
      <c r="D2988" s="51" t="s">
        <v>223</v>
      </c>
    </row>
    <row r="2989" spans="1:6" x14ac:dyDescent="0.25">
      <c r="A2989" s="51">
        <v>1006</v>
      </c>
      <c r="B2989" s="51" t="s">
        <v>222</v>
      </c>
      <c r="C2989" s="51">
        <v>21</v>
      </c>
      <c r="D2989" s="51" t="s">
        <v>221</v>
      </c>
      <c r="E2989" s="51">
        <v>146</v>
      </c>
      <c r="F2989" s="51" t="s">
        <v>220</v>
      </c>
    </row>
    <row r="2990" spans="1:6" x14ac:dyDescent="0.25">
      <c r="A2990" s="51">
        <v>2251</v>
      </c>
      <c r="B2990" s="51" t="s">
        <v>219</v>
      </c>
      <c r="C2990" s="51">
        <v>21</v>
      </c>
      <c r="D2990" s="51" t="s">
        <v>218</v>
      </c>
      <c r="E2990" s="51">
        <v>145</v>
      </c>
    </row>
    <row r="2991" spans="1:6" x14ac:dyDescent="0.25">
      <c r="A2991" s="51">
        <v>678</v>
      </c>
      <c r="B2991" s="51" t="s">
        <v>217</v>
      </c>
      <c r="C2991" s="51">
        <v>33</v>
      </c>
      <c r="D2991" s="51" t="s">
        <v>216</v>
      </c>
      <c r="E2991" s="51">
        <v>33.200000000000003</v>
      </c>
    </row>
    <row r="2992" spans="1:6" x14ac:dyDescent="0.25">
      <c r="A2992" s="51">
        <v>529</v>
      </c>
      <c r="B2992" s="51" t="s">
        <v>215</v>
      </c>
      <c r="C2992" s="51">
        <v>26</v>
      </c>
      <c r="D2992" s="51" t="s">
        <v>214</v>
      </c>
      <c r="E2992" s="51">
        <v>22.86</v>
      </c>
    </row>
    <row r="2993" spans="1:6" x14ac:dyDescent="0.25">
      <c r="A2993" s="51">
        <v>1564</v>
      </c>
      <c r="B2993" s="51" t="s">
        <v>213</v>
      </c>
      <c r="C2993" s="51">
        <v>12</v>
      </c>
      <c r="D2993" s="51" t="s">
        <v>212</v>
      </c>
      <c r="E2993" s="51">
        <v>24.4</v>
      </c>
    </row>
    <row r="2994" spans="1:6" x14ac:dyDescent="0.25">
      <c r="A2994" s="51">
        <v>3202</v>
      </c>
      <c r="B2994" s="51" t="s">
        <v>211</v>
      </c>
      <c r="C2994" s="51">
        <v>100</v>
      </c>
      <c r="D2994" s="51" t="s">
        <v>210</v>
      </c>
      <c r="E2994" s="51">
        <v>159</v>
      </c>
    </row>
    <row r="2995" spans="1:6" x14ac:dyDescent="0.25">
      <c r="A2995" s="51">
        <v>2321</v>
      </c>
      <c r="B2995" s="51" t="s">
        <v>209</v>
      </c>
      <c r="C2995" s="51">
        <v>47</v>
      </c>
      <c r="D2995" s="51" t="s">
        <v>208</v>
      </c>
      <c r="E2995" s="51">
        <v>5</v>
      </c>
    </row>
    <row r="2996" spans="1:6" x14ac:dyDescent="0.25">
      <c r="A2996" s="51">
        <v>884</v>
      </c>
      <c r="B2996" s="51" t="s">
        <v>207</v>
      </c>
      <c r="C2996" s="51">
        <v>30</v>
      </c>
      <c r="D2996" s="51" t="s">
        <v>206</v>
      </c>
      <c r="E2996" s="51">
        <v>8.4</v>
      </c>
    </row>
    <row r="2997" spans="1:6" x14ac:dyDescent="0.25">
      <c r="A2997" s="51">
        <v>2746</v>
      </c>
      <c r="B2997" s="51" t="s">
        <v>205</v>
      </c>
      <c r="C2997" s="51">
        <v>86</v>
      </c>
      <c r="D2997" s="51" t="s">
        <v>204</v>
      </c>
      <c r="E2997" s="51">
        <v>90</v>
      </c>
    </row>
    <row r="2998" spans="1:6" x14ac:dyDescent="0.25">
      <c r="A2998" s="51">
        <v>2173</v>
      </c>
      <c r="B2998" s="51" t="s">
        <v>203</v>
      </c>
      <c r="C2998" s="51">
        <v>86</v>
      </c>
      <c r="D2998" s="51" t="s">
        <v>202</v>
      </c>
      <c r="E2998" s="51">
        <v>320</v>
      </c>
    </row>
    <row r="2999" spans="1:6" x14ac:dyDescent="0.25">
      <c r="A2999" s="51">
        <v>1393</v>
      </c>
      <c r="B2999" s="51" t="s">
        <v>201</v>
      </c>
      <c r="C2999" s="51">
        <v>26</v>
      </c>
      <c r="D2999" s="51" t="s">
        <v>200</v>
      </c>
      <c r="E2999" s="51">
        <v>153</v>
      </c>
    </row>
    <row r="3000" spans="1:6" x14ac:dyDescent="0.25">
      <c r="A3000" s="51">
        <v>962</v>
      </c>
      <c r="B3000" s="51" t="s">
        <v>199</v>
      </c>
      <c r="C3000" s="51">
        <v>33</v>
      </c>
      <c r="D3000" s="51" t="s">
        <v>198</v>
      </c>
      <c r="E3000" s="51">
        <v>22.6</v>
      </c>
    </row>
    <row r="3001" spans="1:6" x14ac:dyDescent="0.25">
      <c r="A3001" s="51">
        <v>1084</v>
      </c>
      <c r="B3001" s="51" t="s">
        <v>197</v>
      </c>
      <c r="C3001" s="51">
        <v>35</v>
      </c>
      <c r="D3001" s="51" t="s">
        <v>196</v>
      </c>
      <c r="E3001" s="51">
        <v>259</v>
      </c>
      <c r="F3001" s="51" t="s">
        <v>195</v>
      </c>
    </row>
    <row r="3002" spans="1:6" x14ac:dyDescent="0.25">
      <c r="A3002" s="51">
        <v>2285</v>
      </c>
      <c r="B3002" s="51" t="s">
        <v>194</v>
      </c>
      <c r="C3002" s="51">
        <v>87</v>
      </c>
      <c r="D3002" s="51" t="s">
        <v>193</v>
      </c>
      <c r="E3002" s="51">
        <v>11.9</v>
      </c>
      <c r="F3002" s="51" t="s">
        <v>77</v>
      </c>
    </row>
    <row r="3003" spans="1:6" x14ac:dyDescent="0.25">
      <c r="A3003" s="51">
        <v>1907</v>
      </c>
      <c r="B3003" s="51" t="s">
        <v>192</v>
      </c>
      <c r="C3003" s="51">
        <v>35</v>
      </c>
      <c r="D3003" s="51" t="s">
        <v>191</v>
      </c>
      <c r="E3003" s="51">
        <v>1365</v>
      </c>
    </row>
    <row r="3004" spans="1:6" x14ac:dyDescent="0.25">
      <c r="A3004" s="51">
        <v>530</v>
      </c>
      <c r="B3004" s="51" t="s">
        <v>190</v>
      </c>
      <c r="C3004" s="51">
        <v>33</v>
      </c>
      <c r="D3004" s="51" t="s">
        <v>189</v>
      </c>
      <c r="E3004" s="51">
        <v>28.048780487804901</v>
      </c>
    </row>
    <row r="3005" spans="1:6" x14ac:dyDescent="0.25">
      <c r="A3005" s="51">
        <v>2347</v>
      </c>
      <c r="B3005" s="51" t="s">
        <v>188</v>
      </c>
      <c r="C3005" s="51">
        <v>26</v>
      </c>
      <c r="D3005" s="51" t="s">
        <v>187</v>
      </c>
      <c r="E3005" s="51">
        <v>170</v>
      </c>
    </row>
    <row r="3006" spans="1:6" x14ac:dyDescent="0.25">
      <c r="A3006" s="51">
        <v>914</v>
      </c>
      <c r="B3006" s="51" t="s">
        <v>186</v>
      </c>
      <c r="C3006" s="51">
        <v>36</v>
      </c>
    </row>
    <row r="3007" spans="1:6" x14ac:dyDescent="0.25">
      <c r="A3007" s="51">
        <v>1009</v>
      </c>
      <c r="B3007" s="51" t="s">
        <v>185</v>
      </c>
      <c r="C3007" s="51">
        <v>67</v>
      </c>
      <c r="D3007" s="51" t="s">
        <v>184</v>
      </c>
      <c r="E3007" s="51">
        <v>700</v>
      </c>
      <c r="F3007" s="51" t="s">
        <v>183</v>
      </c>
    </row>
    <row r="3008" spans="1:6" x14ac:dyDescent="0.25">
      <c r="A3008" s="51">
        <v>2006</v>
      </c>
      <c r="B3008" s="51" t="s">
        <v>182</v>
      </c>
      <c r="C3008" s="51">
        <v>33</v>
      </c>
      <c r="D3008" s="51" t="s">
        <v>181</v>
      </c>
      <c r="E3008" s="51">
        <v>15</v>
      </c>
    </row>
    <row r="3009" spans="1:6" x14ac:dyDescent="0.25">
      <c r="A3009" s="51">
        <v>1992</v>
      </c>
      <c r="B3009" s="51" t="s">
        <v>180</v>
      </c>
      <c r="C3009" s="51">
        <v>12</v>
      </c>
      <c r="D3009" s="51" t="s">
        <v>179</v>
      </c>
      <c r="E3009" s="51">
        <v>13</v>
      </c>
    </row>
    <row r="3010" spans="1:6" x14ac:dyDescent="0.25">
      <c r="A3010" s="51">
        <v>3245</v>
      </c>
      <c r="B3010" s="51" t="s">
        <v>178</v>
      </c>
      <c r="C3010" s="51">
        <v>55</v>
      </c>
      <c r="D3010" s="51" t="s">
        <v>177</v>
      </c>
      <c r="E3010" s="51">
        <v>415.16</v>
      </c>
    </row>
    <row r="3011" spans="1:6" x14ac:dyDescent="0.25">
      <c r="A3011" s="51">
        <v>3246</v>
      </c>
      <c r="B3011" s="51" t="s">
        <v>176</v>
      </c>
      <c r="C3011" s="51">
        <v>55</v>
      </c>
      <c r="D3011" s="51" t="s">
        <v>175</v>
      </c>
      <c r="E3011" s="51">
        <v>415.16</v>
      </c>
    </row>
    <row r="3012" spans="1:6" x14ac:dyDescent="0.25">
      <c r="A3012" s="51">
        <v>1587</v>
      </c>
      <c r="B3012" s="51" t="s">
        <v>174</v>
      </c>
      <c r="C3012" s="51">
        <v>100</v>
      </c>
      <c r="D3012" s="51" t="s">
        <v>173</v>
      </c>
      <c r="E3012" s="51">
        <v>1</v>
      </c>
    </row>
    <row r="3013" spans="1:6" x14ac:dyDescent="0.25">
      <c r="A3013" s="51">
        <v>1591</v>
      </c>
      <c r="B3013" s="51" t="s">
        <v>172</v>
      </c>
      <c r="C3013" s="51">
        <v>100</v>
      </c>
      <c r="D3013" s="51" t="s">
        <v>171</v>
      </c>
      <c r="E3013" s="51">
        <v>31</v>
      </c>
      <c r="F3013" s="51" t="s">
        <v>170</v>
      </c>
    </row>
    <row r="3014" spans="1:6" x14ac:dyDescent="0.25">
      <c r="A3014" s="51">
        <v>2911</v>
      </c>
      <c r="B3014" s="51" t="s">
        <v>169</v>
      </c>
      <c r="C3014" s="51">
        <v>68</v>
      </c>
      <c r="D3014" s="51" t="s">
        <v>168</v>
      </c>
      <c r="E3014" s="51">
        <v>184</v>
      </c>
      <c r="F3014" s="51" t="s">
        <v>167</v>
      </c>
    </row>
    <row r="3015" spans="1:6" x14ac:dyDescent="0.25">
      <c r="A3015" s="51">
        <v>793</v>
      </c>
      <c r="B3015" s="51" t="s">
        <v>166</v>
      </c>
      <c r="C3015" s="51">
        <v>53</v>
      </c>
      <c r="D3015" s="51" t="s">
        <v>165</v>
      </c>
      <c r="E3015" s="51">
        <v>4.6399999999999997</v>
      </c>
    </row>
    <row r="3016" spans="1:6" x14ac:dyDescent="0.25">
      <c r="A3016" s="51">
        <v>3480</v>
      </c>
      <c r="B3016" s="51" t="s">
        <v>164</v>
      </c>
      <c r="C3016" s="51">
        <v>26</v>
      </c>
      <c r="D3016" s="51" t="s">
        <v>163</v>
      </c>
      <c r="E3016" s="51">
        <v>55</v>
      </c>
    </row>
    <row r="3017" spans="1:6" x14ac:dyDescent="0.25">
      <c r="A3017" s="51">
        <v>2851</v>
      </c>
      <c r="B3017" s="51" t="s">
        <v>162</v>
      </c>
      <c r="C3017" s="51">
        <v>86</v>
      </c>
      <c r="D3017" s="51" t="s">
        <v>161</v>
      </c>
      <c r="E3017" s="51">
        <v>100</v>
      </c>
      <c r="F3017" s="51" t="s">
        <v>160</v>
      </c>
    </row>
    <row r="3018" spans="1:6" x14ac:dyDescent="0.25">
      <c r="A3018" s="51">
        <v>2972</v>
      </c>
      <c r="B3018" s="51" t="s">
        <v>159</v>
      </c>
      <c r="C3018" s="51">
        <v>86</v>
      </c>
      <c r="D3018" s="51" t="s">
        <v>158</v>
      </c>
    </row>
    <row r="3019" spans="1:6" x14ac:dyDescent="0.25">
      <c r="A3019" s="51">
        <v>2681</v>
      </c>
      <c r="B3019" s="51" t="s">
        <v>157</v>
      </c>
      <c r="C3019" s="51">
        <v>86</v>
      </c>
      <c r="D3019" s="51" t="s">
        <v>156</v>
      </c>
      <c r="E3019" s="51">
        <v>90</v>
      </c>
    </row>
    <row r="3020" spans="1:6" x14ac:dyDescent="0.25">
      <c r="A3020" s="51">
        <v>814</v>
      </c>
      <c r="B3020" s="51" t="s">
        <v>155</v>
      </c>
      <c r="C3020" s="51">
        <v>26</v>
      </c>
      <c r="D3020" s="51" t="s">
        <v>154</v>
      </c>
      <c r="E3020" s="51">
        <v>0.85</v>
      </c>
    </row>
    <row r="3021" spans="1:6" x14ac:dyDescent="0.25">
      <c r="A3021" s="51">
        <v>532</v>
      </c>
      <c r="B3021" s="51" t="s">
        <v>153</v>
      </c>
      <c r="C3021" s="51">
        <v>9</v>
      </c>
      <c r="D3021" s="51" t="s">
        <v>152</v>
      </c>
      <c r="E3021" s="51">
        <v>12</v>
      </c>
      <c r="F3021" s="51" t="s">
        <v>151</v>
      </c>
    </row>
    <row r="3022" spans="1:6" x14ac:dyDescent="0.25">
      <c r="A3022" s="51">
        <v>2506</v>
      </c>
      <c r="B3022" s="51" t="s">
        <v>150</v>
      </c>
      <c r="C3022" s="51">
        <v>86</v>
      </c>
      <c r="D3022" s="51" t="s">
        <v>149</v>
      </c>
      <c r="E3022" s="51">
        <v>86</v>
      </c>
    </row>
    <row r="3023" spans="1:6" x14ac:dyDescent="0.25">
      <c r="A3023" s="51">
        <v>1531</v>
      </c>
      <c r="B3023" s="51" t="s">
        <v>148</v>
      </c>
      <c r="C3023" s="51">
        <v>9</v>
      </c>
      <c r="D3023" s="51" t="s">
        <v>147</v>
      </c>
    </row>
    <row r="3024" spans="1:6" x14ac:dyDescent="0.25">
      <c r="A3024" s="51">
        <v>1019</v>
      </c>
      <c r="B3024" s="51" t="s">
        <v>146</v>
      </c>
      <c r="C3024" s="51">
        <v>9</v>
      </c>
      <c r="D3024" s="51" t="s">
        <v>145</v>
      </c>
      <c r="E3024" s="51">
        <v>6.72</v>
      </c>
    </row>
    <row r="3025" spans="1:6" x14ac:dyDescent="0.25">
      <c r="A3025" s="51">
        <v>680</v>
      </c>
      <c r="B3025" s="51" t="s">
        <v>144</v>
      </c>
      <c r="C3025" s="51">
        <v>9</v>
      </c>
      <c r="D3025" s="51" t="s">
        <v>143</v>
      </c>
    </row>
    <row r="3026" spans="1:6" x14ac:dyDescent="0.25">
      <c r="A3026" s="51">
        <v>2122</v>
      </c>
      <c r="B3026" s="51" t="s">
        <v>142</v>
      </c>
      <c r="C3026" s="51">
        <v>9</v>
      </c>
      <c r="D3026" s="51" t="s">
        <v>141</v>
      </c>
    </row>
    <row r="3027" spans="1:6" x14ac:dyDescent="0.25">
      <c r="A3027" s="51">
        <v>951</v>
      </c>
      <c r="B3027" s="51" t="s">
        <v>140</v>
      </c>
      <c r="C3027" s="51">
        <v>53</v>
      </c>
      <c r="D3027" s="51" t="s">
        <v>139</v>
      </c>
      <c r="E3027" s="51">
        <v>54.5</v>
      </c>
    </row>
    <row r="3028" spans="1:6" x14ac:dyDescent="0.25">
      <c r="A3028" s="51">
        <v>3118</v>
      </c>
      <c r="B3028" s="51" t="s">
        <v>138</v>
      </c>
      <c r="C3028" s="51">
        <v>141</v>
      </c>
      <c r="D3028" s="51" t="s">
        <v>137</v>
      </c>
      <c r="E3028" s="51">
        <v>32.53</v>
      </c>
    </row>
    <row r="3029" spans="1:6" x14ac:dyDescent="0.25">
      <c r="A3029" s="51">
        <v>3409</v>
      </c>
      <c r="B3029" s="51" t="s">
        <v>136</v>
      </c>
      <c r="C3029" s="51">
        <v>120</v>
      </c>
      <c r="D3029" s="51" t="s">
        <v>135</v>
      </c>
      <c r="E3029" s="51">
        <v>45.9</v>
      </c>
    </row>
    <row r="3030" spans="1:6" x14ac:dyDescent="0.25">
      <c r="A3030" s="51">
        <v>1363</v>
      </c>
      <c r="B3030" s="51" t="s">
        <v>134</v>
      </c>
      <c r="C3030" s="51">
        <v>53</v>
      </c>
      <c r="D3030" s="51" t="s">
        <v>133</v>
      </c>
      <c r="E3030" s="51">
        <v>54</v>
      </c>
    </row>
    <row r="3031" spans="1:6" x14ac:dyDescent="0.25">
      <c r="A3031" s="51">
        <v>3119</v>
      </c>
      <c r="B3031" s="51" t="s">
        <v>132</v>
      </c>
      <c r="C3031" s="51">
        <v>141</v>
      </c>
      <c r="D3031" s="51" t="s">
        <v>131</v>
      </c>
      <c r="E3031" s="51">
        <v>20.6</v>
      </c>
    </row>
    <row r="3032" spans="1:6" x14ac:dyDescent="0.25">
      <c r="A3032" s="51">
        <v>3084</v>
      </c>
      <c r="B3032" s="51" t="s">
        <v>130</v>
      </c>
      <c r="C3032" s="51">
        <v>120</v>
      </c>
      <c r="D3032" s="51" t="s">
        <v>129</v>
      </c>
      <c r="E3032" s="51">
        <v>52.6</v>
      </c>
    </row>
    <row r="3033" spans="1:6" x14ac:dyDescent="0.25">
      <c r="A3033" s="51">
        <v>2428</v>
      </c>
      <c r="B3033" s="51" t="s">
        <v>128</v>
      </c>
      <c r="C3033" s="51">
        <v>32</v>
      </c>
      <c r="D3033" s="51" t="s">
        <v>127</v>
      </c>
      <c r="F3033" s="51" t="s">
        <v>126</v>
      </c>
    </row>
    <row r="3034" spans="1:6" x14ac:dyDescent="0.25">
      <c r="A3034" s="51">
        <v>1200</v>
      </c>
      <c r="B3034" s="51" t="s">
        <v>125</v>
      </c>
      <c r="C3034" s="51">
        <v>32</v>
      </c>
      <c r="D3034" s="51" t="s">
        <v>124</v>
      </c>
      <c r="E3034" s="51">
        <v>30</v>
      </c>
      <c r="F3034" s="51" t="s">
        <v>123</v>
      </c>
    </row>
    <row r="3035" spans="1:6" x14ac:dyDescent="0.25">
      <c r="A3035" s="51">
        <v>1998</v>
      </c>
      <c r="B3035" s="51" t="s">
        <v>122</v>
      </c>
      <c r="C3035" s="51">
        <v>26</v>
      </c>
      <c r="D3035" s="51" t="s">
        <v>121</v>
      </c>
      <c r="E3035" s="51">
        <v>45</v>
      </c>
    </row>
    <row r="3036" spans="1:6" x14ac:dyDescent="0.25">
      <c r="A3036" s="51">
        <v>1716</v>
      </c>
      <c r="B3036" s="51" t="s">
        <v>120</v>
      </c>
      <c r="C3036" s="51">
        <v>26</v>
      </c>
      <c r="D3036" s="51" t="s">
        <v>119</v>
      </c>
      <c r="E3036" s="51">
        <v>23</v>
      </c>
    </row>
    <row r="3037" spans="1:6" x14ac:dyDescent="0.25">
      <c r="A3037" s="51">
        <v>1999</v>
      </c>
      <c r="B3037" s="51" t="s">
        <v>118</v>
      </c>
      <c r="C3037" s="51">
        <v>26</v>
      </c>
      <c r="D3037" s="51" t="s">
        <v>117</v>
      </c>
      <c r="E3037" s="51">
        <v>45</v>
      </c>
    </row>
    <row r="3038" spans="1:6" x14ac:dyDescent="0.25">
      <c r="A3038" s="51">
        <v>2255</v>
      </c>
      <c r="B3038" s="51" t="s">
        <v>116</v>
      </c>
      <c r="C3038" s="51">
        <v>26</v>
      </c>
      <c r="D3038" s="51" t="s">
        <v>115</v>
      </c>
      <c r="E3038" s="51">
        <v>19.5</v>
      </c>
      <c r="F3038" s="51" t="s">
        <v>114</v>
      </c>
    </row>
    <row r="3039" spans="1:6" x14ac:dyDescent="0.25">
      <c r="A3039" s="51">
        <v>1734</v>
      </c>
      <c r="B3039" s="51" t="s">
        <v>113</v>
      </c>
      <c r="C3039" s="51">
        <v>26</v>
      </c>
      <c r="D3039" s="51" t="s">
        <v>112</v>
      </c>
      <c r="E3039" s="51">
        <v>38</v>
      </c>
    </row>
    <row r="3040" spans="1:6" x14ac:dyDescent="0.25">
      <c r="A3040" s="51">
        <v>2178</v>
      </c>
      <c r="B3040" s="51" t="s">
        <v>111</v>
      </c>
      <c r="C3040" s="51">
        <v>33</v>
      </c>
      <c r="D3040" s="51" t="s">
        <v>110</v>
      </c>
      <c r="E3040" s="51">
        <v>26.6</v>
      </c>
    </row>
    <row r="3041" spans="1:5" x14ac:dyDescent="0.25">
      <c r="A3041" s="51">
        <v>3508</v>
      </c>
      <c r="B3041" s="51" t="s">
        <v>109</v>
      </c>
      <c r="C3041" s="51">
        <v>149</v>
      </c>
      <c r="D3041" s="51" t="s">
        <v>108</v>
      </c>
      <c r="E3041" s="51">
        <v>350</v>
      </c>
    </row>
    <row r="3042" spans="1:5" x14ac:dyDescent="0.25">
      <c r="A3042" s="51">
        <v>2711</v>
      </c>
      <c r="B3042" s="51" t="s">
        <v>107</v>
      </c>
      <c r="C3042" s="51">
        <v>93</v>
      </c>
      <c r="D3042" s="51" t="s">
        <v>106</v>
      </c>
    </row>
    <row r="3043" spans="1:5" x14ac:dyDescent="0.25">
      <c r="A3043" s="51">
        <v>587</v>
      </c>
      <c r="B3043" s="51" t="s">
        <v>105</v>
      </c>
      <c r="C3043" s="51">
        <v>27</v>
      </c>
      <c r="D3043" s="51" t="s">
        <v>104</v>
      </c>
      <c r="E3043" s="51">
        <v>287</v>
      </c>
    </row>
    <row r="3044" spans="1:5" x14ac:dyDescent="0.25">
      <c r="A3044" s="51">
        <v>2467</v>
      </c>
      <c r="B3044" s="51" t="s">
        <v>103</v>
      </c>
      <c r="C3044" s="51">
        <v>100</v>
      </c>
      <c r="D3044" s="51" t="s">
        <v>102</v>
      </c>
      <c r="E3044" s="51">
        <v>3</v>
      </c>
    </row>
    <row r="3045" spans="1:5" x14ac:dyDescent="0.25">
      <c r="A3045" s="51">
        <v>2753</v>
      </c>
      <c r="B3045" s="51" t="s">
        <v>101</v>
      </c>
      <c r="C3045" s="51">
        <v>22</v>
      </c>
      <c r="D3045" s="51" t="s">
        <v>100</v>
      </c>
      <c r="E3045" s="51">
        <v>31</v>
      </c>
    </row>
    <row r="3046" spans="1:5" x14ac:dyDescent="0.25">
      <c r="A3046" s="51">
        <v>1266</v>
      </c>
      <c r="B3046" s="51" t="s">
        <v>99</v>
      </c>
      <c r="C3046" s="51">
        <v>27</v>
      </c>
      <c r="D3046" s="51" t="s">
        <v>98</v>
      </c>
      <c r="E3046" s="51">
        <v>58</v>
      </c>
    </row>
    <row r="3047" spans="1:5" x14ac:dyDescent="0.25">
      <c r="A3047" s="51">
        <v>2061</v>
      </c>
      <c r="B3047" s="51" t="s">
        <v>97</v>
      </c>
      <c r="C3047" s="51">
        <v>110</v>
      </c>
      <c r="D3047" s="51" t="s">
        <v>96</v>
      </c>
      <c r="E3047" s="51">
        <v>84.7</v>
      </c>
    </row>
    <row r="3048" spans="1:5" x14ac:dyDescent="0.25">
      <c r="A3048" s="51">
        <v>1864</v>
      </c>
      <c r="B3048" s="51" t="s">
        <v>95</v>
      </c>
      <c r="C3048" s="51">
        <v>27</v>
      </c>
      <c r="D3048" s="51" t="s">
        <v>94</v>
      </c>
      <c r="E3048" s="51">
        <v>39</v>
      </c>
    </row>
    <row r="3049" spans="1:5" x14ac:dyDescent="0.25">
      <c r="A3049" s="51">
        <v>1607</v>
      </c>
      <c r="B3049" s="51" t="s">
        <v>93</v>
      </c>
      <c r="C3049" s="51">
        <v>5</v>
      </c>
      <c r="D3049" s="51" t="s">
        <v>92</v>
      </c>
      <c r="E3049" s="51">
        <v>10.8</v>
      </c>
    </row>
    <row r="3050" spans="1:5" x14ac:dyDescent="0.25">
      <c r="A3050" s="51">
        <v>1842</v>
      </c>
      <c r="B3050" s="51" t="s">
        <v>91</v>
      </c>
      <c r="C3050" s="51">
        <v>33</v>
      </c>
      <c r="D3050" s="51" t="s">
        <v>90</v>
      </c>
      <c r="E3050" s="51">
        <v>58.8</v>
      </c>
    </row>
    <row r="3051" spans="1:5" x14ac:dyDescent="0.25">
      <c r="A3051" s="51">
        <v>1757</v>
      </c>
      <c r="B3051" s="51" t="s">
        <v>89</v>
      </c>
      <c r="C3051" s="51">
        <v>84</v>
      </c>
      <c r="D3051" s="51" t="s">
        <v>88</v>
      </c>
    </row>
    <row r="3052" spans="1:5" x14ac:dyDescent="0.25">
      <c r="A3052" s="51">
        <v>1361</v>
      </c>
      <c r="B3052" s="51" t="s">
        <v>87</v>
      </c>
      <c r="C3052" s="51">
        <v>78</v>
      </c>
      <c r="D3052" s="51" t="s">
        <v>86</v>
      </c>
    </row>
    <row r="3053" spans="1:5" x14ac:dyDescent="0.25">
      <c r="A3053" s="51">
        <v>3470</v>
      </c>
      <c r="C3053" s="51">
        <v>1</v>
      </c>
    </row>
    <row r="3054" spans="1:5" x14ac:dyDescent="0.25">
      <c r="A3054" s="51">
        <v>3299</v>
      </c>
      <c r="C3054" s="51">
        <v>26</v>
      </c>
    </row>
    <row r="3055" spans="1:5" x14ac:dyDescent="0.25">
      <c r="A3055" s="51">
        <v>3154</v>
      </c>
      <c r="C3055" s="51">
        <v>29</v>
      </c>
    </row>
    <row r="3056" spans="1:5" x14ac:dyDescent="0.25">
      <c r="A3056" s="51">
        <v>2779</v>
      </c>
    </row>
    <row r="3057" spans="1:1" x14ac:dyDescent="0.25">
      <c r="A3057" s="51">
        <v>2847</v>
      </c>
    </row>
    <row r="3058" spans="1:1" x14ac:dyDescent="0.25">
      <c r="A3058" s="51">
        <v>2864</v>
      </c>
    </row>
    <row r="3059" spans="1:1" x14ac:dyDescent="0.25">
      <c r="A3059" s="51">
        <v>3000</v>
      </c>
    </row>
    <row r="3060" spans="1:1" x14ac:dyDescent="0.25">
      <c r="A3060" s="51">
        <v>3010</v>
      </c>
    </row>
    <row r="3061" spans="1:1" x14ac:dyDescent="0.25">
      <c r="A3061" s="51">
        <v>3011</v>
      </c>
    </row>
    <row r="3062" spans="1:1" x14ac:dyDescent="0.25">
      <c r="A3062" s="51">
        <v>3015</v>
      </c>
    </row>
    <row r="3063" spans="1:1" x14ac:dyDescent="0.25">
      <c r="A3063" s="51">
        <v>3087</v>
      </c>
    </row>
    <row r="3064" spans="1:1" x14ac:dyDescent="0.25">
      <c r="A3064" s="51">
        <v>3184</v>
      </c>
    </row>
    <row r="3065" spans="1:1" x14ac:dyDescent="0.25">
      <c r="A3065" s="51">
        <v>3190</v>
      </c>
    </row>
    <row r="3066" spans="1:1" x14ac:dyDescent="0.25">
      <c r="A3066" s="51">
        <v>3206</v>
      </c>
    </row>
    <row r="3067" spans="1:1" x14ac:dyDescent="0.25">
      <c r="A3067" s="51">
        <v>3270</v>
      </c>
    </row>
    <row r="3068" spans="1:1" x14ac:dyDescent="0.25">
      <c r="A3068" s="51">
        <v>3466</v>
      </c>
    </row>
    <row r="3069" spans="1:1" x14ac:dyDescent="0.25">
      <c r="A3069" s="51">
        <v>3471</v>
      </c>
    </row>
    <row r="3070" spans="1:1" x14ac:dyDescent="0.25">
      <c r="A3070" s="51">
        <v>3503</v>
      </c>
    </row>
    <row r="3071" spans="1:1" x14ac:dyDescent="0.25">
      <c r="A3071" s="51">
        <v>3507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3" name="Button 1">
              <controlPr defaultSize="0" print="0" autoFill="0" autoPict="0" macro="[0]!Produits_Modification">
                <anchor moveWithCells="1" sizeWithCells="1">
                  <from>
                    <xdr:col>7</xdr:col>
                    <xdr:colOff>352425</xdr:colOff>
                    <xdr:row>10</xdr:row>
                    <xdr:rowOff>38100</xdr:rowOff>
                  </from>
                  <to>
                    <xdr:col>10</xdr:col>
                    <xdr:colOff>485775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T850"/>
  <sheetViews>
    <sheetView zoomScale="60" zoomScaleNormal="60" workbookViewId="0">
      <selection activeCell="D3" sqref="D3"/>
    </sheetView>
  </sheetViews>
  <sheetFormatPr baseColWidth="10" defaultRowHeight="15" x14ac:dyDescent="0.25"/>
  <cols>
    <col min="1" max="1" width="13.5703125" customWidth="1"/>
    <col min="2" max="2" width="54.140625" bestFit="1" customWidth="1"/>
    <col min="3" max="3" width="15.28515625" customWidth="1"/>
    <col min="5" max="5" width="11.42578125" style="15"/>
    <col min="6" max="6" width="12" customWidth="1"/>
    <col min="7" max="7" width="38.42578125" customWidth="1"/>
    <col min="8" max="8" width="23.85546875" customWidth="1"/>
    <col min="9" max="9" width="38.5703125" customWidth="1"/>
    <col min="17" max="17" width="28.42578125" customWidth="1"/>
  </cols>
  <sheetData>
    <row r="1" spans="1:20" x14ac:dyDescent="0.25">
      <c r="A1" s="70">
        <f ca="1">TODAY()</f>
        <v>42450</v>
      </c>
    </row>
    <row r="2" spans="1:20" x14ac:dyDescent="0.25">
      <c r="A2" s="71" t="s">
        <v>30</v>
      </c>
      <c r="B2" s="72" t="s">
        <v>60</v>
      </c>
      <c r="C2" s="72" t="s">
        <v>53</v>
      </c>
      <c r="D2" s="71" t="s">
        <v>18</v>
      </c>
      <c r="E2" s="73" t="s">
        <v>61</v>
      </c>
      <c r="F2" s="71" t="s">
        <v>19</v>
      </c>
      <c r="G2" s="71" t="s">
        <v>45</v>
      </c>
      <c r="H2" s="71" t="s">
        <v>50</v>
      </c>
      <c r="I2" s="71" t="s">
        <v>62</v>
      </c>
      <c r="K2" s="75"/>
      <c r="L2" s="71" t="s">
        <v>30</v>
      </c>
      <c r="M2" s="72" t="s">
        <v>60</v>
      </c>
      <c r="N2" s="72" t="s">
        <v>53</v>
      </c>
      <c r="O2" s="71" t="s">
        <v>18</v>
      </c>
      <c r="P2" s="73" t="s">
        <v>61</v>
      </c>
      <c r="Q2" s="71" t="s">
        <v>19</v>
      </c>
      <c r="R2" s="71" t="s">
        <v>45</v>
      </c>
      <c r="S2" s="71" t="s">
        <v>50</v>
      </c>
      <c r="T2" s="71" t="s">
        <v>62</v>
      </c>
    </row>
    <row r="3" spans="1:20" x14ac:dyDescent="0.25">
      <c r="A3" s="70">
        <v>42437</v>
      </c>
      <c r="B3" s="14" t="s">
        <v>8</v>
      </c>
      <c r="C3" s="14">
        <v>1</v>
      </c>
      <c r="D3" t="e">
        <f>IF(ISBLANK(B3)," ",IF(ISNA(VLOOKUP(B3,#REF!,3,FALSE))," ",VLOOKUP(B3,#REF!,3,FALSE)))</f>
        <v>#REF!</v>
      </c>
      <c r="E3" s="15" t="e">
        <f>IF(ISBLANK(B3)," ",IF(ISNA(VLOOKUP(B3,#REF!,4,FALSE))," ",VLOOKUP(B3,#REF!,4,FALSE)))</f>
        <v>#REF!</v>
      </c>
      <c r="F3" s="51" t="e">
        <f>IF(ISBLANK(B3)," ",IF(ISNA(VLOOKUP(B3,#REF!,2,FALSE))," ",VLOOKUP(B3,#REF!,2,FALSE)))</f>
        <v>#REF!</v>
      </c>
      <c r="G3" t="s">
        <v>25</v>
      </c>
      <c r="H3" t="s">
        <v>5</v>
      </c>
      <c r="I3" s="51" t="e">
        <f>IF(ISBLANK(B3)," ",IF(ISNA(VLOOKUP(B3,#REF!,5,FALSE))," ",VLOOKUP(B3,#REF!,5,FALSE)))</f>
        <v>#REF!</v>
      </c>
      <c r="K3" s="77"/>
      <c r="L3" s="77"/>
      <c r="M3" s="77"/>
      <c r="N3" s="77"/>
      <c r="O3" s="77"/>
      <c r="P3" s="77"/>
      <c r="Q3" s="77">
        <f>'Bon de commande'!C8</f>
        <v>5</v>
      </c>
      <c r="R3" s="77">
        <f>'Bon de commande'!A5</f>
        <v>0</v>
      </c>
      <c r="S3" s="77"/>
    </row>
    <row r="4" spans="1:20" x14ac:dyDescent="0.25">
      <c r="A4" s="70">
        <v>42448</v>
      </c>
      <c r="B4" s="14" t="s">
        <v>17</v>
      </c>
      <c r="C4" s="14">
        <v>1</v>
      </c>
      <c r="D4" s="51" t="e">
        <f>IF(ISBLANK(B4)," ",IF(ISNA(VLOOKUP(B4,#REF!,3,FALSE))," ",VLOOKUP(B4,#REF!,3,FALSE)))</f>
        <v>#REF!</v>
      </c>
      <c r="E4" s="15" t="e">
        <f>IF(ISBLANK(B4)," ",IF(ISNA(VLOOKUP(B4,#REF!,4,FALSE))," ",VLOOKUP(B4,#REF!,4,FALSE)))</f>
        <v>#REF!</v>
      </c>
      <c r="F4" s="51" t="e">
        <f>IF(ISBLANK(B4)," ",IF(ISNA(VLOOKUP(B4,#REF!,2,FALSE))," ",VLOOKUP(B4,#REF!,2,FALSE)))</f>
        <v>#REF!</v>
      </c>
      <c r="G4" s="51" t="s">
        <v>25</v>
      </c>
      <c r="H4" s="51" t="s">
        <v>4</v>
      </c>
      <c r="I4" s="51" t="e">
        <f>IF(ISBLANK(B4)," ",IF(ISNA(VLOOKUP(B4,#REF!,5,FALSE))," ",VLOOKUP(B4,#REF!,5,FALSE)))</f>
        <v>#REF!</v>
      </c>
      <c r="K4" s="77"/>
      <c r="L4" s="77"/>
      <c r="M4" s="77"/>
      <c r="N4" s="77"/>
      <c r="O4" s="77"/>
      <c r="P4" s="77"/>
      <c r="Q4" s="77"/>
      <c r="R4" s="77"/>
      <c r="S4" s="77"/>
    </row>
    <row r="5" spans="1:20" x14ac:dyDescent="0.25">
      <c r="A5" s="70">
        <v>42438</v>
      </c>
      <c r="B5" s="14" t="s">
        <v>12</v>
      </c>
      <c r="C5" s="14">
        <v>1</v>
      </c>
      <c r="D5" s="51" t="e">
        <f>IF(ISBLANK(B5)," ",IF(ISNA(VLOOKUP(B5,#REF!,3,FALSE))," ",VLOOKUP(B5,#REF!,3,FALSE)))</f>
        <v>#REF!</v>
      </c>
      <c r="E5" s="15" t="e">
        <f>IF(ISBLANK(B5)," ",IF(ISNA(VLOOKUP(B5,#REF!,4,FALSE))," ",VLOOKUP(B5,#REF!,4,FALSE)))</f>
        <v>#REF!</v>
      </c>
      <c r="F5" s="51" t="e">
        <f>IF(ISBLANK(B5)," ",IF(ISNA(VLOOKUP(B5,#REF!,2,FALSE))," ",VLOOKUP(B5,#REF!,2,FALSE)))</f>
        <v>#REF!</v>
      </c>
      <c r="G5" s="51" t="s">
        <v>25</v>
      </c>
      <c r="H5" s="51" t="s">
        <v>3</v>
      </c>
      <c r="I5" s="51" t="e">
        <f>IF(ISBLANK(B5)," ",IF(ISNA(VLOOKUP(B5,#REF!,5,FALSE))," ",VLOOKUP(B5,#REF!,5,FALSE)))</f>
        <v>#REF!</v>
      </c>
      <c r="K5" s="77"/>
      <c r="L5" s="77"/>
      <c r="M5" s="77"/>
      <c r="N5" s="77"/>
      <c r="O5" s="77"/>
      <c r="P5" s="77"/>
      <c r="Q5" s="77"/>
      <c r="R5" s="77"/>
      <c r="S5" s="77"/>
    </row>
    <row r="6" spans="1:20" x14ac:dyDescent="0.25">
      <c r="A6" s="70">
        <v>42438</v>
      </c>
      <c r="B6" s="14" t="s">
        <v>16</v>
      </c>
      <c r="C6" s="14"/>
      <c r="D6" s="51" t="e">
        <f>IF(ISBLANK(B6)," ",IF(ISNA(VLOOKUP(B6,#REF!,3,FALSE))," ",VLOOKUP(B6,#REF!,3,FALSE)))</f>
        <v>#REF!</v>
      </c>
      <c r="E6" s="15" t="e">
        <f>IF(ISBLANK(B6)," ",IF(ISNA(VLOOKUP(B6,#REF!,4,FALSE))," ",VLOOKUP(B6,#REF!,4,FALSE)))</f>
        <v>#REF!</v>
      </c>
      <c r="F6" s="51" t="e">
        <f>IF(ISBLANK(B6)," ",IF(ISNA(VLOOKUP(B6,#REF!,2,FALSE))," ",VLOOKUP(B6,#REF!,2,FALSE)))</f>
        <v>#REF!</v>
      </c>
      <c r="G6" s="51" t="s">
        <v>25</v>
      </c>
      <c r="H6" s="51" t="s">
        <v>4</v>
      </c>
      <c r="I6" s="51" t="e">
        <f>IF(ISBLANK(B6)," ",IF(ISNA(VLOOKUP(B6,#REF!,5,FALSE))," ",VLOOKUP(B6,#REF!,5,FALSE)))</f>
        <v>#REF!</v>
      </c>
      <c r="K6" s="77"/>
      <c r="L6" s="77"/>
      <c r="M6" s="77"/>
      <c r="N6" s="77"/>
      <c r="O6" s="77"/>
      <c r="P6" s="77"/>
      <c r="Q6" s="77"/>
      <c r="R6" s="77"/>
      <c r="S6" s="77"/>
    </row>
    <row r="7" spans="1:20" x14ac:dyDescent="0.25">
      <c r="A7" s="70"/>
      <c r="B7" s="14"/>
      <c r="C7" s="14"/>
      <c r="D7" s="51" t="str">
        <f>IF(ISBLANK(B7)," ",IF(ISNA(VLOOKUP(B7,#REF!,3,FALSE))," ",VLOOKUP(B7,#REF!,3,FALSE)))</f>
        <v xml:space="preserve"> </v>
      </c>
      <c r="E7" s="15" t="str">
        <f>IF(ISBLANK(B7)," ",IF(ISNA(VLOOKUP(B7,#REF!,4,FALSE))," ",VLOOKUP(B7,#REF!,4,FALSE)))</f>
        <v xml:space="preserve"> </v>
      </c>
      <c r="F7" s="51" t="str">
        <f>IF(ISBLANK(B7)," ",IF(ISNA(VLOOKUP(B7,#REF!,2,FALSE))," ",VLOOKUP(B7,#REF!,2,FALSE)))</f>
        <v xml:space="preserve"> </v>
      </c>
      <c r="G7" s="51"/>
      <c r="H7" s="51"/>
      <c r="I7" s="51" t="str">
        <f>IF(ISBLANK(B7)," ",IF(ISNA(VLOOKUP(B7,#REF!,5,FALSE))," ",VLOOKUP(B7,#REF!,5,FALSE)))</f>
        <v xml:space="preserve"> </v>
      </c>
      <c r="K7" s="77"/>
      <c r="L7" s="77"/>
      <c r="M7" s="77"/>
      <c r="N7" s="77"/>
      <c r="O7" s="77"/>
      <c r="P7" s="77"/>
      <c r="Q7" s="77"/>
      <c r="R7" s="77"/>
      <c r="S7" s="77"/>
    </row>
    <row r="8" spans="1:20" x14ac:dyDescent="0.25">
      <c r="A8" s="70"/>
      <c r="B8" s="14"/>
      <c r="C8" s="14"/>
      <c r="D8" s="51" t="str">
        <f>IF(ISBLANK(B8)," ",IF(ISNA(VLOOKUP(B8,#REF!,3,FALSE))," ",VLOOKUP(B8,#REF!,3,FALSE)))</f>
        <v xml:space="preserve"> </v>
      </c>
      <c r="E8" s="15" t="str">
        <f>IF(ISBLANK(B8)," ",IF(ISNA(VLOOKUP(B8,#REF!,4,FALSE))," ",VLOOKUP(B8,#REF!,4,FALSE)))</f>
        <v xml:space="preserve"> </v>
      </c>
      <c r="F8" s="51" t="str">
        <f>IF(ISBLANK(B8)," ",IF(ISNA(VLOOKUP(B8,#REF!,2,FALSE))," ",VLOOKUP(B8,#REF!,2,FALSE)))</f>
        <v xml:space="preserve"> </v>
      </c>
      <c r="G8" s="51"/>
      <c r="H8" s="51"/>
      <c r="I8" s="51" t="str">
        <f>IF(ISBLANK(B8)," ",IF(ISNA(VLOOKUP(B8,#REF!,5,FALSE))," ",VLOOKUP(B8,#REF!,5,FALSE)))</f>
        <v xml:space="preserve"> </v>
      </c>
      <c r="K8" s="71" t="s">
        <v>30</v>
      </c>
      <c r="L8" s="72" t="s">
        <v>60</v>
      </c>
      <c r="M8" s="72" t="s">
        <v>53</v>
      </c>
      <c r="N8" s="71" t="s">
        <v>18</v>
      </c>
      <c r="O8" s="73" t="s">
        <v>61</v>
      </c>
      <c r="P8" s="71" t="s">
        <v>19</v>
      </c>
      <c r="Q8" s="71" t="s">
        <v>45</v>
      </c>
      <c r="R8" s="71" t="s">
        <v>50</v>
      </c>
      <c r="S8" s="71" t="s">
        <v>62</v>
      </c>
    </row>
    <row r="9" spans="1:20" x14ac:dyDescent="0.25">
      <c r="A9" s="70"/>
      <c r="B9" s="14"/>
      <c r="C9" s="14"/>
      <c r="D9" s="51" t="str">
        <f>IF(ISBLANK(B9)," ",IF(ISNA(VLOOKUP(B9,#REF!,3,FALSE))," ",VLOOKUP(B9,#REF!,3,FALSE)))</f>
        <v xml:space="preserve"> </v>
      </c>
      <c r="E9" s="15" t="str">
        <f>IF(ISBLANK(B9)," ",IF(ISNA(VLOOKUP(B9,#REF!,4,FALSE))," ",VLOOKUP(B9,#REF!,4,FALSE)))</f>
        <v xml:space="preserve"> </v>
      </c>
      <c r="F9" s="51" t="str">
        <f>IF(ISBLANK(B9)," ",IF(ISNA(VLOOKUP(B9,#REF!,2,FALSE))," ",VLOOKUP(B9,#REF!,2,FALSE)))</f>
        <v xml:space="preserve"> </v>
      </c>
      <c r="G9" s="51"/>
      <c r="H9" s="51"/>
      <c r="I9" s="51" t="str">
        <f>IF(ISBLANK(B9)," ",IF(ISNA(VLOOKUP(B9,#REF!,5,FALSE))," ",VLOOKUP(B9,#REF!,5,FALSE)))</f>
        <v xml:space="preserve"> </v>
      </c>
      <c r="K9" s="70">
        <v>42437</v>
      </c>
      <c r="L9" s="14" t="s">
        <v>8</v>
      </c>
      <c r="M9" s="14">
        <v>1</v>
      </c>
      <c r="N9" s="51" t="s">
        <v>7</v>
      </c>
      <c r="O9" s="15">
        <v>0</v>
      </c>
      <c r="P9" s="51">
        <v>93</v>
      </c>
      <c r="Q9" s="51" t="s">
        <v>25</v>
      </c>
      <c r="R9" s="51" t="s">
        <v>5</v>
      </c>
      <c r="S9" s="51" t="s">
        <v>6</v>
      </c>
    </row>
    <row r="10" spans="1:20" x14ac:dyDescent="0.25">
      <c r="A10" s="70"/>
      <c r="B10" s="14"/>
      <c r="C10" s="14"/>
      <c r="D10" s="51" t="str">
        <f>IF(ISBLANK(B10)," ",IF(ISNA(VLOOKUP(B10,#REF!,3,FALSE))," ",VLOOKUP(B10,#REF!,3,FALSE)))</f>
        <v xml:space="preserve"> </v>
      </c>
      <c r="E10" s="15" t="str">
        <f>IF(ISBLANK(B10)," ",IF(ISNA(VLOOKUP(B10,#REF!,4,FALSE))," ",VLOOKUP(B10,#REF!,4,FALSE)))</f>
        <v xml:space="preserve"> </v>
      </c>
      <c r="F10" s="51" t="str">
        <f>IF(ISBLANK(B10)," ",IF(ISNA(VLOOKUP(B10,#REF!,2,FALSE))," ",VLOOKUP(B10,#REF!,2,FALSE)))</f>
        <v xml:space="preserve"> </v>
      </c>
      <c r="G10" s="51"/>
      <c r="H10" s="51"/>
      <c r="I10" s="51" t="str">
        <f>IF(ISBLANK(B10)," ",IF(ISNA(VLOOKUP(B10,#REF!,5,FALSE))," ",VLOOKUP(B10,#REF!,5,FALSE)))</f>
        <v xml:space="preserve"> </v>
      </c>
      <c r="K10" s="70">
        <v>42438</v>
      </c>
      <c r="L10" s="14" t="s">
        <v>12</v>
      </c>
      <c r="M10" s="14">
        <v>1</v>
      </c>
      <c r="N10" s="51" t="s">
        <v>11</v>
      </c>
      <c r="O10" s="15">
        <v>141</v>
      </c>
      <c r="P10" s="51">
        <v>93</v>
      </c>
      <c r="Q10" s="51" t="s">
        <v>25</v>
      </c>
      <c r="R10" s="51" t="s">
        <v>3</v>
      </c>
      <c r="S10" s="51" t="s">
        <v>6</v>
      </c>
    </row>
    <row r="11" spans="1:20" x14ac:dyDescent="0.25">
      <c r="A11" s="70"/>
      <c r="B11" s="14"/>
      <c r="C11" s="14"/>
      <c r="D11" s="51" t="str">
        <f>IF(ISBLANK(B11)," ",IF(ISNA(VLOOKUP(B11,#REF!,3,FALSE))," ",VLOOKUP(B11,#REF!,3,FALSE)))</f>
        <v xml:space="preserve"> </v>
      </c>
      <c r="E11" s="15" t="str">
        <f>IF(ISBLANK(B11)," ",IF(ISNA(VLOOKUP(B11,#REF!,4,FALSE))," ",VLOOKUP(B11,#REF!,4,FALSE)))</f>
        <v xml:space="preserve"> </v>
      </c>
      <c r="F11" s="51" t="str">
        <f>IF(ISBLANK(B11)," ",IF(ISNA(VLOOKUP(B11,#REF!,2,FALSE))," ",VLOOKUP(B11,#REF!,2,FALSE)))</f>
        <v xml:space="preserve"> </v>
      </c>
      <c r="G11" s="51"/>
      <c r="H11" s="51"/>
      <c r="I11" s="51" t="str">
        <f>IF(ISBLANK(B11)," ",IF(ISNA(VLOOKUP(B11,#REF!,5,FALSE))," ",VLOOKUP(B11,#REF!,5,FALSE)))</f>
        <v xml:space="preserve"> </v>
      </c>
      <c r="K11" s="77"/>
      <c r="L11" s="77"/>
      <c r="M11" s="77"/>
      <c r="N11" s="77"/>
      <c r="O11" s="77"/>
      <c r="P11" s="77"/>
      <c r="Q11" s="77"/>
      <c r="R11" s="77"/>
      <c r="S11" s="77"/>
    </row>
    <row r="12" spans="1:20" x14ac:dyDescent="0.25">
      <c r="A12" s="70"/>
      <c r="B12" s="14"/>
      <c r="C12" s="14"/>
      <c r="D12" s="51" t="str">
        <f>IF(ISBLANK(B12)," ",IF(ISNA(VLOOKUP(B12,#REF!,3,FALSE))," ",VLOOKUP(B12,#REF!,3,FALSE)))</f>
        <v xml:space="preserve"> </v>
      </c>
      <c r="E12" s="15" t="str">
        <f>IF(ISBLANK(B12)," ",IF(ISNA(VLOOKUP(B12,#REF!,4,FALSE))," ",VLOOKUP(B12,#REF!,4,FALSE)))</f>
        <v xml:space="preserve"> </v>
      </c>
      <c r="F12" s="51" t="str">
        <f>IF(ISBLANK(B12)," ",IF(ISNA(VLOOKUP(B12,#REF!,2,FALSE))," ",VLOOKUP(B12,#REF!,2,FALSE)))</f>
        <v xml:space="preserve"> </v>
      </c>
      <c r="G12" s="51"/>
      <c r="H12" s="51"/>
      <c r="I12" s="51" t="str">
        <f>IF(ISBLANK(B12)," ",IF(ISNA(VLOOKUP(B12,#REF!,5,FALSE))," ",VLOOKUP(B12,#REF!,5,FALSE)))</f>
        <v xml:space="preserve"> </v>
      </c>
    </row>
    <row r="13" spans="1:20" x14ac:dyDescent="0.25">
      <c r="A13" s="70"/>
      <c r="B13" s="14"/>
      <c r="C13" s="14"/>
      <c r="D13" s="51" t="str">
        <f>IF(ISBLANK(B13)," ",IF(ISNA(VLOOKUP(B13,#REF!,3,FALSE))," ",VLOOKUP(B13,#REF!,3,FALSE)))</f>
        <v xml:space="preserve"> </v>
      </c>
      <c r="E13" s="15" t="str">
        <f>IF(ISBLANK(B13)," ",IF(ISNA(VLOOKUP(B13,#REF!,4,FALSE))," ",VLOOKUP(B13,#REF!,4,FALSE)))</f>
        <v xml:space="preserve"> </v>
      </c>
      <c r="F13" s="51" t="str">
        <f>IF(ISBLANK(B13)," ",IF(ISNA(VLOOKUP(B13,#REF!,2,FALSE))," ",VLOOKUP(B13,#REF!,2,FALSE)))</f>
        <v xml:space="preserve"> </v>
      </c>
      <c r="G13" s="51"/>
      <c r="H13" s="51"/>
      <c r="I13" s="51" t="str">
        <f>IF(ISBLANK(B13)," ",IF(ISNA(VLOOKUP(B13,#REF!,5,FALSE))," ",VLOOKUP(B13,#REF!,5,FALSE)))</f>
        <v xml:space="preserve"> </v>
      </c>
    </row>
    <row r="14" spans="1:20" x14ac:dyDescent="0.25">
      <c r="A14" s="70"/>
      <c r="B14" s="14"/>
      <c r="C14" s="14"/>
      <c r="D14" s="51" t="str">
        <f>IF(ISBLANK(B14)," ",IF(ISNA(VLOOKUP(B14,#REF!,3,FALSE))," ",VLOOKUP(B14,#REF!,3,FALSE)))</f>
        <v xml:space="preserve"> </v>
      </c>
      <c r="E14" s="15" t="str">
        <f>IF(ISBLANK(B14)," ",IF(ISNA(VLOOKUP(B14,#REF!,4,FALSE))," ",VLOOKUP(B14,#REF!,4,FALSE)))</f>
        <v xml:space="preserve"> </v>
      </c>
      <c r="F14" s="51" t="str">
        <f>IF(ISBLANK(B14)," ",IF(ISNA(VLOOKUP(B14,#REF!,2,FALSE))," ",VLOOKUP(B14,#REF!,2,FALSE)))</f>
        <v xml:space="preserve"> </v>
      </c>
      <c r="G14" s="51"/>
      <c r="H14" s="51"/>
      <c r="I14" s="51" t="str">
        <f>IF(ISBLANK(B14)," ",IF(ISNA(VLOOKUP(B14,#REF!,5,FALSE))," ",VLOOKUP(B14,#REF!,5,FALSE)))</f>
        <v xml:space="preserve"> </v>
      </c>
    </row>
    <row r="15" spans="1:20" x14ac:dyDescent="0.25">
      <c r="A15" s="70"/>
      <c r="B15" s="14"/>
      <c r="C15" s="14"/>
      <c r="D15" s="51" t="str">
        <f>IF(ISBLANK(B15)," ",IF(ISNA(VLOOKUP(B15,#REF!,3,FALSE))," ",VLOOKUP(B15,#REF!,3,FALSE)))</f>
        <v xml:space="preserve"> </v>
      </c>
      <c r="E15" s="15" t="str">
        <f>IF(ISBLANK(B15)," ",IF(ISNA(VLOOKUP(B15,#REF!,4,FALSE))," ",VLOOKUP(B15,#REF!,4,FALSE)))</f>
        <v xml:space="preserve"> </v>
      </c>
      <c r="F15" s="51" t="str">
        <f>IF(ISBLANK(B15)," ",IF(ISNA(VLOOKUP(B15,#REF!,2,FALSE))," ",VLOOKUP(B15,#REF!,2,FALSE)))</f>
        <v xml:space="preserve"> </v>
      </c>
      <c r="G15" s="51"/>
      <c r="H15" s="51"/>
      <c r="I15" s="51" t="str">
        <f>IF(ISBLANK(B15)," ",IF(ISNA(VLOOKUP(B15,#REF!,5,FALSE))," ",VLOOKUP(B15,#REF!,5,FALSE)))</f>
        <v xml:space="preserve"> </v>
      </c>
    </row>
    <row r="16" spans="1:20" x14ac:dyDescent="0.25">
      <c r="A16" s="70"/>
      <c r="B16" s="14"/>
      <c r="C16" s="14"/>
      <c r="D16" s="51" t="str">
        <f>IF(ISBLANK(B16)," ",IF(ISNA(VLOOKUP(B16,#REF!,3,FALSE))," ",VLOOKUP(B16,#REF!,3,FALSE)))</f>
        <v xml:space="preserve"> </v>
      </c>
      <c r="E16" s="15" t="str">
        <f>IF(ISBLANK(B16)," ",IF(ISNA(VLOOKUP(B16,#REF!,4,FALSE))," ",VLOOKUP(B16,#REF!,4,FALSE)))</f>
        <v xml:space="preserve"> </v>
      </c>
      <c r="F16" s="51" t="str">
        <f>IF(ISBLANK(B16)," ",IF(ISNA(VLOOKUP(B16,#REF!,2,FALSE))," ",VLOOKUP(B16,#REF!,2,FALSE)))</f>
        <v xml:space="preserve"> </v>
      </c>
      <c r="G16" s="51"/>
      <c r="H16" s="51"/>
      <c r="I16" s="51" t="str">
        <f>IF(ISBLANK(B16)," ",IF(ISNA(VLOOKUP(B16,#REF!,5,FALSE))," ",VLOOKUP(B16,#REF!,5,FALSE)))</f>
        <v xml:space="preserve"> </v>
      </c>
    </row>
    <row r="17" spans="1:9" x14ac:dyDescent="0.25">
      <c r="A17" s="70"/>
      <c r="B17" s="14"/>
      <c r="C17" s="14"/>
      <c r="D17" s="51" t="str">
        <f>IF(ISBLANK(B17)," ",IF(ISNA(VLOOKUP(B17,#REF!,3,FALSE))," ",VLOOKUP(B17,#REF!,3,FALSE)))</f>
        <v xml:space="preserve"> </v>
      </c>
      <c r="E17" s="15" t="str">
        <f>IF(ISBLANK(B17)," ",IF(ISNA(VLOOKUP(B17,#REF!,4,FALSE))," ",VLOOKUP(B17,#REF!,4,FALSE)))</f>
        <v xml:space="preserve"> </v>
      </c>
      <c r="F17" s="51" t="str">
        <f>IF(ISBLANK(B17)," ",IF(ISNA(VLOOKUP(B17,#REF!,2,FALSE))," ",VLOOKUP(B17,#REF!,2,FALSE)))</f>
        <v xml:space="preserve"> </v>
      </c>
      <c r="G17" s="51"/>
      <c r="H17" s="51"/>
      <c r="I17" s="51" t="str">
        <f>IF(ISBLANK(B17)," ",IF(ISNA(VLOOKUP(B17,#REF!,5,FALSE))," ",VLOOKUP(B17,#REF!,5,FALSE)))</f>
        <v xml:space="preserve"> </v>
      </c>
    </row>
    <row r="18" spans="1:9" x14ac:dyDescent="0.25">
      <c r="A18" s="70"/>
      <c r="B18" s="14"/>
      <c r="C18" s="14"/>
      <c r="D18" s="51" t="str">
        <f>IF(ISBLANK(B18)," ",IF(ISNA(VLOOKUP(B18,#REF!,3,FALSE))," ",VLOOKUP(B18,#REF!,3,FALSE)))</f>
        <v xml:space="preserve"> </v>
      </c>
      <c r="E18" s="15" t="str">
        <f>IF(ISBLANK(B18)," ",IF(ISNA(VLOOKUP(B18,#REF!,4,FALSE))," ",VLOOKUP(B18,#REF!,4,FALSE)))</f>
        <v xml:space="preserve"> </v>
      </c>
      <c r="F18" s="51" t="str">
        <f>IF(ISBLANK(B18)," ",IF(ISNA(VLOOKUP(B18,#REF!,2,FALSE))," ",VLOOKUP(B18,#REF!,2,FALSE)))</f>
        <v xml:space="preserve"> </v>
      </c>
      <c r="G18" s="51"/>
      <c r="H18" s="51"/>
      <c r="I18" s="51" t="str">
        <f>IF(ISBLANK(B18)," ",IF(ISNA(VLOOKUP(B18,#REF!,5,FALSE))," ",VLOOKUP(B18,#REF!,5,FALSE)))</f>
        <v xml:space="preserve"> </v>
      </c>
    </row>
    <row r="19" spans="1:9" x14ac:dyDescent="0.25">
      <c r="A19" s="70"/>
      <c r="B19" s="14"/>
      <c r="C19" s="14"/>
      <c r="D19" s="51" t="str">
        <f>IF(ISBLANK(B19)," ",IF(ISNA(VLOOKUP(B19,#REF!,3,FALSE))," ",VLOOKUP(B19,#REF!,3,FALSE)))</f>
        <v xml:space="preserve"> </v>
      </c>
      <c r="E19" s="15" t="str">
        <f>IF(ISBLANK(B19)," ",IF(ISNA(VLOOKUP(B19,#REF!,4,FALSE))," ",VLOOKUP(B19,#REF!,4,FALSE)))</f>
        <v xml:space="preserve"> </v>
      </c>
      <c r="F19" s="51" t="str">
        <f>IF(ISBLANK(B19)," ",IF(ISNA(VLOOKUP(B19,#REF!,2,FALSE))," ",VLOOKUP(B19,#REF!,2,FALSE)))</f>
        <v xml:space="preserve"> </v>
      </c>
      <c r="G19" s="51"/>
      <c r="H19" s="51"/>
      <c r="I19" s="51" t="str">
        <f>IF(ISBLANK(B19)," ",IF(ISNA(VLOOKUP(B19,#REF!,5,FALSE))," ",VLOOKUP(B19,#REF!,5,FALSE)))</f>
        <v xml:space="preserve"> </v>
      </c>
    </row>
    <row r="20" spans="1:9" x14ac:dyDescent="0.25">
      <c r="A20" s="70"/>
      <c r="B20" s="14"/>
      <c r="C20" s="14"/>
      <c r="D20" s="51" t="str">
        <f>IF(ISBLANK(B20)," ",IF(ISNA(VLOOKUP(B20,#REF!,3,FALSE))," ",VLOOKUP(B20,#REF!,3,FALSE)))</f>
        <v xml:space="preserve"> </v>
      </c>
      <c r="E20" s="15" t="str">
        <f>IF(ISBLANK(B20)," ",IF(ISNA(VLOOKUP(B20,#REF!,4,FALSE))," ",VLOOKUP(B20,#REF!,4,FALSE)))</f>
        <v xml:space="preserve"> </v>
      </c>
      <c r="F20" s="51" t="str">
        <f>IF(ISBLANK(B20)," ",IF(ISNA(VLOOKUP(B20,#REF!,2,FALSE))," ",VLOOKUP(B20,#REF!,2,FALSE)))</f>
        <v xml:space="preserve"> </v>
      </c>
      <c r="G20" s="51"/>
      <c r="H20" s="51"/>
      <c r="I20" s="51" t="str">
        <f>IF(ISBLANK(B20)," ",IF(ISNA(VLOOKUP(B20,#REF!,5,FALSE))," ",VLOOKUP(B20,#REF!,5,FALSE)))</f>
        <v xml:space="preserve"> </v>
      </c>
    </row>
    <row r="21" spans="1:9" x14ac:dyDescent="0.25">
      <c r="A21" s="70"/>
      <c r="B21" s="14"/>
      <c r="C21" s="14"/>
      <c r="D21" s="51" t="str">
        <f>IF(ISBLANK(B21)," ",IF(ISNA(VLOOKUP(B21,#REF!,3,FALSE))," ",VLOOKUP(B21,#REF!,3,FALSE)))</f>
        <v xml:space="preserve"> </v>
      </c>
      <c r="E21" s="15" t="str">
        <f>IF(ISBLANK(B21)," ",IF(ISNA(VLOOKUP(B21,#REF!,4,FALSE))," ",VLOOKUP(B21,#REF!,4,FALSE)))</f>
        <v xml:space="preserve"> </v>
      </c>
      <c r="F21" s="51" t="str">
        <f>IF(ISBLANK(B21)," ",IF(ISNA(VLOOKUP(B21,#REF!,2,FALSE))," ",VLOOKUP(B21,#REF!,2,FALSE)))</f>
        <v xml:space="preserve"> </v>
      </c>
      <c r="G21" s="51"/>
      <c r="H21" s="51"/>
      <c r="I21" s="51" t="str">
        <f>IF(ISBLANK(B21)," ",IF(ISNA(VLOOKUP(B21,#REF!,5,FALSE))," ",VLOOKUP(B21,#REF!,5,FALSE)))</f>
        <v xml:space="preserve"> </v>
      </c>
    </row>
    <row r="22" spans="1:9" x14ac:dyDescent="0.25">
      <c r="A22" s="70"/>
      <c r="B22" s="14"/>
      <c r="C22" s="14"/>
      <c r="D22" s="51" t="str">
        <f>IF(ISBLANK(B22)," ",IF(ISNA(VLOOKUP(B22,#REF!,3,FALSE))," ",VLOOKUP(B22,#REF!,3,FALSE)))</f>
        <v xml:space="preserve"> </v>
      </c>
      <c r="E22" s="15" t="str">
        <f>IF(ISBLANK(B22)," ",IF(ISNA(VLOOKUP(B22,#REF!,4,FALSE))," ",VLOOKUP(B22,#REF!,4,FALSE)))</f>
        <v xml:space="preserve"> </v>
      </c>
      <c r="F22" s="51" t="str">
        <f>IF(ISBLANK(B22)," ",IF(ISNA(VLOOKUP(B22,#REF!,2,FALSE))," ",VLOOKUP(B22,#REF!,2,FALSE)))</f>
        <v xml:space="preserve"> </v>
      </c>
      <c r="G22" s="51"/>
      <c r="H22" s="51"/>
      <c r="I22" s="51" t="str">
        <f>IF(ISBLANK(B22)," ",IF(ISNA(VLOOKUP(B22,#REF!,5,FALSE))," ",VLOOKUP(B22,#REF!,5,FALSE)))</f>
        <v xml:space="preserve"> </v>
      </c>
    </row>
    <row r="23" spans="1:9" x14ac:dyDescent="0.25">
      <c r="A23" s="70"/>
      <c r="B23" s="14"/>
      <c r="C23" s="14"/>
      <c r="D23" s="51" t="str">
        <f>IF(ISBLANK(B23)," ",IF(ISNA(VLOOKUP(B23,#REF!,3,FALSE))," ",VLOOKUP(B23,#REF!,3,FALSE)))</f>
        <v xml:space="preserve"> </v>
      </c>
      <c r="E23" s="15" t="str">
        <f>IF(ISBLANK(B23)," ",IF(ISNA(VLOOKUP(B23,#REF!,4,FALSE))," ",VLOOKUP(B23,#REF!,4,FALSE)))</f>
        <v xml:space="preserve"> </v>
      </c>
      <c r="F23" s="51" t="str">
        <f>IF(ISBLANK(B23)," ",IF(ISNA(VLOOKUP(B23,#REF!,2,FALSE))," ",VLOOKUP(B23,#REF!,2,FALSE)))</f>
        <v xml:space="preserve"> </v>
      </c>
      <c r="G23" s="51"/>
      <c r="H23" s="51"/>
      <c r="I23" s="51" t="str">
        <f>IF(ISBLANK(B23)," ",IF(ISNA(VLOOKUP(B23,#REF!,5,FALSE))," ",VLOOKUP(B23,#REF!,5,FALSE)))</f>
        <v xml:space="preserve"> </v>
      </c>
    </row>
    <row r="24" spans="1:9" x14ac:dyDescent="0.25">
      <c r="A24" s="70"/>
      <c r="B24" s="14"/>
      <c r="C24" s="14"/>
      <c r="D24" s="51" t="str">
        <f>IF(ISBLANK(B24)," ",IF(ISNA(VLOOKUP(B24,#REF!,3,FALSE))," ",VLOOKUP(B24,#REF!,3,FALSE)))</f>
        <v xml:space="preserve"> </v>
      </c>
      <c r="E24" s="15" t="str">
        <f>IF(ISBLANK(B24)," ",IF(ISNA(VLOOKUP(B24,#REF!,4,FALSE))," ",VLOOKUP(B24,#REF!,4,FALSE)))</f>
        <v xml:space="preserve"> </v>
      </c>
      <c r="F24" s="51" t="str">
        <f>IF(ISBLANK(B24)," ",IF(ISNA(VLOOKUP(B24,#REF!,2,FALSE))," ",VLOOKUP(B24,#REF!,2,FALSE)))</f>
        <v xml:space="preserve"> </v>
      </c>
      <c r="G24" s="51"/>
      <c r="H24" s="51"/>
      <c r="I24" s="51" t="str">
        <f>IF(ISBLANK(B24)," ",IF(ISNA(VLOOKUP(B24,#REF!,5,FALSE))," ",VLOOKUP(B24,#REF!,5,FALSE)))</f>
        <v xml:space="preserve"> </v>
      </c>
    </row>
    <row r="25" spans="1:9" x14ac:dyDescent="0.25">
      <c r="A25" s="70"/>
      <c r="B25" s="14"/>
      <c r="C25" s="14"/>
      <c r="D25" s="51" t="str">
        <f>IF(ISBLANK(B25)," ",IF(ISNA(VLOOKUP(B25,#REF!,3,FALSE))," ",VLOOKUP(B25,#REF!,3,FALSE)))</f>
        <v xml:space="preserve"> </v>
      </c>
      <c r="E25" s="15" t="str">
        <f>IF(ISBLANK(B25)," ",IF(ISNA(VLOOKUP(B25,#REF!,4,FALSE))," ",VLOOKUP(B25,#REF!,4,FALSE)))</f>
        <v xml:space="preserve"> </v>
      </c>
      <c r="F25" s="51" t="str">
        <f>IF(ISBLANK(B25)," ",IF(ISNA(VLOOKUP(B25,#REF!,2,FALSE))," ",VLOOKUP(B25,#REF!,2,FALSE)))</f>
        <v xml:space="preserve"> </v>
      </c>
      <c r="G25" s="51"/>
      <c r="H25" s="51"/>
      <c r="I25" s="51" t="str">
        <f>IF(ISBLANK(B25)," ",IF(ISNA(VLOOKUP(B25,#REF!,5,FALSE))," ",VLOOKUP(B25,#REF!,5,FALSE)))</f>
        <v xml:space="preserve"> </v>
      </c>
    </row>
    <row r="26" spans="1:9" x14ac:dyDescent="0.25">
      <c r="A26" s="70"/>
      <c r="B26" s="14"/>
      <c r="C26" s="14"/>
      <c r="D26" s="51" t="str">
        <f>IF(ISBLANK(B26)," ",IF(ISNA(VLOOKUP(B26,#REF!,3,FALSE))," ",VLOOKUP(B26,#REF!,3,FALSE)))</f>
        <v xml:space="preserve"> </v>
      </c>
      <c r="E26" s="15" t="str">
        <f>IF(ISBLANK(B26)," ",IF(ISNA(VLOOKUP(B26,#REF!,4,FALSE))," ",VLOOKUP(B26,#REF!,4,FALSE)))</f>
        <v xml:space="preserve"> </v>
      </c>
      <c r="F26" s="51" t="str">
        <f>IF(ISBLANK(B26)," ",IF(ISNA(VLOOKUP(B26,#REF!,2,FALSE))," ",VLOOKUP(B26,#REF!,2,FALSE)))</f>
        <v xml:space="preserve"> </v>
      </c>
      <c r="G26" s="51"/>
      <c r="H26" s="51"/>
      <c r="I26" s="51" t="str">
        <f>IF(ISBLANK(B26)," ",IF(ISNA(VLOOKUP(B26,#REF!,5,FALSE))," ",VLOOKUP(B26,#REF!,5,FALSE)))</f>
        <v xml:space="preserve"> </v>
      </c>
    </row>
    <row r="27" spans="1:9" x14ac:dyDescent="0.25">
      <c r="A27" s="70"/>
      <c r="B27" s="14"/>
      <c r="C27" s="14"/>
      <c r="D27" s="51" t="str">
        <f>IF(ISBLANK(B27)," ",IF(ISNA(VLOOKUP(B27,#REF!,3,FALSE))," ",VLOOKUP(B27,#REF!,3,FALSE)))</f>
        <v xml:space="preserve"> </v>
      </c>
      <c r="E27" s="15" t="str">
        <f>IF(ISBLANK(B27)," ",IF(ISNA(VLOOKUP(B27,#REF!,4,FALSE))," ",VLOOKUP(B27,#REF!,4,FALSE)))</f>
        <v xml:space="preserve"> </v>
      </c>
      <c r="F27" s="51" t="str">
        <f>IF(ISBLANK(B27)," ",IF(ISNA(VLOOKUP(B27,#REF!,2,FALSE))," ",VLOOKUP(B27,#REF!,2,FALSE)))</f>
        <v xml:space="preserve"> </v>
      </c>
      <c r="G27" s="51"/>
      <c r="H27" s="51"/>
      <c r="I27" s="51" t="str">
        <f>IF(ISBLANK(B27)," ",IF(ISNA(VLOOKUP(B27,#REF!,5,FALSE))," ",VLOOKUP(B27,#REF!,5,FALSE)))</f>
        <v xml:space="preserve"> </v>
      </c>
    </row>
    <row r="28" spans="1:9" x14ac:dyDescent="0.25">
      <c r="A28" s="70"/>
      <c r="B28" s="14"/>
      <c r="C28" s="14"/>
      <c r="D28" s="51" t="str">
        <f>IF(ISBLANK(B28)," ",IF(ISNA(VLOOKUP(B28,#REF!,3,FALSE))," ",VLOOKUP(B28,#REF!,3,FALSE)))</f>
        <v xml:space="preserve"> </v>
      </c>
      <c r="E28" s="15" t="str">
        <f>IF(ISBLANK(B28)," ",IF(ISNA(VLOOKUP(B28,#REF!,4,FALSE))," ",VLOOKUP(B28,#REF!,4,FALSE)))</f>
        <v xml:space="preserve"> </v>
      </c>
      <c r="F28" s="51" t="str">
        <f>IF(ISBLANK(B28)," ",IF(ISNA(VLOOKUP(B28,#REF!,2,FALSE))," ",VLOOKUP(B28,#REF!,2,FALSE)))</f>
        <v xml:space="preserve"> </v>
      </c>
      <c r="G28" s="51"/>
      <c r="H28" s="51"/>
      <c r="I28" s="51" t="str">
        <f>IF(ISBLANK(B28)," ",IF(ISNA(VLOOKUP(B28,#REF!,5,FALSE))," ",VLOOKUP(B28,#REF!,5,FALSE)))</f>
        <v xml:space="preserve"> </v>
      </c>
    </row>
    <row r="29" spans="1:9" x14ac:dyDescent="0.25">
      <c r="A29" s="70"/>
      <c r="B29" s="14"/>
      <c r="C29" s="14"/>
      <c r="D29" s="51" t="str">
        <f>IF(ISBLANK(B29)," ",IF(ISNA(VLOOKUP(B29,#REF!,3,FALSE))," ",VLOOKUP(B29,#REF!,3,FALSE)))</f>
        <v xml:space="preserve"> </v>
      </c>
      <c r="E29" s="15" t="str">
        <f>IF(ISBLANK(B29)," ",IF(ISNA(VLOOKUP(B29,#REF!,4,FALSE))," ",VLOOKUP(B29,#REF!,4,FALSE)))</f>
        <v xml:space="preserve"> </v>
      </c>
      <c r="F29" s="51" t="str">
        <f>IF(ISBLANK(B29)," ",IF(ISNA(VLOOKUP(B29,#REF!,2,FALSE))," ",VLOOKUP(B29,#REF!,2,FALSE)))</f>
        <v xml:space="preserve"> </v>
      </c>
      <c r="G29" s="51"/>
      <c r="H29" s="51"/>
      <c r="I29" s="51" t="str">
        <f>IF(ISBLANK(B29)," ",IF(ISNA(VLOOKUP(B29,#REF!,5,FALSE))," ",VLOOKUP(B29,#REF!,5,FALSE)))</f>
        <v xml:space="preserve"> </v>
      </c>
    </row>
    <row r="30" spans="1:9" x14ac:dyDescent="0.25">
      <c r="A30" s="70"/>
      <c r="B30" s="14"/>
      <c r="C30" s="14"/>
      <c r="D30" s="51" t="str">
        <f>IF(ISBLANK(B30)," ",IF(ISNA(VLOOKUP(B30,#REF!,3,FALSE))," ",VLOOKUP(B30,#REF!,3,FALSE)))</f>
        <v xml:space="preserve"> </v>
      </c>
      <c r="E30" s="15" t="str">
        <f>IF(ISBLANK(B30)," ",IF(ISNA(VLOOKUP(B30,#REF!,4,FALSE))," ",VLOOKUP(B30,#REF!,4,FALSE)))</f>
        <v xml:space="preserve"> </v>
      </c>
      <c r="F30" s="51" t="str">
        <f>IF(ISBLANK(B30)," ",IF(ISNA(VLOOKUP(B30,#REF!,2,FALSE))," ",VLOOKUP(B30,#REF!,2,FALSE)))</f>
        <v xml:space="preserve"> </v>
      </c>
      <c r="G30" s="51"/>
      <c r="H30" s="51"/>
      <c r="I30" s="51" t="str">
        <f>IF(ISBLANK(B30)," ",IF(ISNA(VLOOKUP(B30,#REF!,5,FALSE))," ",VLOOKUP(B30,#REF!,5,FALSE)))</f>
        <v xml:space="preserve"> </v>
      </c>
    </row>
    <row r="31" spans="1:9" x14ac:dyDescent="0.25">
      <c r="A31" s="70"/>
      <c r="B31" s="14"/>
      <c r="C31" s="14"/>
      <c r="D31" s="51" t="str">
        <f>IF(ISBLANK(B31)," ",IF(ISNA(VLOOKUP(B31,#REF!,3,FALSE))," ",VLOOKUP(B31,#REF!,3,FALSE)))</f>
        <v xml:space="preserve"> </v>
      </c>
      <c r="E31" s="15" t="str">
        <f>IF(ISBLANK(B31)," ",IF(ISNA(VLOOKUP(B31,#REF!,4,FALSE))," ",VLOOKUP(B31,#REF!,4,FALSE)))</f>
        <v xml:space="preserve"> </v>
      </c>
      <c r="F31" s="51" t="str">
        <f>IF(ISBLANK(B31)," ",IF(ISNA(VLOOKUP(B31,#REF!,2,FALSE))," ",VLOOKUP(B31,#REF!,2,FALSE)))</f>
        <v xml:space="preserve"> </v>
      </c>
      <c r="G31" s="51"/>
      <c r="H31" s="51"/>
      <c r="I31" s="51" t="str">
        <f>IF(ISBLANK(B31)," ",IF(ISNA(VLOOKUP(B31,#REF!,5,FALSE))," ",VLOOKUP(B31,#REF!,5,FALSE)))</f>
        <v xml:space="preserve"> </v>
      </c>
    </row>
    <row r="32" spans="1:9" x14ac:dyDescent="0.25">
      <c r="A32" s="70"/>
      <c r="B32" s="14"/>
      <c r="C32" s="14"/>
      <c r="D32" s="51" t="str">
        <f>IF(ISBLANK(B32)," ",IF(ISNA(VLOOKUP(B32,#REF!,3,FALSE))," ",VLOOKUP(B32,#REF!,3,FALSE)))</f>
        <v xml:space="preserve"> </v>
      </c>
      <c r="E32" s="15" t="str">
        <f>IF(ISBLANK(B32)," ",IF(ISNA(VLOOKUP(B32,#REF!,4,FALSE))," ",VLOOKUP(B32,#REF!,4,FALSE)))</f>
        <v xml:space="preserve"> </v>
      </c>
      <c r="F32" s="51" t="str">
        <f>IF(ISBLANK(B32)," ",IF(ISNA(VLOOKUP(B32,#REF!,2,FALSE))," ",VLOOKUP(B32,#REF!,2,FALSE)))</f>
        <v xml:space="preserve"> </v>
      </c>
      <c r="G32" s="51"/>
      <c r="H32" s="51"/>
      <c r="I32" s="51" t="str">
        <f>IF(ISBLANK(B32)," ",IF(ISNA(VLOOKUP(B32,#REF!,5,FALSE))," ",VLOOKUP(B32,#REF!,5,FALSE)))</f>
        <v xml:space="preserve"> </v>
      </c>
    </row>
    <row r="33" spans="1:9" x14ac:dyDescent="0.25">
      <c r="A33" s="70"/>
      <c r="B33" s="14"/>
      <c r="C33" s="14"/>
      <c r="D33" s="51" t="str">
        <f>IF(ISBLANK(B33)," ",IF(ISNA(VLOOKUP(B33,#REF!,3,FALSE))," ",VLOOKUP(B33,#REF!,3,FALSE)))</f>
        <v xml:space="preserve"> </v>
      </c>
      <c r="E33" s="15" t="str">
        <f>IF(ISBLANK(B33)," ",IF(ISNA(VLOOKUP(B33,#REF!,4,FALSE))," ",VLOOKUP(B33,#REF!,4,FALSE)))</f>
        <v xml:space="preserve"> </v>
      </c>
      <c r="F33" s="51" t="str">
        <f>IF(ISBLANK(B33)," ",IF(ISNA(VLOOKUP(B33,#REF!,2,FALSE))," ",VLOOKUP(B33,#REF!,2,FALSE)))</f>
        <v xml:space="preserve"> </v>
      </c>
      <c r="G33" s="51"/>
      <c r="H33" s="51"/>
      <c r="I33" s="51" t="str">
        <f>IF(ISBLANK(B33)," ",IF(ISNA(VLOOKUP(B33,#REF!,5,FALSE))," ",VLOOKUP(B33,#REF!,5,FALSE)))</f>
        <v xml:space="preserve"> </v>
      </c>
    </row>
    <row r="34" spans="1:9" x14ac:dyDescent="0.25">
      <c r="A34" s="70"/>
      <c r="B34" s="14"/>
      <c r="C34" s="14"/>
      <c r="E34" s="15" t="str">
        <f>IF(ISBLANK(B34)," ",IF(ISNA(VLOOKUP(B34,#REF!,4,FALSE))," ",VLOOKUP(B34,#REF!,4,FALSE)))</f>
        <v xml:space="preserve"> </v>
      </c>
      <c r="F34" s="51" t="str">
        <f>IF(ISBLANK(B34)," ",IF(ISNA(VLOOKUP(B34,#REF!,2,FALSE))," ",VLOOKUP(B34,#REF!,2,FALSE)))</f>
        <v xml:space="preserve"> </v>
      </c>
      <c r="H34" s="51"/>
      <c r="I34" s="51" t="str">
        <f>IF(ISBLANK(B34)," ",IF(ISNA(VLOOKUP(B34,#REF!,5,FALSE))," ",VLOOKUP(B34,#REF!,5,FALSE)))</f>
        <v xml:space="preserve"> </v>
      </c>
    </row>
    <row r="35" spans="1:9" x14ac:dyDescent="0.25">
      <c r="A35" s="70"/>
      <c r="B35" s="14"/>
      <c r="C35" s="14"/>
      <c r="E35" s="15" t="str">
        <f>IF(ISBLANK(B35)," ",IF(ISNA(VLOOKUP(B35,#REF!,4,FALSE))," ",VLOOKUP(B35,#REF!,4,FALSE)))</f>
        <v xml:space="preserve"> </v>
      </c>
      <c r="F35" s="51" t="str">
        <f>IF(ISBLANK(B35)," ",IF(ISNA(VLOOKUP(B35,#REF!,2,FALSE))," ",VLOOKUP(B35,#REF!,2,FALSE)))</f>
        <v xml:space="preserve"> </v>
      </c>
      <c r="H35" s="51"/>
      <c r="I35" s="51" t="str">
        <f>IF(ISBLANK(B35)," ",IF(ISNA(VLOOKUP(B35,#REF!,5,FALSE))," ",VLOOKUP(B35,#REF!,5,FALSE)))</f>
        <v xml:space="preserve"> </v>
      </c>
    </row>
    <row r="36" spans="1:9" x14ac:dyDescent="0.25">
      <c r="A36" s="70"/>
      <c r="B36" s="14"/>
      <c r="C36" s="14"/>
      <c r="E36" s="15" t="str">
        <f>IF(ISBLANK(B36)," ",IF(ISNA(VLOOKUP(B36,#REF!,4,FALSE))," ",VLOOKUP(B36,#REF!,4,FALSE)))</f>
        <v xml:space="preserve"> </v>
      </c>
      <c r="F36" s="51" t="str">
        <f>IF(ISBLANK(B36)," ",IF(ISNA(VLOOKUP(B36,#REF!,2,FALSE))," ",VLOOKUP(B36,#REF!,2,FALSE)))</f>
        <v xml:space="preserve"> </v>
      </c>
      <c r="H36" s="51"/>
      <c r="I36" s="51" t="str">
        <f>IF(ISBLANK(B36)," ",IF(ISNA(VLOOKUP(B36,#REF!,5,FALSE))," ",VLOOKUP(B36,#REF!,5,FALSE)))</f>
        <v xml:space="preserve"> </v>
      </c>
    </row>
    <row r="37" spans="1:9" x14ac:dyDescent="0.25">
      <c r="A37" s="70"/>
      <c r="B37" s="14"/>
      <c r="C37" s="14"/>
      <c r="E37" s="15" t="str">
        <f>IF(ISBLANK(B37)," ",IF(ISNA(VLOOKUP(B37,#REF!,4,FALSE))," ",VLOOKUP(B37,#REF!,4,FALSE)))</f>
        <v xml:space="preserve"> </v>
      </c>
      <c r="H37" s="51"/>
      <c r="I37" s="51" t="str">
        <f>IF(ISBLANK(B37)," ",IF(ISNA(VLOOKUP(B37,#REF!,5,FALSE))," ",VLOOKUP(B37,#REF!,5,FALSE)))</f>
        <v xml:space="preserve"> </v>
      </c>
    </row>
    <row r="38" spans="1:9" x14ac:dyDescent="0.25">
      <c r="A38" s="70"/>
      <c r="B38" s="14"/>
      <c r="C38" s="14"/>
      <c r="H38" s="51"/>
      <c r="I38" s="51" t="str">
        <f>IF(ISBLANK(B38)," ",IF(ISNA(VLOOKUP(B38,#REF!,5,FALSE))," ",VLOOKUP(B38,#REF!,5,FALSE)))</f>
        <v xml:space="preserve"> </v>
      </c>
    </row>
    <row r="39" spans="1:9" x14ac:dyDescent="0.25">
      <c r="A39" s="70"/>
      <c r="B39" s="14"/>
      <c r="C39" s="14"/>
      <c r="I39" s="51" t="str">
        <f>IF(ISBLANK(B39)," ",IF(ISNA(VLOOKUP(B39,#REF!,5,FALSE))," ",VLOOKUP(B39,#REF!,5,FALSE)))</f>
        <v xml:space="preserve"> </v>
      </c>
    </row>
    <row r="40" spans="1:9" x14ac:dyDescent="0.25">
      <c r="A40" s="70"/>
      <c r="B40" s="14"/>
      <c r="C40" s="14"/>
      <c r="I40" s="51" t="str">
        <f>IF(ISBLANK(B40)," ",IF(ISNA(VLOOKUP(B40,#REF!,5,FALSE))," ",VLOOKUP(B40,#REF!,5,FALSE)))</f>
        <v xml:space="preserve"> </v>
      </c>
    </row>
    <row r="41" spans="1:9" x14ac:dyDescent="0.25">
      <c r="A41" s="70"/>
      <c r="B41" s="14"/>
      <c r="C41" s="14"/>
      <c r="I41" s="51" t="str">
        <f>IF(ISBLANK(B41)," ",IF(ISNA(VLOOKUP(B41,#REF!,5,FALSE))," ",VLOOKUP(B41,#REF!,5,FALSE)))</f>
        <v xml:space="preserve"> </v>
      </c>
    </row>
    <row r="42" spans="1:9" x14ac:dyDescent="0.25">
      <c r="A42" s="70"/>
      <c r="B42" s="14"/>
      <c r="C42" s="14"/>
      <c r="I42" s="51" t="str">
        <f>IF(ISBLANK(B42)," ",IF(ISNA(VLOOKUP(B42,#REF!,5,FALSE))," ",VLOOKUP(B42,#REF!,5,FALSE)))</f>
        <v xml:space="preserve"> </v>
      </c>
    </row>
    <row r="43" spans="1:9" x14ac:dyDescent="0.25">
      <c r="A43" s="70"/>
      <c r="B43" s="14"/>
      <c r="C43" s="14"/>
      <c r="I43" s="51" t="str">
        <f>IF(ISBLANK(B43)," ",IF(ISNA(VLOOKUP(B43,#REF!,5,FALSE))," ",VLOOKUP(B43,#REF!,5,FALSE)))</f>
        <v xml:space="preserve"> </v>
      </c>
    </row>
    <row r="44" spans="1:9" x14ac:dyDescent="0.25">
      <c r="A44" s="70"/>
      <c r="B44" s="14"/>
      <c r="C44" s="14"/>
      <c r="I44" s="51" t="str">
        <f>IF(ISBLANK(B44)," ",IF(ISNA(VLOOKUP(B44,#REF!,5,FALSE))," ",VLOOKUP(B44,#REF!,5,FALSE)))</f>
        <v xml:space="preserve"> </v>
      </c>
    </row>
    <row r="45" spans="1:9" x14ac:dyDescent="0.25">
      <c r="A45" s="70"/>
      <c r="B45" s="14"/>
      <c r="C45" s="14"/>
      <c r="I45" s="51" t="str">
        <f>IF(ISBLANK(B45)," ",IF(ISNA(VLOOKUP(B45,#REF!,5,FALSE))," ",VLOOKUP(B45,#REF!,5,FALSE)))</f>
        <v xml:space="preserve"> </v>
      </c>
    </row>
    <row r="46" spans="1:9" x14ac:dyDescent="0.25">
      <c r="A46" s="70"/>
      <c r="B46" s="14"/>
      <c r="C46" s="14"/>
      <c r="I46" s="51" t="str">
        <f>IF(ISBLANK(B46)," ",IF(ISNA(VLOOKUP(B46,#REF!,5,FALSE))," ",VLOOKUP(B46,#REF!,5,FALSE)))</f>
        <v xml:space="preserve"> </v>
      </c>
    </row>
    <row r="47" spans="1:9" x14ac:dyDescent="0.25">
      <c r="A47" s="70"/>
      <c r="B47" s="14"/>
      <c r="C47" s="14"/>
      <c r="I47" s="51" t="str">
        <f>IF(ISBLANK(B47)," ",IF(ISNA(VLOOKUP(B47,#REF!,5,FALSE))," ",VLOOKUP(B47,#REF!,5,FALSE)))</f>
        <v xml:space="preserve"> </v>
      </c>
    </row>
    <row r="48" spans="1:9" x14ac:dyDescent="0.25">
      <c r="A48" s="70"/>
      <c r="B48" s="14"/>
      <c r="C48" s="14"/>
      <c r="I48" s="51" t="str">
        <f>IF(ISBLANK(B48)," ",IF(ISNA(VLOOKUP(B48,#REF!,5,FALSE))," ",VLOOKUP(B48,#REF!,5,FALSE)))</f>
        <v xml:space="preserve"> </v>
      </c>
    </row>
    <row r="49" spans="1:9" x14ac:dyDescent="0.25">
      <c r="A49" s="70"/>
      <c r="B49" s="14"/>
      <c r="C49" s="14"/>
      <c r="I49" s="51" t="str">
        <f>IF(ISBLANK(B49)," ",IF(ISNA(VLOOKUP(B49,#REF!,5,FALSE))," ",VLOOKUP(B49,#REF!,5,FALSE)))</f>
        <v xml:space="preserve"> </v>
      </c>
    </row>
    <row r="50" spans="1:9" x14ac:dyDescent="0.25">
      <c r="A50" s="70"/>
      <c r="B50" s="14"/>
      <c r="C50" s="14"/>
      <c r="I50" s="51" t="str">
        <f>IF(ISBLANK(B50)," ",IF(ISNA(VLOOKUP(B50,#REF!,5,FALSE))," ",VLOOKUP(B50,#REF!,5,FALSE)))</f>
        <v xml:space="preserve"> </v>
      </c>
    </row>
    <row r="51" spans="1:9" x14ac:dyDescent="0.25">
      <c r="A51" s="70"/>
      <c r="B51" s="14"/>
      <c r="C51" s="14"/>
      <c r="I51" s="51" t="str">
        <f>IF(ISBLANK(B51)," ",IF(ISNA(VLOOKUP(B51,#REF!,5,FALSE))," ",VLOOKUP(B51,#REF!,5,FALSE)))</f>
        <v xml:space="preserve"> </v>
      </c>
    </row>
    <row r="52" spans="1:9" x14ac:dyDescent="0.25">
      <c r="A52" s="70"/>
      <c r="B52" s="14"/>
      <c r="C52" s="14"/>
      <c r="I52" s="51" t="str">
        <f>IF(ISBLANK(B52)," ",IF(ISNA(VLOOKUP(B52,#REF!,5,FALSE))," ",VLOOKUP(B52,#REF!,5,FALSE)))</f>
        <v xml:space="preserve"> </v>
      </c>
    </row>
    <row r="53" spans="1:9" x14ac:dyDescent="0.25">
      <c r="A53" s="70"/>
      <c r="B53" s="14"/>
      <c r="C53" s="14"/>
      <c r="I53" s="51" t="str">
        <f>IF(ISBLANK(B53)," ",IF(ISNA(VLOOKUP(B53,#REF!,5,FALSE))," ",VLOOKUP(B53,#REF!,5,FALSE)))</f>
        <v xml:space="preserve"> </v>
      </c>
    </row>
    <row r="54" spans="1:9" x14ac:dyDescent="0.25">
      <c r="A54" s="70"/>
      <c r="B54" s="14"/>
      <c r="C54" s="14"/>
      <c r="I54" s="51" t="str">
        <f>IF(ISBLANK(B54)," ",IF(ISNA(VLOOKUP(B54,#REF!,5,FALSE))," ",VLOOKUP(B54,#REF!,5,FALSE)))</f>
        <v xml:space="preserve"> </v>
      </c>
    </row>
    <row r="55" spans="1:9" x14ac:dyDescent="0.25">
      <c r="A55" s="70"/>
      <c r="B55" s="14"/>
      <c r="C55" s="14"/>
      <c r="I55" s="51" t="str">
        <f>IF(ISBLANK(B55)," ",IF(ISNA(VLOOKUP(B55,#REF!,5,FALSE))," ",VLOOKUP(B55,#REF!,5,FALSE)))</f>
        <v xml:space="preserve"> </v>
      </c>
    </row>
    <row r="56" spans="1:9" x14ac:dyDescent="0.25">
      <c r="A56" s="70"/>
      <c r="B56" s="14"/>
      <c r="C56" s="14"/>
      <c r="I56" s="51" t="str">
        <f>IF(ISBLANK(B56)," ",IF(ISNA(VLOOKUP(B56,#REF!,5,FALSE))," ",VLOOKUP(B56,#REF!,5,FALSE)))</f>
        <v xml:space="preserve"> </v>
      </c>
    </row>
    <row r="57" spans="1:9" x14ac:dyDescent="0.25">
      <c r="A57" s="70"/>
      <c r="B57" s="14"/>
      <c r="C57" s="14"/>
      <c r="I57" s="51" t="str">
        <f>IF(ISBLANK(B57)," ",IF(ISNA(VLOOKUP(B57,#REF!,5,FALSE))," ",VLOOKUP(B57,#REF!,5,FALSE)))</f>
        <v xml:space="preserve"> </v>
      </c>
    </row>
    <row r="58" spans="1:9" x14ac:dyDescent="0.25">
      <c r="A58" s="70"/>
      <c r="B58" s="14"/>
      <c r="C58" s="14"/>
      <c r="I58" s="51" t="str">
        <f>IF(ISBLANK(B58)," ",IF(ISNA(VLOOKUP(B58,#REF!,5,FALSE))," ",VLOOKUP(B58,#REF!,5,FALSE)))</f>
        <v xml:space="preserve"> </v>
      </c>
    </row>
    <row r="59" spans="1:9" x14ac:dyDescent="0.25">
      <c r="A59" s="70"/>
      <c r="B59" s="14"/>
      <c r="C59" s="14"/>
      <c r="I59" s="51" t="str">
        <f>IF(ISBLANK(B59)," ",IF(ISNA(VLOOKUP(B59,#REF!,5,FALSE))," ",VLOOKUP(B59,#REF!,5,FALSE)))</f>
        <v xml:space="preserve"> </v>
      </c>
    </row>
    <row r="60" spans="1:9" x14ac:dyDescent="0.25">
      <c r="A60" s="70"/>
      <c r="B60" s="14"/>
      <c r="C60" s="14"/>
      <c r="I60" s="51" t="str">
        <f>IF(ISBLANK(B60)," ",IF(ISNA(VLOOKUP(B60,#REF!,5,FALSE))," ",VLOOKUP(B60,#REF!,5,FALSE)))</f>
        <v xml:space="preserve"> </v>
      </c>
    </row>
    <row r="61" spans="1:9" x14ac:dyDescent="0.25">
      <c r="A61" s="70"/>
      <c r="B61" s="14"/>
      <c r="C61" s="14"/>
      <c r="I61" s="51" t="str">
        <f>IF(ISBLANK(B61)," ",IF(ISNA(VLOOKUP(B61,#REF!,5,FALSE))," ",VLOOKUP(B61,#REF!,5,FALSE)))</f>
        <v xml:space="preserve"> </v>
      </c>
    </row>
    <row r="62" spans="1:9" x14ac:dyDescent="0.25">
      <c r="A62" s="70"/>
      <c r="B62" s="14"/>
      <c r="C62" s="14"/>
      <c r="I62" s="51" t="str">
        <f>IF(ISBLANK(B62)," ",IF(ISNA(VLOOKUP(B62,#REF!,5,FALSE))," ",VLOOKUP(B62,#REF!,5,FALSE)))</f>
        <v xml:space="preserve"> </v>
      </c>
    </row>
    <row r="63" spans="1:9" x14ac:dyDescent="0.25">
      <c r="A63" s="70"/>
      <c r="B63" s="14"/>
      <c r="C63" s="14"/>
      <c r="I63" s="51" t="str">
        <f>IF(ISBLANK(B63)," ",IF(ISNA(VLOOKUP(B63,#REF!,5,FALSE))," ",VLOOKUP(B63,#REF!,5,FALSE)))</f>
        <v xml:space="preserve"> </v>
      </c>
    </row>
    <row r="64" spans="1:9" x14ac:dyDescent="0.25">
      <c r="A64" s="70"/>
      <c r="B64" s="14"/>
      <c r="C64" s="14"/>
      <c r="I64" s="51" t="str">
        <f>IF(ISBLANK(B64)," ",IF(ISNA(VLOOKUP(B64,#REF!,5,FALSE))," ",VLOOKUP(B64,#REF!,5,FALSE)))</f>
        <v xml:space="preserve"> </v>
      </c>
    </row>
    <row r="65" spans="1:9" x14ac:dyDescent="0.25">
      <c r="A65" s="70"/>
      <c r="B65" s="14"/>
      <c r="C65" s="14"/>
      <c r="I65" s="51" t="str">
        <f>IF(ISBLANK(B65)," ",IF(ISNA(VLOOKUP(B65,#REF!,5,FALSE))," ",VLOOKUP(B65,#REF!,5,FALSE)))</f>
        <v xml:space="preserve"> </v>
      </c>
    </row>
    <row r="66" spans="1:9" x14ac:dyDescent="0.25">
      <c r="A66" s="70"/>
      <c r="B66" s="14"/>
      <c r="C66" s="14"/>
      <c r="I66" s="51" t="str">
        <f>IF(ISBLANK(B66)," ",IF(ISNA(VLOOKUP(B66,#REF!,5,FALSE))," ",VLOOKUP(B66,#REF!,5,FALSE)))</f>
        <v xml:space="preserve"> </v>
      </c>
    </row>
    <row r="67" spans="1:9" x14ac:dyDescent="0.25">
      <c r="A67" s="70"/>
      <c r="B67" s="14"/>
      <c r="C67" s="14"/>
      <c r="I67" s="51" t="str">
        <f>IF(ISBLANK(B67)," ",IF(ISNA(VLOOKUP(B67,#REF!,5,FALSE))," ",VLOOKUP(B67,#REF!,5,FALSE)))</f>
        <v xml:space="preserve"> </v>
      </c>
    </row>
    <row r="68" spans="1:9" x14ac:dyDescent="0.25">
      <c r="A68" s="70"/>
      <c r="B68" s="14"/>
      <c r="C68" s="14"/>
      <c r="I68" s="51" t="str">
        <f>IF(ISBLANK(B68)," ",IF(ISNA(VLOOKUP(B68,#REF!,5,FALSE))," ",VLOOKUP(B68,#REF!,5,FALSE)))</f>
        <v xml:space="preserve"> </v>
      </c>
    </row>
    <row r="69" spans="1:9" x14ac:dyDescent="0.25">
      <c r="A69" s="70"/>
      <c r="B69" s="14"/>
      <c r="C69" s="14"/>
      <c r="I69" s="51" t="str">
        <f>IF(ISBLANK(B69)," ",IF(ISNA(VLOOKUP(B69,#REF!,5,FALSE))," ",VLOOKUP(B69,#REF!,5,FALSE)))</f>
        <v xml:space="preserve"> </v>
      </c>
    </row>
    <row r="70" spans="1:9" x14ac:dyDescent="0.25">
      <c r="A70" s="70"/>
      <c r="B70" s="14"/>
      <c r="C70" s="14"/>
      <c r="I70" s="51" t="str">
        <f>IF(ISBLANK(B70)," ",IF(ISNA(VLOOKUP(B70,#REF!,5,FALSE))," ",VLOOKUP(B70,#REF!,5,FALSE)))</f>
        <v xml:space="preserve"> </v>
      </c>
    </row>
    <row r="71" spans="1:9" x14ac:dyDescent="0.25">
      <c r="A71" s="70"/>
      <c r="B71" s="14"/>
      <c r="C71" s="14"/>
      <c r="I71" s="51" t="str">
        <f>IF(ISBLANK(B71)," ",IF(ISNA(VLOOKUP(B71,#REF!,5,FALSE))," ",VLOOKUP(B71,#REF!,5,FALSE)))</f>
        <v xml:space="preserve"> </v>
      </c>
    </row>
    <row r="72" spans="1:9" x14ac:dyDescent="0.25">
      <c r="A72" s="70"/>
      <c r="B72" s="14"/>
      <c r="C72" s="14"/>
      <c r="I72" s="51" t="str">
        <f>IF(ISBLANK(B72)," ",IF(ISNA(VLOOKUP(B72,#REF!,5,FALSE))," ",VLOOKUP(B72,#REF!,5,FALSE)))</f>
        <v xml:space="preserve"> </v>
      </c>
    </row>
    <row r="73" spans="1:9" x14ac:dyDescent="0.25">
      <c r="A73" s="70"/>
      <c r="B73" s="14"/>
      <c r="C73" s="14"/>
      <c r="I73" s="51" t="str">
        <f>IF(ISBLANK(B73)," ",IF(ISNA(VLOOKUP(B73,#REF!,5,FALSE))," ",VLOOKUP(B73,#REF!,5,FALSE)))</f>
        <v xml:space="preserve"> </v>
      </c>
    </row>
    <row r="74" spans="1:9" x14ac:dyDescent="0.25">
      <c r="A74" s="70"/>
      <c r="B74" s="14"/>
      <c r="C74" s="14"/>
      <c r="I74" s="51" t="str">
        <f>IF(ISBLANK(B74)," ",IF(ISNA(VLOOKUP(B74,#REF!,5,FALSE))," ",VLOOKUP(B74,#REF!,5,FALSE)))</f>
        <v xml:space="preserve"> </v>
      </c>
    </row>
    <row r="75" spans="1:9" x14ac:dyDescent="0.25">
      <c r="A75" s="70"/>
      <c r="B75" s="14"/>
      <c r="C75" s="14"/>
      <c r="I75" s="51" t="str">
        <f>IF(ISBLANK(B75)," ",IF(ISNA(VLOOKUP(B75,#REF!,5,FALSE))," ",VLOOKUP(B75,#REF!,5,FALSE)))</f>
        <v xml:space="preserve"> </v>
      </c>
    </row>
    <row r="76" spans="1:9" x14ac:dyDescent="0.25">
      <c r="A76" s="70"/>
      <c r="B76" s="14"/>
      <c r="C76" s="14"/>
      <c r="I76" s="51" t="str">
        <f>IF(ISBLANK(B76)," ",IF(ISNA(VLOOKUP(B76,#REF!,5,FALSE))," ",VLOOKUP(B76,#REF!,5,FALSE)))</f>
        <v xml:space="preserve"> </v>
      </c>
    </row>
    <row r="77" spans="1:9" x14ac:dyDescent="0.25">
      <c r="A77" s="70"/>
      <c r="B77" s="14"/>
      <c r="C77" s="14"/>
      <c r="I77" s="51" t="str">
        <f>IF(ISBLANK(B77)," ",IF(ISNA(VLOOKUP(B77,#REF!,5,FALSE))," ",VLOOKUP(B77,#REF!,5,FALSE)))</f>
        <v xml:space="preserve"> </v>
      </c>
    </row>
    <row r="78" spans="1:9" x14ac:dyDescent="0.25">
      <c r="A78" s="70"/>
      <c r="B78" s="14"/>
      <c r="C78" s="14"/>
      <c r="I78" s="51" t="str">
        <f>IF(ISBLANK(B78)," ",IF(ISNA(VLOOKUP(B78,#REF!,5,FALSE))," ",VLOOKUP(B78,#REF!,5,FALSE)))</f>
        <v xml:space="preserve"> </v>
      </c>
    </row>
    <row r="79" spans="1:9" x14ac:dyDescent="0.25">
      <c r="A79" s="70"/>
      <c r="B79" s="14"/>
      <c r="C79" s="14"/>
      <c r="I79" s="51" t="str">
        <f>IF(ISBLANK(B79)," ",IF(ISNA(VLOOKUP(B79,#REF!,5,FALSE))," ",VLOOKUP(B79,#REF!,5,FALSE)))</f>
        <v xml:space="preserve"> </v>
      </c>
    </row>
    <row r="80" spans="1:9" x14ac:dyDescent="0.25">
      <c r="A80" s="70"/>
      <c r="B80" s="14"/>
      <c r="C80" s="14"/>
      <c r="I80" s="51" t="str">
        <f>IF(ISBLANK(B80)," ",IF(ISNA(VLOOKUP(B80,#REF!,5,FALSE))," ",VLOOKUP(B80,#REF!,5,FALSE)))</f>
        <v xml:space="preserve"> </v>
      </c>
    </row>
    <row r="81" spans="1:9" x14ac:dyDescent="0.25">
      <c r="A81" s="70"/>
      <c r="B81" s="14"/>
      <c r="C81" s="14"/>
      <c r="I81" s="51" t="str">
        <f>IF(ISBLANK(B81)," ",IF(ISNA(VLOOKUP(B81,#REF!,5,FALSE))," ",VLOOKUP(B81,#REF!,5,FALSE)))</f>
        <v xml:space="preserve"> </v>
      </c>
    </row>
    <row r="82" spans="1:9" x14ac:dyDescent="0.25">
      <c r="A82" s="70"/>
      <c r="B82" s="14"/>
      <c r="C82" s="14"/>
      <c r="I82" s="51" t="str">
        <f>IF(ISBLANK(B82)," ",IF(ISNA(VLOOKUP(B82,#REF!,5,FALSE))," ",VLOOKUP(B82,#REF!,5,FALSE)))</f>
        <v xml:space="preserve"> </v>
      </c>
    </row>
    <row r="83" spans="1:9" x14ac:dyDescent="0.25">
      <c r="A83" s="70"/>
      <c r="B83" s="14"/>
      <c r="C83" s="14"/>
      <c r="I83" s="51" t="str">
        <f>IF(ISBLANK(B83)," ",IF(ISNA(VLOOKUP(B83,#REF!,5,FALSE))," ",VLOOKUP(B83,#REF!,5,FALSE)))</f>
        <v xml:space="preserve"> </v>
      </c>
    </row>
    <row r="84" spans="1:9" x14ac:dyDescent="0.25">
      <c r="A84" s="70"/>
      <c r="B84" s="14"/>
      <c r="C84" s="14"/>
      <c r="I84" s="51" t="str">
        <f>IF(ISBLANK(B84)," ",IF(ISNA(VLOOKUP(B84,#REF!,5,FALSE))," ",VLOOKUP(B84,#REF!,5,FALSE)))</f>
        <v xml:space="preserve"> </v>
      </c>
    </row>
    <row r="85" spans="1:9" x14ac:dyDescent="0.25">
      <c r="A85" s="70"/>
      <c r="B85" s="14"/>
      <c r="C85" s="14"/>
      <c r="I85" s="51" t="str">
        <f>IF(ISBLANK(B85)," ",IF(ISNA(VLOOKUP(B85,#REF!,5,FALSE))," ",VLOOKUP(B85,#REF!,5,FALSE)))</f>
        <v xml:space="preserve"> </v>
      </c>
    </row>
    <row r="86" spans="1:9" x14ac:dyDescent="0.25">
      <c r="A86" s="70"/>
      <c r="B86" s="14"/>
      <c r="C86" s="14"/>
      <c r="I86" s="51" t="str">
        <f>IF(ISBLANK(B86)," ",IF(ISNA(VLOOKUP(B86,#REF!,5,FALSE))," ",VLOOKUP(B86,#REF!,5,FALSE)))</f>
        <v xml:space="preserve"> </v>
      </c>
    </row>
    <row r="87" spans="1:9" x14ac:dyDescent="0.25">
      <c r="A87" s="70"/>
      <c r="B87" s="14"/>
      <c r="C87" s="14"/>
      <c r="I87" s="51" t="str">
        <f>IF(ISBLANK(B87)," ",IF(ISNA(VLOOKUP(B87,#REF!,5,FALSE))," ",VLOOKUP(B87,#REF!,5,FALSE)))</f>
        <v xml:space="preserve"> </v>
      </c>
    </row>
    <row r="88" spans="1:9" x14ac:dyDescent="0.25">
      <c r="A88" s="70"/>
      <c r="B88" s="14"/>
      <c r="C88" s="14"/>
      <c r="I88" s="51" t="str">
        <f>IF(ISBLANK(B88)," ",IF(ISNA(VLOOKUP(B88,#REF!,5,FALSE))," ",VLOOKUP(B88,#REF!,5,FALSE)))</f>
        <v xml:space="preserve"> </v>
      </c>
    </row>
    <row r="89" spans="1:9" x14ac:dyDescent="0.25">
      <c r="A89" s="70"/>
      <c r="B89" s="14"/>
      <c r="C89" s="14"/>
      <c r="I89" s="51" t="str">
        <f>IF(ISBLANK(B89)," ",IF(ISNA(VLOOKUP(B89,#REF!,5,FALSE))," ",VLOOKUP(B89,#REF!,5,FALSE)))</f>
        <v xml:space="preserve"> </v>
      </c>
    </row>
    <row r="90" spans="1:9" x14ac:dyDescent="0.25">
      <c r="A90" s="70"/>
      <c r="B90" s="14"/>
      <c r="C90" s="14"/>
      <c r="I90" s="51" t="str">
        <f>IF(ISBLANK(B90)," ",IF(ISNA(VLOOKUP(B90,#REF!,5,FALSE))," ",VLOOKUP(B90,#REF!,5,FALSE)))</f>
        <v xml:space="preserve"> </v>
      </c>
    </row>
    <row r="91" spans="1:9" x14ac:dyDescent="0.25">
      <c r="A91" s="70"/>
      <c r="B91" s="14"/>
      <c r="C91" s="14"/>
      <c r="I91" s="51" t="str">
        <f>IF(ISBLANK(B91)," ",IF(ISNA(VLOOKUP(B91,#REF!,5,FALSE))," ",VLOOKUP(B91,#REF!,5,FALSE)))</f>
        <v xml:space="preserve"> </v>
      </c>
    </row>
    <row r="92" spans="1:9" x14ac:dyDescent="0.25">
      <c r="A92" s="70"/>
      <c r="B92" s="14"/>
      <c r="C92" s="14"/>
      <c r="I92" s="51" t="str">
        <f>IF(ISBLANK(B92)," ",IF(ISNA(VLOOKUP(B92,#REF!,5,FALSE))," ",VLOOKUP(B92,#REF!,5,FALSE)))</f>
        <v xml:space="preserve"> </v>
      </c>
    </row>
    <row r="93" spans="1:9" x14ac:dyDescent="0.25">
      <c r="A93" s="70"/>
      <c r="B93" s="14"/>
      <c r="C93" s="14"/>
      <c r="I93" s="51" t="str">
        <f>IF(ISBLANK(B93)," ",IF(ISNA(VLOOKUP(B93,#REF!,5,FALSE))," ",VLOOKUP(B93,#REF!,5,FALSE)))</f>
        <v xml:space="preserve"> </v>
      </c>
    </row>
    <row r="94" spans="1:9" x14ac:dyDescent="0.25">
      <c r="A94" s="70"/>
      <c r="B94" s="14"/>
      <c r="C94" s="14"/>
      <c r="I94" s="51" t="str">
        <f>IF(ISBLANK(B94)," ",IF(ISNA(VLOOKUP(B94,#REF!,5,FALSE))," ",VLOOKUP(B94,#REF!,5,FALSE)))</f>
        <v xml:space="preserve"> </v>
      </c>
    </row>
    <row r="95" spans="1:9" x14ac:dyDescent="0.25">
      <c r="A95" s="70"/>
      <c r="B95" s="14"/>
      <c r="C95" s="14"/>
      <c r="I95" s="51" t="str">
        <f>IF(ISBLANK(B95)," ",IF(ISNA(VLOOKUP(B95,#REF!,5,FALSE))," ",VLOOKUP(B95,#REF!,5,FALSE)))</f>
        <v xml:space="preserve"> </v>
      </c>
    </row>
    <row r="96" spans="1:9" x14ac:dyDescent="0.25">
      <c r="A96" s="70"/>
      <c r="B96" s="14"/>
      <c r="C96" s="14"/>
      <c r="I96" s="51" t="str">
        <f>IF(ISBLANK(B96)," ",IF(ISNA(VLOOKUP(B96,#REF!,5,FALSE))," ",VLOOKUP(B96,#REF!,5,FALSE)))</f>
        <v xml:space="preserve"> </v>
      </c>
    </row>
    <row r="97" spans="1:9" x14ac:dyDescent="0.25">
      <c r="A97" s="70"/>
      <c r="B97" s="14"/>
      <c r="C97" s="14"/>
      <c r="I97" s="51" t="str">
        <f>IF(ISBLANK(B97)," ",IF(ISNA(VLOOKUP(B97,#REF!,5,FALSE))," ",VLOOKUP(B97,#REF!,5,FALSE)))</f>
        <v xml:space="preserve"> </v>
      </c>
    </row>
    <row r="98" spans="1:9" x14ac:dyDescent="0.25">
      <c r="A98" s="70"/>
      <c r="B98" s="14"/>
      <c r="C98" s="14"/>
      <c r="I98" s="51" t="str">
        <f>IF(ISBLANK(B98)," ",IF(ISNA(VLOOKUP(B98,#REF!,5,FALSE))," ",VLOOKUP(B98,#REF!,5,FALSE)))</f>
        <v xml:space="preserve"> </v>
      </c>
    </row>
    <row r="99" spans="1:9" x14ac:dyDescent="0.25">
      <c r="A99" s="70"/>
      <c r="B99" s="14"/>
      <c r="C99" s="14"/>
      <c r="I99" s="51" t="str">
        <f>IF(ISBLANK(B99)," ",IF(ISNA(VLOOKUP(B99,#REF!,5,FALSE))," ",VLOOKUP(B99,#REF!,5,FALSE)))</f>
        <v xml:space="preserve"> </v>
      </c>
    </row>
    <row r="100" spans="1:9" x14ac:dyDescent="0.25">
      <c r="A100" s="70"/>
      <c r="B100" s="14"/>
      <c r="C100" s="14"/>
      <c r="I100" s="51" t="str">
        <f>IF(ISBLANK(B100)," ",IF(ISNA(VLOOKUP(B100,#REF!,5,FALSE))," ",VLOOKUP(B100,#REF!,5,FALSE)))</f>
        <v xml:space="preserve"> </v>
      </c>
    </row>
    <row r="101" spans="1:9" x14ac:dyDescent="0.25">
      <c r="A101" s="70"/>
      <c r="B101" s="14"/>
      <c r="C101" s="14"/>
      <c r="I101" s="51" t="str">
        <f>IF(ISBLANK(B101)," ",IF(ISNA(VLOOKUP(B101,#REF!,5,FALSE))," ",VLOOKUP(B101,#REF!,5,FALSE)))</f>
        <v xml:space="preserve"> </v>
      </c>
    </row>
    <row r="102" spans="1:9" x14ac:dyDescent="0.25">
      <c r="A102" s="70"/>
      <c r="B102" s="14"/>
      <c r="C102" s="14"/>
      <c r="I102" s="51" t="str">
        <f>IF(ISBLANK(B102)," ",IF(ISNA(VLOOKUP(B102,#REF!,5,FALSE))," ",VLOOKUP(B102,#REF!,5,FALSE)))</f>
        <v xml:space="preserve"> </v>
      </c>
    </row>
    <row r="103" spans="1:9" x14ac:dyDescent="0.25">
      <c r="A103" s="70"/>
      <c r="B103" s="14"/>
      <c r="C103" s="14"/>
      <c r="I103" s="51" t="str">
        <f>IF(ISBLANK(B103)," ",IF(ISNA(VLOOKUP(B103,#REF!,5,FALSE))," ",VLOOKUP(B103,#REF!,5,FALSE)))</f>
        <v xml:space="preserve"> </v>
      </c>
    </row>
    <row r="104" spans="1:9" x14ac:dyDescent="0.25">
      <c r="A104" s="70"/>
      <c r="B104" s="14"/>
      <c r="C104" s="14"/>
      <c r="I104" s="51" t="str">
        <f>IF(ISBLANK(B104)," ",IF(ISNA(VLOOKUP(B104,#REF!,5,FALSE))," ",VLOOKUP(B104,#REF!,5,FALSE)))</f>
        <v xml:space="preserve"> </v>
      </c>
    </row>
    <row r="105" spans="1:9" x14ac:dyDescent="0.25">
      <c r="A105" s="70"/>
      <c r="B105" s="14"/>
      <c r="C105" s="14"/>
      <c r="I105" s="51" t="str">
        <f>IF(ISBLANK(B105)," ",IF(ISNA(VLOOKUP(B105,#REF!,5,FALSE))," ",VLOOKUP(B105,#REF!,5,FALSE)))</f>
        <v xml:space="preserve"> </v>
      </c>
    </row>
    <row r="106" spans="1:9" x14ac:dyDescent="0.25">
      <c r="A106" s="70"/>
      <c r="B106" s="14"/>
      <c r="C106" s="14"/>
      <c r="I106" s="51" t="str">
        <f>IF(ISBLANK(B106)," ",IF(ISNA(VLOOKUP(B106,#REF!,5,FALSE))," ",VLOOKUP(B106,#REF!,5,FALSE)))</f>
        <v xml:space="preserve"> </v>
      </c>
    </row>
    <row r="107" spans="1:9" x14ac:dyDescent="0.25">
      <c r="A107" s="70"/>
      <c r="B107" s="14"/>
      <c r="C107" s="14"/>
      <c r="I107" s="51" t="str">
        <f>IF(ISBLANK(B107)," ",IF(ISNA(VLOOKUP(B107,#REF!,5,FALSE))," ",VLOOKUP(B107,#REF!,5,FALSE)))</f>
        <v xml:space="preserve"> </v>
      </c>
    </row>
    <row r="108" spans="1:9" x14ac:dyDescent="0.25">
      <c r="A108" s="70"/>
      <c r="B108" s="14"/>
      <c r="C108" s="14"/>
      <c r="I108" s="51" t="str">
        <f>IF(ISBLANK(B108)," ",IF(ISNA(VLOOKUP(B108,#REF!,5,FALSE))," ",VLOOKUP(B108,#REF!,5,FALSE)))</f>
        <v xml:space="preserve"> </v>
      </c>
    </row>
    <row r="109" spans="1:9" x14ac:dyDescent="0.25">
      <c r="A109" s="70"/>
      <c r="B109" s="14"/>
      <c r="C109" s="14"/>
      <c r="I109" s="51" t="str">
        <f>IF(ISBLANK(B109)," ",IF(ISNA(VLOOKUP(B109,#REF!,5,FALSE))," ",VLOOKUP(B109,#REF!,5,FALSE)))</f>
        <v xml:space="preserve"> </v>
      </c>
    </row>
    <row r="110" spans="1:9" x14ac:dyDescent="0.25">
      <c r="A110" s="70"/>
      <c r="B110" s="14"/>
      <c r="C110" s="14"/>
      <c r="I110" s="51" t="str">
        <f>IF(ISBLANK(B110)," ",IF(ISNA(VLOOKUP(B110,#REF!,5,FALSE))," ",VLOOKUP(B110,#REF!,5,FALSE)))</f>
        <v xml:space="preserve"> </v>
      </c>
    </row>
    <row r="111" spans="1:9" x14ac:dyDescent="0.25">
      <c r="A111" s="70"/>
      <c r="B111" s="14"/>
      <c r="C111" s="14"/>
      <c r="I111" s="51" t="str">
        <f>IF(ISBLANK(B111)," ",IF(ISNA(VLOOKUP(B111,#REF!,5,FALSE))," ",VLOOKUP(B111,#REF!,5,FALSE)))</f>
        <v xml:space="preserve"> </v>
      </c>
    </row>
    <row r="112" spans="1:9" x14ac:dyDescent="0.25">
      <c r="A112" s="70"/>
      <c r="B112" s="14"/>
      <c r="C112" s="14"/>
      <c r="I112" s="51" t="str">
        <f>IF(ISBLANK(B112)," ",IF(ISNA(VLOOKUP(B112,#REF!,5,FALSE))," ",VLOOKUP(B112,#REF!,5,FALSE)))</f>
        <v xml:space="preserve"> </v>
      </c>
    </row>
    <row r="113" spans="1:9" x14ac:dyDescent="0.25">
      <c r="A113" s="70"/>
      <c r="B113" s="14"/>
      <c r="C113" s="14"/>
      <c r="I113" s="51" t="str">
        <f>IF(ISBLANK(B113)," ",IF(ISNA(VLOOKUP(B113,#REF!,5,FALSE))," ",VLOOKUP(B113,#REF!,5,FALSE)))</f>
        <v xml:space="preserve"> </v>
      </c>
    </row>
    <row r="114" spans="1:9" x14ac:dyDescent="0.25">
      <c r="A114" s="70"/>
      <c r="B114" s="14"/>
      <c r="C114" s="14"/>
      <c r="I114" s="51" t="str">
        <f>IF(ISBLANK(B114)," ",IF(ISNA(VLOOKUP(B114,#REF!,5,FALSE))," ",VLOOKUP(B114,#REF!,5,FALSE)))</f>
        <v xml:space="preserve"> </v>
      </c>
    </row>
    <row r="115" spans="1:9" x14ac:dyDescent="0.25">
      <c r="A115" s="70"/>
      <c r="B115" s="14"/>
      <c r="C115" s="14"/>
      <c r="I115" s="51" t="str">
        <f>IF(ISBLANK(B115)," ",IF(ISNA(VLOOKUP(B115,#REF!,5,FALSE))," ",VLOOKUP(B115,#REF!,5,FALSE)))</f>
        <v xml:space="preserve"> </v>
      </c>
    </row>
    <row r="116" spans="1:9" x14ac:dyDescent="0.25">
      <c r="A116" s="70"/>
      <c r="B116" s="14"/>
      <c r="C116" s="14"/>
      <c r="I116" s="51" t="str">
        <f>IF(ISBLANK(B116)," ",IF(ISNA(VLOOKUP(B116,#REF!,5,FALSE))," ",VLOOKUP(B116,#REF!,5,FALSE)))</f>
        <v xml:space="preserve"> </v>
      </c>
    </row>
    <row r="117" spans="1:9" x14ac:dyDescent="0.25">
      <c r="A117" s="70"/>
      <c r="B117" s="14"/>
      <c r="C117" s="14"/>
      <c r="I117" s="51" t="str">
        <f>IF(ISBLANK(B117)," ",IF(ISNA(VLOOKUP(B117,#REF!,5,FALSE))," ",VLOOKUP(B117,#REF!,5,FALSE)))</f>
        <v xml:space="preserve"> </v>
      </c>
    </row>
    <row r="118" spans="1:9" x14ac:dyDescent="0.25">
      <c r="A118" s="70"/>
      <c r="B118" s="14"/>
      <c r="C118" s="14"/>
      <c r="I118" s="51" t="str">
        <f>IF(ISBLANK(B118)," ",IF(ISNA(VLOOKUP(B118,#REF!,5,FALSE))," ",VLOOKUP(B118,#REF!,5,FALSE)))</f>
        <v xml:space="preserve"> </v>
      </c>
    </row>
    <row r="119" spans="1:9" x14ac:dyDescent="0.25">
      <c r="A119" s="70"/>
      <c r="B119" s="14"/>
      <c r="C119" s="14"/>
      <c r="I119" s="51" t="str">
        <f>IF(ISBLANK(B119)," ",IF(ISNA(VLOOKUP(B119,#REF!,5,FALSE))," ",VLOOKUP(B119,#REF!,5,FALSE)))</f>
        <v xml:space="preserve"> </v>
      </c>
    </row>
    <row r="120" spans="1:9" x14ac:dyDescent="0.25">
      <c r="A120" s="70"/>
      <c r="B120" s="14"/>
      <c r="C120" s="14"/>
      <c r="I120" s="51" t="str">
        <f>IF(ISBLANK(B120)," ",IF(ISNA(VLOOKUP(B120,#REF!,5,FALSE))," ",VLOOKUP(B120,#REF!,5,FALSE)))</f>
        <v xml:space="preserve"> </v>
      </c>
    </row>
    <row r="121" spans="1:9" x14ac:dyDescent="0.25">
      <c r="A121" s="70"/>
      <c r="B121" s="14"/>
      <c r="C121" s="14"/>
      <c r="I121" s="51" t="str">
        <f>IF(ISBLANK(B121)," ",IF(ISNA(VLOOKUP(B121,#REF!,5,FALSE))," ",VLOOKUP(B121,#REF!,5,FALSE)))</f>
        <v xml:space="preserve"> </v>
      </c>
    </row>
    <row r="122" spans="1:9" x14ac:dyDescent="0.25">
      <c r="A122" s="70"/>
      <c r="B122" s="14"/>
      <c r="C122" s="14"/>
      <c r="I122" s="51" t="str">
        <f>IF(ISBLANK(B122)," ",IF(ISNA(VLOOKUP(B122,#REF!,5,FALSE))," ",VLOOKUP(B122,#REF!,5,FALSE)))</f>
        <v xml:space="preserve"> </v>
      </c>
    </row>
    <row r="123" spans="1:9" x14ac:dyDescent="0.25">
      <c r="A123" s="70"/>
      <c r="B123" s="14"/>
      <c r="C123" s="14"/>
      <c r="I123" s="51" t="str">
        <f>IF(ISBLANK(B123)," ",IF(ISNA(VLOOKUP(B123,#REF!,5,FALSE))," ",VLOOKUP(B123,#REF!,5,FALSE)))</f>
        <v xml:space="preserve"> </v>
      </c>
    </row>
    <row r="124" spans="1:9" x14ac:dyDescent="0.25">
      <c r="A124" s="70"/>
      <c r="B124" s="14"/>
      <c r="C124" s="14"/>
      <c r="I124" s="51" t="str">
        <f>IF(ISBLANK(B124)," ",IF(ISNA(VLOOKUP(B124,#REF!,5,FALSE))," ",VLOOKUP(B124,#REF!,5,FALSE)))</f>
        <v xml:space="preserve"> </v>
      </c>
    </row>
    <row r="125" spans="1:9" x14ac:dyDescent="0.25">
      <c r="A125" s="70"/>
      <c r="B125" s="14"/>
      <c r="C125" s="14"/>
      <c r="I125" s="51" t="str">
        <f>IF(ISBLANK(B125)," ",IF(ISNA(VLOOKUP(B125,#REF!,5,FALSE))," ",VLOOKUP(B125,#REF!,5,FALSE)))</f>
        <v xml:space="preserve"> </v>
      </c>
    </row>
    <row r="126" spans="1:9" x14ac:dyDescent="0.25">
      <c r="A126" s="70"/>
      <c r="B126" s="14"/>
      <c r="C126" s="14"/>
      <c r="I126" s="51" t="str">
        <f>IF(ISBLANK(B126)," ",IF(ISNA(VLOOKUP(B126,#REF!,5,FALSE))," ",VLOOKUP(B126,#REF!,5,FALSE)))</f>
        <v xml:space="preserve"> </v>
      </c>
    </row>
    <row r="127" spans="1:9" x14ac:dyDescent="0.25">
      <c r="A127" s="70"/>
      <c r="B127" s="14"/>
      <c r="C127" s="14"/>
      <c r="I127" s="51" t="str">
        <f>IF(ISBLANK(B127)," ",IF(ISNA(VLOOKUP(B127,#REF!,5,FALSE))," ",VLOOKUP(B127,#REF!,5,FALSE)))</f>
        <v xml:space="preserve"> </v>
      </c>
    </row>
    <row r="128" spans="1:9" x14ac:dyDescent="0.25">
      <c r="A128" s="70"/>
      <c r="B128" s="14"/>
      <c r="C128" s="14"/>
      <c r="I128" s="51" t="str">
        <f>IF(ISBLANK(B128)," ",IF(ISNA(VLOOKUP(B128,#REF!,5,FALSE))," ",VLOOKUP(B128,#REF!,5,FALSE)))</f>
        <v xml:space="preserve"> </v>
      </c>
    </row>
    <row r="129" spans="1:9" x14ac:dyDescent="0.25">
      <c r="A129" s="70"/>
      <c r="B129" s="14"/>
      <c r="C129" s="14"/>
      <c r="I129" s="51" t="str">
        <f>IF(ISBLANK(B129)," ",IF(ISNA(VLOOKUP(B129,#REF!,5,FALSE))," ",VLOOKUP(B129,#REF!,5,FALSE)))</f>
        <v xml:space="preserve"> </v>
      </c>
    </row>
    <row r="130" spans="1:9" x14ac:dyDescent="0.25">
      <c r="A130" s="70"/>
      <c r="B130" s="14"/>
      <c r="C130" s="14"/>
      <c r="I130" s="51" t="str">
        <f>IF(ISBLANK(B130)," ",IF(ISNA(VLOOKUP(B130,#REF!,5,FALSE))," ",VLOOKUP(B130,#REF!,5,FALSE)))</f>
        <v xml:space="preserve"> </v>
      </c>
    </row>
    <row r="131" spans="1:9" x14ac:dyDescent="0.25">
      <c r="A131" s="70"/>
      <c r="B131" s="14"/>
      <c r="C131" s="14"/>
      <c r="I131" s="51" t="str">
        <f>IF(ISBLANK(B131)," ",IF(ISNA(VLOOKUP(B131,#REF!,5,FALSE))," ",VLOOKUP(B131,#REF!,5,FALSE)))</f>
        <v xml:space="preserve"> </v>
      </c>
    </row>
    <row r="132" spans="1:9" x14ac:dyDescent="0.25">
      <c r="A132" s="70"/>
      <c r="B132" s="14"/>
      <c r="C132" s="14"/>
      <c r="I132" s="51" t="str">
        <f>IF(ISBLANK(B132)," ",IF(ISNA(VLOOKUP(B132,#REF!,5,FALSE))," ",VLOOKUP(B132,#REF!,5,FALSE)))</f>
        <v xml:space="preserve"> </v>
      </c>
    </row>
    <row r="133" spans="1:9" x14ac:dyDescent="0.25">
      <c r="A133" s="70"/>
      <c r="B133" s="14"/>
      <c r="C133" s="14"/>
      <c r="I133" s="51" t="str">
        <f>IF(ISBLANK(B133)," ",IF(ISNA(VLOOKUP(B133,#REF!,5,FALSE))," ",VLOOKUP(B133,#REF!,5,FALSE)))</f>
        <v xml:space="preserve"> </v>
      </c>
    </row>
    <row r="134" spans="1:9" x14ac:dyDescent="0.25">
      <c r="A134" s="70"/>
      <c r="B134" s="14"/>
      <c r="C134" s="14"/>
      <c r="I134" s="51" t="str">
        <f>IF(ISBLANK(B134)," ",IF(ISNA(VLOOKUP(B134,#REF!,5,FALSE))," ",VLOOKUP(B134,#REF!,5,FALSE)))</f>
        <v xml:space="preserve"> </v>
      </c>
    </row>
    <row r="135" spans="1:9" x14ac:dyDescent="0.25">
      <c r="A135" s="70"/>
      <c r="B135" s="14"/>
      <c r="C135" s="14"/>
      <c r="I135" s="51" t="str">
        <f>IF(ISBLANK(B135)," ",IF(ISNA(VLOOKUP(B135,#REF!,5,FALSE))," ",VLOOKUP(B135,#REF!,5,FALSE)))</f>
        <v xml:space="preserve"> </v>
      </c>
    </row>
    <row r="136" spans="1:9" x14ac:dyDescent="0.25">
      <c r="A136" s="70"/>
      <c r="B136" s="14"/>
      <c r="C136" s="14"/>
      <c r="I136" s="51" t="str">
        <f>IF(ISBLANK(B136)," ",IF(ISNA(VLOOKUP(B136,#REF!,5,FALSE))," ",VLOOKUP(B136,#REF!,5,FALSE)))</f>
        <v xml:space="preserve"> </v>
      </c>
    </row>
    <row r="137" spans="1:9" x14ac:dyDescent="0.25">
      <c r="A137" s="70"/>
      <c r="B137" s="14"/>
      <c r="C137" s="14"/>
      <c r="I137" s="51" t="str">
        <f>IF(ISBLANK(B137)," ",IF(ISNA(VLOOKUP(B137,#REF!,5,FALSE))," ",VLOOKUP(B137,#REF!,5,FALSE)))</f>
        <v xml:space="preserve"> </v>
      </c>
    </row>
    <row r="138" spans="1:9" x14ac:dyDescent="0.25">
      <c r="A138" s="70"/>
      <c r="B138" s="14"/>
      <c r="C138" s="14"/>
      <c r="I138" s="51" t="str">
        <f>IF(ISBLANK(B138)," ",IF(ISNA(VLOOKUP(B138,#REF!,5,FALSE))," ",VLOOKUP(B138,#REF!,5,FALSE)))</f>
        <v xml:space="preserve"> </v>
      </c>
    </row>
    <row r="139" spans="1:9" x14ac:dyDescent="0.25">
      <c r="A139" s="70"/>
      <c r="B139" s="14"/>
      <c r="C139" s="14"/>
      <c r="I139" s="51" t="str">
        <f>IF(ISBLANK(B139)," ",IF(ISNA(VLOOKUP(B139,#REF!,5,FALSE))," ",VLOOKUP(B139,#REF!,5,FALSE)))</f>
        <v xml:space="preserve"> </v>
      </c>
    </row>
    <row r="140" spans="1:9" x14ac:dyDescent="0.25">
      <c r="A140" s="70"/>
      <c r="B140" s="14"/>
      <c r="C140" s="14"/>
      <c r="I140" s="51" t="str">
        <f>IF(ISBLANK(B140)," ",IF(ISNA(VLOOKUP(B140,#REF!,5,FALSE))," ",VLOOKUP(B140,#REF!,5,FALSE)))</f>
        <v xml:space="preserve"> </v>
      </c>
    </row>
    <row r="141" spans="1:9" x14ac:dyDescent="0.25">
      <c r="A141" s="70"/>
      <c r="B141" s="14"/>
      <c r="C141" s="14"/>
      <c r="I141" s="51" t="str">
        <f>IF(ISBLANK(B141)," ",IF(ISNA(VLOOKUP(B141,#REF!,5,FALSE))," ",VLOOKUP(B141,#REF!,5,FALSE)))</f>
        <v xml:space="preserve"> </v>
      </c>
    </row>
    <row r="142" spans="1:9" x14ac:dyDescent="0.25">
      <c r="A142" s="70"/>
      <c r="B142" s="14"/>
      <c r="C142" s="14"/>
      <c r="I142" s="51" t="str">
        <f>IF(ISBLANK(B142)," ",IF(ISNA(VLOOKUP(B142,#REF!,5,FALSE))," ",VLOOKUP(B142,#REF!,5,FALSE)))</f>
        <v xml:space="preserve"> </v>
      </c>
    </row>
    <row r="143" spans="1:9" x14ac:dyDescent="0.25">
      <c r="A143" s="70"/>
      <c r="B143" s="14"/>
      <c r="C143" s="14"/>
      <c r="I143" s="51" t="str">
        <f>IF(ISBLANK(B143)," ",IF(ISNA(VLOOKUP(B143,#REF!,5,FALSE))," ",VLOOKUP(B143,#REF!,5,FALSE)))</f>
        <v xml:space="preserve"> </v>
      </c>
    </row>
    <row r="144" spans="1:9" x14ac:dyDescent="0.25">
      <c r="A144" s="70"/>
      <c r="B144" s="14"/>
      <c r="C144" s="14"/>
      <c r="I144" s="51" t="str">
        <f>IF(ISBLANK(B144)," ",IF(ISNA(VLOOKUP(B144,#REF!,5,FALSE))," ",VLOOKUP(B144,#REF!,5,FALSE)))</f>
        <v xml:space="preserve"> </v>
      </c>
    </row>
    <row r="145" spans="1:9" x14ac:dyDescent="0.25">
      <c r="A145" s="70"/>
      <c r="B145" s="14"/>
      <c r="C145" s="14"/>
      <c r="I145" s="51" t="str">
        <f>IF(ISBLANK(B145)," ",IF(ISNA(VLOOKUP(B145,#REF!,5,FALSE))," ",VLOOKUP(B145,#REF!,5,FALSE)))</f>
        <v xml:space="preserve"> </v>
      </c>
    </row>
    <row r="146" spans="1:9" x14ac:dyDescent="0.25">
      <c r="A146" s="70"/>
      <c r="B146" s="14"/>
      <c r="C146" s="14"/>
      <c r="I146" s="51" t="str">
        <f>IF(ISBLANK(B146)," ",IF(ISNA(VLOOKUP(B146,#REF!,5,FALSE))," ",VLOOKUP(B146,#REF!,5,FALSE)))</f>
        <v xml:space="preserve"> </v>
      </c>
    </row>
    <row r="147" spans="1:9" x14ac:dyDescent="0.25">
      <c r="A147" s="70"/>
      <c r="B147" s="14"/>
      <c r="C147" s="14"/>
      <c r="I147" s="51" t="str">
        <f>IF(ISBLANK(B147)," ",IF(ISNA(VLOOKUP(B147,#REF!,5,FALSE))," ",VLOOKUP(B147,#REF!,5,FALSE)))</f>
        <v xml:space="preserve"> </v>
      </c>
    </row>
    <row r="148" spans="1:9" x14ac:dyDescent="0.25">
      <c r="A148" s="70"/>
      <c r="B148" s="14"/>
      <c r="C148" s="14"/>
      <c r="I148" s="51" t="str">
        <f>IF(ISBLANK(B148)," ",IF(ISNA(VLOOKUP(B148,#REF!,5,FALSE))," ",VLOOKUP(B148,#REF!,5,FALSE)))</f>
        <v xml:space="preserve"> </v>
      </c>
    </row>
    <row r="149" spans="1:9" x14ac:dyDescent="0.25">
      <c r="A149" s="70"/>
      <c r="B149" s="14"/>
      <c r="C149" s="14"/>
      <c r="I149" s="51" t="str">
        <f>IF(ISBLANK(B149)," ",IF(ISNA(VLOOKUP(B149,#REF!,5,FALSE))," ",VLOOKUP(B149,#REF!,5,FALSE)))</f>
        <v xml:space="preserve"> </v>
      </c>
    </row>
    <row r="150" spans="1:9" x14ac:dyDescent="0.25">
      <c r="A150" s="70"/>
      <c r="B150" s="14"/>
      <c r="C150" s="14"/>
      <c r="I150" s="51" t="str">
        <f>IF(ISBLANK(B150)," ",IF(ISNA(VLOOKUP(B150,#REF!,5,FALSE))," ",VLOOKUP(B150,#REF!,5,FALSE)))</f>
        <v xml:space="preserve"> </v>
      </c>
    </row>
    <row r="151" spans="1:9" x14ac:dyDescent="0.25">
      <c r="A151" s="70"/>
      <c r="B151" s="14"/>
      <c r="C151" s="14"/>
      <c r="I151" s="51" t="str">
        <f>IF(ISBLANK(B151)," ",IF(ISNA(VLOOKUP(B151,#REF!,5,FALSE))," ",VLOOKUP(B151,#REF!,5,FALSE)))</f>
        <v xml:space="preserve"> </v>
      </c>
    </row>
    <row r="152" spans="1:9" x14ac:dyDescent="0.25">
      <c r="A152" s="70"/>
      <c r="B152" s="14"/>
      <c r="C152" s="14"/>
      <c r="I152" s="51" t="str">
        <f>IF(ISBLANK(B152)," ",IF(ISNA(VLOOKUP(B152,#REF!,5,FALSE))," ",VLOOKUP(B152,#REF!,5,FALSE)))</f>
        <v xml:space="preserve"> </v>
      </c>
    </row>
    <row r="153" spans="1:9" x14ac:dyDescent="0.25">
      <c r="A153" s="70"/>
      <c r="B153" s="14"/>
      <c r="C153" s="14"/>
      <c r="I153" s="51" t="str">
        <f>IF(ISBLANK(B153)," ",IF(ISNA(VLOOKUP(B153,#REF!,5,FALSE))," ",VLOOKUP(B153,#REF!,5,FALSE)))</f>
        <v xml:space="preserve"> </v>
      </c>
    </row>
    <row r="154" spans="1:9" x14ac:dyDescent="0.25">
      <c r="A154" s="70"/>
      <c r="B154" s="14"/>
      <c r="C154" s="14"/>
      <c r="I154" s="51" t="str">
        <f>IF(ISBLANK(B154)," ",IF(ISNA(VLOOKUP(B154,#REF!,5,FALSE))," ",VLOOKUP(B154,#REF!,5,FALSE)))</f>
        <v xml:space="preserve"> </v>
      </c>
    </row>
    <row r="155" spans="1:9" x14ac:dyDescent="0.25">
      <c r="A155" s="70"/>
      <c r="B155" s="14"/>
      <c r="C155" s="14"/>
      <c r="I155" s="51" t="str">
        <f>IF(ISBLANK(B155)," ",IF(ISNA(VLOOKUP(B155,#REF!,5,FALSE))," ",VLOOKUP(B155,#REF!,5,FALSE)))</f>
        <v xml:space="preserve"> </v>
      </c>
    </row>
    <row r="156" spans="1:9" x14ac:dyDescent="0.25">
      <c r="A156" s="70"/>
      <c r="B156" s="14"/>
      <c r="C156" s="14"/>
      <c r="I156" s="51" t="str">
        <f>IF(ISBLANK(B156)," ",IF(ISNA(VLOOKUP(B156,#REF!,5,FALSE))," ",VLOOKUP(B156,#REF!,5,FALSE)))</f>
        <v xml:space="preserve"> </v>
      </c>
    </row>
    <row r="157" spans="1:9" x14ac:dyDescent="0.25">
      <c r="A157" s="70"/>
      <c r="B157" s="14"/>
      <c r="C157" s="14"/>
      <c r="I157" s="51" t="str">
        <f>IF(ISBLANK(B157)," ",IF(ISNA(VLOOKUP(B157,#REF!,5,FALSE))," ",VLOOKUP(B157,#REF!,5,FALSE)))</f>
        <v xml:space="preserve"> </v>
      </c>
    </row>
    <row r="158" spans="1:9" x14ac:dyDescent="0.25">
      <c r="A158" s="70"/>
      <c r="B158" s="14"/>
      <c r="C158" s="14"/>
      <c r="I158" s="51" t="str">
        <f>IF(ISBLANK(B158)," ",IF(ISNA(VLOOKUP(B158,#REF!,5,FALSE))," ",VLOOKUP(B158,#REF!,5,FALSE)))</f>
        <v xml:space="preserve"> </v>
      </c>
    </row>
    <row r="159" spans="1:9" x14ac:dyDescent="0.25">
      <c r="A159" s="70"/>
      <c r="B159" s="14"/>
      <c r="C159" s="14"/>
      <c r="I159" s="51" t="str">
        <f>IF(ISBLANK(B159)," ",IF(ISNA(VLOOKUP(B159,#REF!,5,FALSE))," ",VLOOKUP(B159,#REF!,5,FALSE)))</f>
        <v xml:space="preserve"> </v>
      </c>
    </row>
    <row r="160" spans="1:9" x14ac:dyDescent="0.25">
      <c r="A160" s="70"/>
      <c r="B160" s="14"/>
      <c r="C160" s="14"/>
      <c r="I160" s="51" t="str">
        <f>IF(ISBLANK(B160)," ",IF(ISNA(VLOOKUP(B160,#REF!,5,FALSE))," ",VLOOKUP(B160,#REF!,5,FALSE)))</f>
        <v xml:space="preserve"> </v>
      </c>
    </row>
    <row r="161" spans="1:9" x14ac:dyDescent="0.25">
      <c r="A161" s="70"/>
      <c r="B161" s="14"/>
      <c r="C161" s="14"/>
      <c r="I161" s="51" t="str">
        <f>IF(ISBLANK(B161)," ",IF(ISNA(VLOOKUP(B161,#REF!,5,FALSE))," ",VLOOKUP(B161,#REF!,5,FALSE)))</f>
        <v xml:space="preserve"> </v>
      </c>
    </row>
    <row r="162" spans="1:9" x14ac:dyDescent="0.25">
      <c r="A162" s="70"/>
      <c r="B162" s="14"/>
      <c r="C162" s="14"/>
      <c r="I162" s="51" t="str">
        <f>IF(ISBLANK(B162)," ",IF(ISNA(VLOOKUP(B162,#REF!,5,FALSE))," ",VLOOKUP(B162,#REF!,5,FALSE)))</f>
        <v xml:space="preserve"> </v>
      </c>
    </row>
    <row r="163" spans="1:9" x14ac:dyDescent="0.25">
      <c r="A163" s="70"/>
      <c r="B163" s="14"/>
      <c r="C163" s="14"/>
      <c r="I163" s="51" t="str">
        <f>IF(ISBLANK(B163)," ",IF(ISNA(VLOOKUP(B163,#REF!,5,FALSE))," ",VLOOKUP(B163,#REF!,5,FALSE)))</f>
        <v xml:space="preserve"> </v>
      </c>
    </row>
    <row r="164" spans="1:9" x14ac:dyDescent="0.25">
      <c r="A164" s="70"/>
      <c r="B164" s="14"/>
      <c r="C164" s="14"/>
      <c r="I164" s="51" t="str">
        <f>IF(ISBLANK(B164)," ",IF(ISNA(VLOOKUP(B164,#REF!,5,FALSE))," ",VLOOKUP(B164,#REF!,5,FALSE)))</f>
        <v xml:space="preserve"> </v>
      </c>
    </row>
    <row r="165" spans="1:9" x14ac:dyDescent="0.25">
      <c r="A165" s="70"/>
      <c r="B165" s="14"/>
      <c r="C165" s="14"/>
      <c r="I165" s="51" t="str">
        <f>IF(ISBLANK(B165)," ",IF(ISNA(VLOOKUP(B165,#REF!,5,FALSE))," ",VLOOKUP(B165,#REF!,5,FALSE)))</f>
        <v xml:space="preserve"> </v>
      </c>
    </row>
    <row r="166" spans="1:9" x14ac:dyDescent="0.25">
      <c r="A166" s="70"/>
      <c r="B166" s="14"/>
      <c r="C166" s="14"/>
      <c r="I166" s="51" t="str">
        <f>IF(ISBLANK(B166)," ",IF(ISNA(VLOOKUP(B166,#REF!,5,FALSE))," ",VLOOKUP(B166,#REF!,5,FALSE)))</f>
        <v xml:space="preserve"> </v>
      </c>
    </row>
    <row r="167" spans="1:9" x14ac:dyDescent="0.25">
      <c r="A167" s="70"/>
      <c r="B167" s="14"/>
      <c r="C167" s="14"/>
      <c r="I167" s="51" t="str">
        <f>IF(ISBLANK(B167)," ",IF(ISNA(VLOOKUP(B167,#REF!,5,FALSE))," ",VLOOKUP(B167,#REF!,5,FALSE)))</f>
        <v xml:space="preserve"> </v>
      </c>
    </row>
    <row r="168" spans="1:9" x14ac:dyDescent="0.25">
      <c r="A168" s="70"/>
      <c r="B168" s="14"/>
      <c r="C168" s="14"/>
      <c r="I168" s="51" t="str">
        <f>IF(ISBLANK(B168)," ",IF(ISNA(VLOOKUP(B168,#REF!,5,FALSE))," ",VLOOKUP(B168,#REF!,5,FALSE)))</f>
        <v xml:space="preserve"> </v>
      </c>
    </row>
    <row r="169" spans="1:9" x14ac:dyDescent="0.25">
      <c r="A169" s="70"/>
      <c r="B169" s="14"/>
      <c r="C169" s="14"/>
      <c r="I169" s="51" t="str">
        <f>IF(ISBLANK(B169)," ",IF(ISNA(VLOOKUP(B169,#REF!,5,FALSE))," ",VLOOKUP(B169,#REF!,5,FALSE)))</f>
        <v xml:space="preserve"> </v>
      </c>
    </row>
    <row r="170" spans="1:9" x14ac:dyDescent="0.25">
      <c r="A170" s="70"/>
      <c r="B170" s="14"/>
      <c r="C170" s="14"/>
      <c r="I170" s="51" t="str">
        <f>IF(ISBLANK(B170)," ",IF(ISNA(VLOOKUP(B170,#REF!,5,FALSE))," ",VLOOKUP(B170,#REF!,5,FALSE)))</f>
        <v xml:space="preserve"> </v>
      </c>
    </row>
    <row r="171" spans="1:9" x14ac:dyDescent="0.25">
      <c r="A171" s="70"/>
      <c r="B171" s="14"/>
      <c r="C171" s="14"/>
      <c r="I171" s="51" t="str">
        <f>IF(ISBLANK(B171)," ",IF(ISNA(VLOOKUP(B171,#REF!,5,FALSE))," ",VLOOKUP(B171,#REF!,5,FALSE)))</f>
        <v xml:space="preserve"> </v>
      </c>
    </row>
    <row r="172" spans="1:9" x14ac:dyDescent="0.25">
      <c r="A172" s="70"/>
      <c r="B172" s="14"/>
      <c r="C172" s="14"/>
      <c r="I172" s="51" t="str">
        <f>IF(ISBLANK(B172)," ",IF(ISNA(VLOOKUP(B172,#REF!,5,FALSE))," ",VLOOKUP(B172,#REF!,5,FALSE)))</f>
        <v xml:space="preserve"> </v>
      </c>
    </row>
    <row r="173" spans="1:9" x14ac:dyDescent="0.25">
      <c r="A173" s="70"/>
      <c r="B173" s="14"/>
      <c r="C173" s="14"/>
      <c r="I173" s="51" t="str">
        <f>IF(ISBLANK(B173)," ",IF(ISNA(VLOOKUP(B173,#REF!,5,FALSE))," ",VLOOKUP(B173,#REF!,5,FALSE)))</f>
        <v xml:space="preserve"> </v>
      </c>
    </row>
    <row r="174" spans="1:9" x14ac:dyDescent="0.25">
      <c r="A174" s="70"/>
      <c r="B174" s="14"/>
      <c r="C174" s="14"/>
      <c r="I174" s="51" t="str">
        <f>IF(ISBLANK(B174)," ",IF(ISNA(VLOOKUP(B174,#REF!,5,FALSE))," ",VLOOKUP(B174,#REF!,5,FALSE)))</f>
        <v xml:space="preserve"> </v>
      </c>
    </row>
    <row r="175" spans="1:9" x14ac:dyDescent="0.25">
      <c r="A175" s="70"/>
      <c r="B175" s="14"/>
      <c r="C175" s="14"/>
      <c r="I175" s="51" t="str">
        <f>IF(ISBLANK(B175)," ",IF(ISNA(VLOOKUP(B175,#REF!,5,FALSE))," ",VLOOKUP(B175,#REF!,5,FALSE)))</f>
        <v xml:space="preserve"> </v>
      </c>
    </row>
    <row r="176" spans="1:9" x14ac:dyDescent="0.25">
      <c r="A176" s="70"/>
      <c r="B176" s="14"/>
      <c r="C176" s="14"/>
      <c r="I176" s="51" t="str">
        <f>IF(ISBLANK(B176)," ",IF(ISNA(VLOOKUP(B176,#REF!,5,FALSE))," ",VLOOKUP(B176,#REF!,5,FALSE)))</f>
        <v xml:space="preserve"> </v>
      </c>
    </row>
    <row r="177" spans="1:9" x14ac:dyDescent="0.25">
      <c r="A177" s="70"/>
      <c r="B177" s="14"/>
      <c r="C177" s="14"/>
      <c r="I177" s="51" t="str">
        <f>IF(ISBLANK(B177)," ",IF(ISNA(VLOOKUP(B177,#REF!,5,FALSE))," ",VLOOKUP(B177,#REF!,5,FALSE)))</f>
        <v xml:space="preserve"> </v>
      </c>
    </row>
    <row r="178" spans="1:9" x14ac:dyDescent="0.25">
      <c r="A178" s="70"/>
      <c r="B178" s="14"/>
      <c r="C178" s="14"/>
      <c r="I178" s="51" t="str">
        <f>IF(ISBLANK(B178)," ",IF(ISNA(VLOOKUP(B178,#REF!,5,FALSE))," ",VLOOKUP(B178,#REF!,5,FALSE)))</f>
        <v xml:space="preserve"> </v>
      </c>
    </row>
    <row r="179" spans="1:9" x14ac:dyDescent="0.25">
      <c r="A179" s="70"/>
      <c r="B179" s="14"/>
      <c r="C179" s="14"/>
      <c r="I179" s="51" t="str">
        <f>IF(ISBLANK(B179)," ",IF(ISNA(VLOOKUP(B179,#REF!,5,FALSE))," ",VLOOKUP(B179,#REF!,5,FALSE)))</f>
        <v xml:space="preserve"> </v>
      </c>
    </row>
    <row r="180" spans="1:9" x14ac:dyDescent="0.25">
      <c r="A180" s="70"/>
      <c r="B180" s="14"/>
      <c r="C180" s="14"/>
      <c r="I180" s="51" t="str">
        <f>IF(ISBLANK(B180)," ",IF(ISNA(VLOOKUP(B180,#REF!,5,FALSE))," ",VLOOKUP(B180,#REF!,5,FALSE)))</f>
        <v xml:space="preserve"> </v>
      </c>
    </row>
    <row r="181" spans="1:9" x14ac:dyDescent="0.25">
      <c r="A181" s="70"/>
      <c r="B181" s="14"/>
      <c r="C181" s="14"/>
      <c r="I181" s="51" t="str">
        <f>IF(ISBLANK(B181)," ",IF(ISNA(VLOOKUP(B181,#REF!,5,FALSE))," ",VLOOKUP(B181,#REF!,5,FALSE)))</f>
        <v xml:space="preserve"> </v>
      </c>
    </row>
    <row r="182" spans="1:9" x14ac:dyDescent="0.25">
      <c r="A182" s="70"/>
      <c r="B182" s="14"/>
      <c r="C182" s="14"/>
      <c r="I182" s="51" t="str">
        <f>IF(ISBLANK(B182)," ",IF(ISNA(VLOOKUP(B182,#REF!,5,FALSE))," ",VLOOKUP(B182,#REF!,5,FALSE)))</f>
        <v xml:space="preserve"> </v>
      </c>
    </row>
    <row r="183" spans="1:9" x14ac:dyDescent="0.25">
      <c r="A183" s="70"/>
      <c r="B183" s="14"/>
      <c r="C183" s="14"/>
      <c r="I183" s="51" t="str">
        <f>IF(ISBLANK(B183)," ",IF(ISNA(VLOOKUP(B183,#REF!,5,FALSE))," ",VLOOKUP(B183,#REF!,5,FALSE)))</f>
        <v xml:space="preserve"> </v>
      </c>
    </row>
    <row r="184" spans="1:9" x14ac:dyDescent="0.25">
      <c r="A184" s="70"/>
      <c r="B184" s="14"/>
      <c r="C184" s="14"/>
      <c r="I184" s="51" t="str">
        <f>IF(ISBLANK(B184)," ",IF(ISNA(VLOOKUP(B184,#REF!,5,FALSE))," ",VLOOKUP(B184,#REF!,5,FALSE)))</f>
        <v xml:space="preserve"> </v>
      </c>
    </row>
    <row r="185" spans="1:9" x14ac:dyDescent="0.25">
      <c r="A185" s="70"/>
      <c r="B185" s="14"/>
      <c r="C185" s="14"/>
      <c r="I185" s="51" t="str">
        <f>IF(ISBLANK(B185)," ",IF(ISNA(VLOOKUP(B185,#REF!,5,FALSE))," ",VLOOKUP(B185,#REF!,5,FALSE)))</f>
        <v xml:space="preserve"> </v>
      </c>
    </row>
    <row r="186" spans="1:9" x14ac:dyDescent="0.25">
      <c r="A186" s="70"/>
      <c r="B186" s="14"/>
      <c r="C186" s="14"/>
      <c r="I186" s="51" t="str">
        <f>IF(ISBLANK(B186)," ",IF(ISNA(VLOOKUP(B186,#REF!,5,FALSE))," ",VLOOKUP(B186,#REF!,5,FALSE)))</f>
        <v xml:space="preserve"> </v>
      </c>
    </row>
    <row r="187" spans="1:9" x14ac:dyDescent="0.25">
      <c r="A187" s="70"/>
      <c r="B187" s="14"/>
      <c r="C187" s="14"/>
      <c r="I187" s="51" t="str">
        <f>IF(ISBLANK(B187)," ",IF(ISNA(VLOOKUP(B187,#REF!,5,FALSE))," ",VLOOKUP(B187,#REF!,5,FALSE)))</f>
        <v xml:space="preserve"> </v>
      </c>
    </row>
    <row r="188" spans="1:9" x14ac:dyDescent="0.25">
      <c r="A188" s="70"/>
      <c r="B188" s="14"/>
      <c r="C188" s="14"/>
      <c r="I188" s="51" t="str">
        <f>IF(ISBLANK(B188)," ",IF(ISNA(VLOOKUP(B188,#REF!,5,FALSE))," ",VLOOKUP(B188,#REF!,5,FALSE)))</f>
        <v xml:space="preserve"> </v>
      </c>
    </row>
    <row r="189" spans="1:9" x14ac:dyDescent="0.25">
      <c r="A189" s="70"/>
      <c r="B189" s="14"/>
      <c r="C189" s="14"/>
      <c r="I189" s="51" t="str">
        <f>IF(ISBLANK(B189)," ",IF(ISNA(VLOOKUP(B189,#REF!,5,FALSE))," ",VLOOKUP(B189,#REF!,5,FALSE)))</f>
        <v xml:space="preserve"> </v>
      </c>
    </row>
    <row r="190" spans="1:9" x14ac:dyDescent="0.25">
      <c r="A190" s="70"/>
      <c r="B190" s="14"/>
      <c r="C190" s="14"/>
      <c r="I190" s="51" t="str">
        <f>IF(ISBLANK(B190)," ",IF(ISNA(VLOOKUP(B190,#REF!,5,FALSE))," ",VLOOKUP(B190,#REF!,5,FALSE)))</f>
        <v xml:space="preserve"> </v>
      </c>
    </row>
    <row r="191" spans="1:9" x14ac:dyDescent="0.25">
      <c r="A191" s="70"/>
      <c r="B191" s="14"/>
      <c r="C191" s="14"/>
      <c r="I191" s="51" t="str">
        <f>IF(ISBLANK(B191)," ",IF(ISNA(VLOOKUP(B191,#REF!,5,FALSE))," ",VLOOKUP(B191,#REF!,5,FALSE)))</f>
        <v xml:space="preserve"> </v>
      </c>
    </row>
    <row r="192" spans="1:9" x14ac:dyDescent="0.25">
      <c r="A192" s="70"/>
      <c r="B192" s="14"/>
      <c r="C192" s="14"/>
      <c r="I192" s="51" t="str">
        <f>IF(ISBLANK(B192)," ",IF(ISNA(VLOOKUP(B192,#REF!,5,FALSE))," ",VLOOKUP(B192,#REF!,5,FALSE)))</f>
        <v xml:space="preserve"> </v>
      </c>
    </row>
    <row r="193" spans="1:9" x14ac:dyDescent="0.25">
      <c r="A193" s="70"/>
      <c r="B193" s="14"/>
      <c r="C193" s="14"/>
      <c r="I193" s="51" t="str">
        <f>IF(ISBLANK(B193)," ",IF(ISNA(VLOOKUP(B193,#REF!,5,FALSE))," ",VLOOKUP(B193,#REF!,5,FALSE)))</f>
        <v xml:space="preserve"> </v>
      </c>
    </row>
    <row r="194" spans="1:9" x14ac:dyDescent="0.25">
      <c r="A194" s="70"/>
      <c r="B194" s="14"/>
      <c r="C194" s="14"/>
      <c r="I194" s="51" t="str">
        <f>IF(ISBLANK(B194)," ",IF(ISNA(VLOOKUP(B194,#REF!,5,FALSE))," ",VLOOKUP(B194,#REF!,5,FALSE)))</f>
        <v xml:space="preserve"> </v>
      </c>
    </row>
    <row r="195" spans="1:9" x14ac:dyDescent="0.25">
      <c r="A195" s="70"/>
      <c r="B195" s="14"/>
      <c r="C195" s="14"/>
      <c r="I195" s="51" t="str">
        <f>IF(ISBLANK(B195)," ",IF(ISNA(VLOOKUP(B195,#REF!,5,FALSE))," ",VLOOKUP(B195,#REF!,5,FALSE)))</f>
        <v xml:space="preserve"> </v>
      </c>
    </row>
    <row r="196" spans="1:9" x14ac:dyDescent="0.25">
      <c r="A196" s="70"/>
      <c r="B196" s="14"/>
      <c r="C196" s="14"/>
      <c r="I196" s="51" t="str">
        <f>IF(ISBLANK(B196)," ",IF(ISNA(VLOOKUP(B196,#REF!,5,FALSE))," ",VLOOKUP(B196,#REF!,5,FALSE)))</f>
        <v xml:space="preserve"> </v>
      </c>
    </row>
    <row r="197" spans="1:9" x14ac:dyDescent="0.25">
      <c r="A197" s="70"/>
      <c r="B197" s="14"/>
      <c r="C197" s="14"/>
      <c r="I197" s="51" t="str">
        <f>IF(ISBLANK(B197)," ",IF(ISNA(VLOOKUP(B197,#REF!,5,FALSE))," ",VLOOKUP(B197,#REF!,5,FALSE)))</f>
        <v xml:space="preserve"> </v>
      </c>
    </row>
    <row r="198" spans="1:9" x14ac:dyDescent="0.25">
      <c r="A198" s="70"/>
      <c r="B198" s="14"/>
      <c r="C198" s="14"/>
      <c r="I198" s="51" t="str">
        <f>IF(ISBLANK(B198)," ",IF(ISNA(VLOOKUP(B198,#REF!,5,FALSE))," ",VLOOKUP(B198,#REF!,5,FALSE)))</f>
        <v xml:space="preserve"> </v>
      </c>
    </row>
    <row r="199" spans="1:9" x14ac:dyDescent="0.25">
      <c r="A199" s="70"/>
      <c r="B199" s="14"/>
      <c r="C199" s="14"/>
      <c r="I199" s="51" t="str">
        <f>IF(ISBLANK(B199)," ",IF(ISNA(VLOOKUP(B199,#REF!,5,FALSE))," ",VLOOKUP(B199,#REF!,5,FALSE)))</f>
        <v xml:space="preserve"> </v>
      </c>
    </row>
    <row r="200" spans="1:9" x14ac:dyDescent="0.25">
      <c r="A200" s="70"/>
      <c r="B200" s="14"/>
      <c r="C200" s="14"/>
      <c r="I200" s="51" t="str">
        <f>IF(ISBLANK(B200)," ",IF(ISNA(VLOOKUP(B200,#REF!,5,FALSE))," ",VLOOKUP(B200,#REF!,5,FALSE)))</f>
        <v xml:space="preserve"> </v>
      </c>
    </row>
    <row r="201" spans="1:9" x14ac:dyDescent="0.25">
      <c r="A201" s="70"/>
      <c r="B201" s="14"/>
      <c r="C201" s="14"/>
      <c r="I201" s="51" t="str">
        <f>IF(ISBLANK(B201)," ",IF(ISNA(VLOOKUP(B201,#REF!,5,FALSE))," ",VLOOKUP(B201,#REF!,5,FALSE)))</f>
        <v xml:space="preserve"> </v>
      </c>
    </row>
    <row r="202" spans="1:9" x14ac:dyDescent="0.25">
      <c r="A202" s="70"/>
      <c r="B202" s="14"/>
      <c r="C202" s="14"/>
      <c r="I202" s="51" t="str">
        <f>IF(ISBLANK(B202)," ",IF(ISNA(VLOOKUP(B202,#REF!,5,FALSE))," ",VLOOKUP(B202,#REF!,5,FALSE)))</f>
        <v xml:space="preserve"> </v>
      </c>
    </row>
    <row r="203" spans="1:9" x14ac:dyDescent="0.25">
      <c r="A203" s="70"/>
      <c r="B203" s="14"/>
      <c r="C203" s="14"/>
      <c r="I203" s="51" t="str">
        <f>IF(ISBLANK(B203)," ",IF(ISNA(VLOOKUP(B203,#REF!,5,FALSE))," ",VLOOKUP(B203,#REF!,5,FALSE)))</f>
        <v xml:space="preserve"> </v>
      </c>
    </row>
    <row r="204" spans="1:9" x14ac:dyDescent="0.25">
      <c r="A204" s="70"/>
      <c r="B204" s="14"/>
      <c r="C204" s="14"/>
      <c r="I204" s="51" t="str">
        <f>IF(ISBLANK(B204)," ",IF(ISNA(VLOOKUP(B204,#REF!,5,FALSE))," ",VLOOKUP(B204,#REF!,5,FALSE)))</f>
        <v xml:space="preserve"> </v>
      </c>
    </row>
    <row r="205" spans="1:9" x14ac:dyDescent="0.25">
      <c r="A205" s="70"/>
      <c r="B205" s="14"/>
      <c r="C205" s="14"/>
      <c r="I205" s="51" t="str">
        <f>IF(ISBLANK(B205)," ",IF(ISNA(VLOOKUP(B205,#REF!,5,FALSE))," ",VLOOKUP(B205,#REF!,5,FALSE)))</f>
        <v xml:space="preserve"> </v>
      </c>
    </row>
    <row r="206" spans="1:9" x14ac:dyDescent="0.25">
      <c r="A206" s="70"/>
      <c r="B206" s="14"/>
      <c r="C206" s="14"/>
      <c r="I206" s="51" t="str">
        <f>IF(ISBLANK(B206)," ",IF(ISNA(VLOOKUP(B206,#REF!,5,FALSE))," ",VLOOKUP(B206,#REF!,5,FALSE)))</f>
        <v xml:space="preserve"> </v>
      </c>
    </row>
    <row r="207" spans="1:9" x14ac:dyDescent="0.25">
      <c r="A207" s="70"/>
      <c r="B207" s="14"/>
      <c r="C207" s="14"/>
      <c r="I207" s="51" t="str">
        <f>IF(ISBLANK(B207)," ",IF(ISNA(VLOOKUP(B207,#REF!,5,FALSE))," ",VLOOKUP(B207,#REF!,5,FALSE)))</f>
        <v xml:space="preserve"> </v>
      </c>
    </row>
    <row r="208" spans="1:9" x14ac:dyDescent="0.25">
      <c r="A208" s="70"/>
      <c r="B208" s="14"/>
      <c r="C208" s="14"/>
      <c r="I208" s="51" t="str">
        <f>IF(ISBLANK(B208)," ",IF(ISNA(VLOOKUP(B208,#REF!,5,FALSE))," ",VLOOKUP(B208,#REF!,5,FALSE)))</f>
        <v xml:space="preserve"> </v>
      </c>
    </row>
    <row r="209" spans="1:9" x14ac:dyDescent="0.25">
      <c r="A209" s="70"/>
      <c r="B209" s="14"/>
      <c r="C209" s="14"/>
      <c r="I209" s="51" t="str">
        <f>IF(ISBLANK(B209)," ",IF(ISNA(VLOOKUP(B209,#REF!,5,FALSE))," ",VLOOKUP(B209,#REF!,5,FALSE)))</f>
        <v xml:space="preserve"> </v>
      </c>
    </row>
    <row r="210" spans="1:9" x14ac:dyDescent="0.25">
      <c r="A210" s="70"/>
      <c r="B210" s="14"/>
      <c r="C210" s="14"/>
      <c r="I210" s="51" t="str">
        <f>IF(ISBLANK(B210)," ",IF(ISNA(VLOOKUP(B210,#REF!,5,FALSE))," ",VLOOKUP(B210,#REF!,5,FALSE)))</f>
        <v xml:space="preserve"> </v>
      </c>
    </row>
    <row r="211" spans="1:9" x14ac:dyDescent="0.25">
      <c r="A211" s="70"/>
      <c r="B211" s="14"/>
      <c r="C211" s="14"/>
      <c r="I211" s="51" t="str">
        <f>IF(ISBLANK(B211)," ",IF(ISNA(VLOOKUP(B211,#REF!,5,FALSE))," ",VLOOKUP(B211,#REF!,5,FALSE)))</f>
        <v xml:space="preserve"> </v>
      </c>
    </row>
    <row r="212" spans="1:9" x14ac:dyDescent="0.25">
      <c r="A212" s="70"/>
      <c r="B212" s="14"/>
      <c r="C212" s="14"/>
      <c r="I212" s="51" t="str">
        <f>IF(ISBLANK(B212)," ",IF(ISNA(VLOOKUP(B212,#REF!,5,FALSE))," ",VLOOKUP(B212,#REF!,5,FALSE)))</f>
        <v xml:space="preserve"> </v>
      </c>
    </row>
    <row r="213" spans="1:9" x14ac:dyDescent="0.25">
      <c r="A213" s="70"/>
      <c r="B213" s="14"/>
      <c r="C213" s="14"/>
      <c r="I213" s="51" t="str">
        <f>IF(ISBLANK(B213)," ",IF(ISNA(VLOOKUP(B213,#REF!,5,FALSE))," ",VLOOKUP(B213,#REF!,5,FALSE)))</f>
        <v xml:space="preserve"> </v>
      </c>
    </row>
    <row r="214" spans="1:9" x14ac:dyDescent="0.25">
      <c r="A214" s="70"/>
      <c r="B214" s="14"/>
      <c r="C214" s="14"/>
      <c r="I214" s="51" t="str">
        <f>IF(ISBLANK(B214)," ",IF(ISNA(VLOOKUP(B214,#REF!,5,FALSE))," ",VLOOKUP(B214,#REF!,5,FALSE)))</f>
        <v xml:space="preserve"> </v>
      </c>
    </row>
    <row r="215" spans="1:9" x14ac:dyDescent="0.25">
      <c r="A215" s="70"/>
      <c r="B215" s="14"/>
      <c r="C215" s="14"/>
    </row>
    <row r="216" spans="1:9" x14ac:dyDescent="0.25">
      <c r="A216" s="70"/>
      <c r="B216" s="14"/>
      <c r="C216" s="14"/>
    </row>
    <row r="217" spans="1:9" x14ac:dyDescent="0.25">
      <c r="A217" s="70"/>
      <c r="B217" s="14"/>
      <c r="C217" s="14"/>
    </row>
    <row r="218" spans="1:9" x14ac:dyDescent="0.25">
      <c r="A218" s="70"/>
      <c r="B218" s="14"/>
      <c r="C218" s="14"/>
    </row>
    <row r="219" spans="1:9" x14ac:dyDescent="0.25">
      <c r="A219" s="70"/>
      <c r="B219" s="14"/>
      <c r="C219" s="14"/>
    </row>
    <row r="220" spans="1:9" x14ac:dyDescent="0.25">
      <c r="A220" s="70"/>
      <c r="B220" s="14"/>
      <c r="C220" s="14"/>
    </row>
    <row r="221" spans="1:9" x14ac:dyDescent="0.25">
      <c r="A221" s="70"/>
      <c r="B221" s="14"/>
      <c r="C221" s="14"/>
    </row>
    <row r="222" spans="1:9" x14ac:dyDescent="0.25">
      <c r="A222" s="70"/>
      <c r="B222" s="14"/>
      <c r="C222" s="14"/>
    </row>
    <row r="223" spans="1:9" x14ac:dyDescent="0.25">
      <c r="A223" s="70"/>
      <c r="B223" s="14"/>
      <c r="C223" s="14"/>
    </row>
    <row r="224" spans="1:9" x14ac:dyDescent="0.25">
      <c r="A224" s="70"/>
      <c r="B224" s="14"/>
      <c r="C224" s="14"/>
    </row>
    <row r="225" spans="1:3" x14ac:dyDescent="0.25">
      <c r="A225" s="70"/>
      <c r="B225" s="14"/>
      <c r="C225" s="14"/>
    </row>
    <row r="226" spans="1:3" x14ac:dyDescent="0.25">
      <c r="A226" s="70"/>
      <c r="B226" s="14"/>
      <c r="C226" s="14"/>
    </row>
    <row r="227" spans="1:3" x14ac:dyDescent="0.25">
      <c r="A227" s="70"/>
      <c r="B227" s="14"/>
      <c r="C227" s="14"/>
    </row>
    <row r="228" spans="1:3" x14ac:dyDescent="0.25">
      <c r="A228" s="70"/>
      <c r="B228" s="14"/>
      <c r="C228" s="14"/>
    </row>
    <row r="229" spans="1:3" x14ac:dyDescent="0.25">
      <c r="A229" s="70"/>
      <c r="B229" s="14"/>
      <c r="C229" s="14"/>
    </row>
    <row r="230" spans="1:3" x14ac:dyDescent="0.25">
      <c r="A230" s="70"/>
      <c r="B230" s="14"/>
      <c r="C230" s="14"/>
    </row>
    <row r="231" spans="1:3" x14ac:dyDescent="0.25">
      <c r="A231" s="70"/>
      <c r="B231" s="14"/>
      <c r="C231" s="14"/>
    </row>
    <row r="232" spans="1:3" x14ac:dyDescent="0.25">
      <c r="A232" s="70"/>
      <c r="B232" s="14"/>
      <c r="C232" s="14"/>
    </row>
    <row r="233" spans="1:3" x14ac:dyDescent="0.25">
      <c r="A233" s="70"/>
      <c r="B233" s="14"/>
      <c r="C233" s="14"/>
    </row>
    <row r="234" spans="1:3" x14ac:dyDescent="0.25">
      <c r="A234" s="70"/>
      <c r="B234" s="14"/>
      <c r="C234" s="14"/>
    </row>
    <row r="235" spans="1:3" x14ac:dyDescent="0.25">
      <c r="A235" s="70"/>
      <c r="B235" s="14"/>
      <c r="C235" s="14"/>
    </row>
    <row r="236" spans="1:3" x14ac:dyDescent="0.25">
      <c r="A236" s="70"/>
      <c r="B236" s="14"/>
      <c r="C236" s="14"/>
    </row>
    <row r="237" spans="1:3" x14ac:dyDescent="0.25">
      <c r="A237" s="70"/>
      <c r="B237" s="14"/>
      <c r="C237" s="14"/>
    </row>
    <row r="238" spans="1:3" x14ac:dyDescent="0.25">
      <c r="A238" s="70"/>
      <c r="B238" s="14"/>
      <c r="C238" s="14"/>
    </row>
    <row r="239" spans="1:3" x14ac:dyDescent="0.25">
      <c r="A239" s="70"/>
      <c r="B239" s="14"/>
      <c r="C239" s="14"/>
    </row>
    <row r="240" spans="1:3" x14ac:dyDescent="0.25">
      <c r="A240" s="70"/>
      <c r="B240" s="14"/>
      <c r="C240" s="14"/>
    </row>
    <row r="241" spans="1:3" x14ac:dyDescent="0.25">
      <c r="A241" s="70"/>
      <c r="B241" s="14"/>
      <c r="C241" s="14"/>
    </row>
    <row r="242" spans="1:3" x14ac:dyDescent="0.25">
      <c r="A242" s="70"/>
      <c r="B242" s="14"/>
      <c r="C242" s="14"/>
    </row>
    <row r="243" spans="1:3" x14ac:dyDescent="0.25">
      <c r="A243" s="70"/>
      <c r="B243" s="14"/>
      <c r="C243" s="14"/>
    </row>
    <row r="244" spans="1:3" x14ac:dyDescent="0.25">
      <c r="A244" s="70"/>
      <c r="B244" s="14"/>
      <c r="C244" s="14"/>
    </row>
    <row r="245" spans="1:3" x14ac:dyDescent="0.25">
      <c r="A245" s="70"/>
      <c r="B245" s="14"/>
      <c r="C245" s="14"/>
    </row>
    <row r="246" spans="1:3" x14ac:dyDescent="0.25">
      <c r="A246" s="70"/>
      <c r="B246" s="14"/>
      <c r="C246" s="14"/>
    </row>
    <row r="247" spans="1:3" x14ac:dyDescent="0.25">
      <c r="A247" s="70"/>
      <c r="B247" s="14"/>
      <c r="C247" s="14"/>
    </row>
    <row r="248" spans="1:3" x14ac:dyDescent="0.25">
      <c r="A248" s="70"/>
      <c r="B248" s="14"/>
      <c r="C248" s="14"/>
    </row>
    <row r="249" spans="1:3" x14ac:dyDescent="0.25">
      <c r="A249" s="70"/>
      <c r="B249" s="14"/>
      <c r="C249" s="14"/>
    </row>
    <row r="250" spans="1:3" x14ac:dyDescent="0.25">
      <c r="A250" s="70"/>
      <c r="B250" s="14"/>
      <c r="C250" s="14"/>
    </row>
    <row r="251" spans="1:3" x14ac:dyDescent="0.25">
      <c r="A251" s="70"/>
      <c r="B251" s="14"/>
      <c r="C251" s="14"/>
    </row>
    <row r="252" spans="1:3" x14ac:dyDescent="0.25">
      <c r="A252" s="70"/>
      <c r="B252" s="14"/>
      <c r="C252" s="14"/>
    </row>
    <row r="253" spans="1:3" x14ac:dyDescent="0.25">
      <c r="A253" s="70"/>
      <c r="B253" s="14"/>
      <c r="C253" s="14"/>
    </row>
    <row r="254" spans="1:3" x14ac:dyDescent="0.25">
      <c r="A254" s="70"/>
      <c r="B254" s="14"/>
      <c r="C254" s="14"/>
    </row>
    <row r="255" spans="1:3" x14ac:dyDescent="0.25">
      <c r="A255" s="70"/>
      <c r="B255" s="14"/>
      <c r="C255" s="14"/>
    </row>
    <row r="256" spans="1:3" x14ac:dyDescent="0.25">
      <c r="A256" s="70"/>
      <c r="B256" s="14"/>
      <c r="C256" s="14"/>
    </row>
    <row r="257" spans="1:3" x14ac:dyDescent="0.25">
      <c r="A257" s="70"/>
      <c r="B257" s="14"/>
      <c r="C257" s="14"/>
    </row>
    <row r="258" spans="1:3" x14ac:dyDescent="0.25">
      <c r="A258" s="70"/>
      <c r="B258" s="14"/>
      <c r="C258" s="14"/>
    </row>
    <row r="259" spans="1:3" x14ac:dyDescent="0.25">
      <c r="A259" s="70"/>
      <c r="B259" s="14"/>
      <c r="C259" s="14"/>
    </row>
    <row r="260" spans="1:3" x14ac:dyDescent="0.25">
      <c r="A260" s="70"/>
      <c r="B260" s="14"/>
      <c r="C260" s="14"/>
    </row>
    <row r="261" spans="1:3" x14ac:dyDescent="0.25">
      <c r="A261" s="70"/>
      <c r="B261" s="14"/>
      <c r="C261" s="14"/>
    </row>
    <row r="262" spans="1:3" x14ac:dyDescent="0.25">
      <c r="A262" s="70"/>
      <c r="B262" s="14"/>
      <c r="C262" s="14"/>
    </row>
    <row r="263" spans="1:3" x14ac:dyDescent="0.25">
      <c r="A263" s="70"/>
      <c r="B263" s="14"/>
      <c r="C263" s="14"/>
    </row>
    <row r="264" spans="1:3" x14ac:dyDescent="0.25">
      <c r="A264" s="70"/>
      <c r="B264" s="14"/>
      <c r="C264" s="14"/>
    </row>
    <row r="265" spans="1:3" x14ac:dyDescent="0.25">
      <c r="A265" s="70"/>
      <c r="B265" s="14"/>
      <c r="C265" s="14"/>
    </row>
    <row r="266" spans="1:3" x14ac:dyDescent="0.25">
      <c r="A266" s="70"/>
      <c r="B266" s="14"/>
      <c r="C266" s="14"/>
    </row>
    <row r="267" spans="1:3" x14ac:dyDescent="0.25">
      <c r="A267" s="70"/>
      <c r="B267" s="14"/>
      <c r="C267" s="14"/>
    </row>
    <row r="268" spans="1:3" x14ac:dyDescent="0.25">
      <c r="A268" s="70"/>
      <c r="B268" s="14"/>
      <c r="C268" s="14"/>
    </row>
    <row r="269" spans="1:3" x14ac:dyDescent="0.25">
      <c r="A269" s="70"/>
      <c r="B269" s="14"/>
      <c r="C269" s="14"/>
    </row>
    <row r="270" spans="1:3" x14ac:dyDescent="0.25">
      <c r="A270" s="70"/>
      <c r="B270" s="14"/>
      <c r="C270" s="14"/>
    </row>
    <row r="271" spans="1:3" x14ac:dyDescent="0.25">
      <c r="A271" s="70"/>
      <c r="B271" s="14"/>
      <c r="C271" s="14"/>
    </row>
    <row r="272" spans="1:3" x14ac:dyDescent="0.25">
      <c r="A272" s="70"/>
      <c r="B272" s="14"/>
      <c r="C272" s="14"/>
    </row>
    <row r="273" spans="1:3" x14ac:dyDescent="0.25">
      <c r="A273" s="70"/>
      <c r="B273" s="14"/>
      <c r="C273" s="14"/>
    </row>
    <row r="274" spans="1:3" x14ac:dyDescent="0.25">
      <c r="A274" s="70"/>
      <c r="B274" s="14"/>
      <c r="C274" s="14"/>
    </row>
    <row r="275" spans="1:3" x14ac:dyDescent="0.25">
      <c r="A275" s="70"/>
      <c r="B275" s="14"/>
      <c r="C275" s="14"/>
    </row>
    <row r="276" spans="1:3" x14ac:dyDescent="0.25">
      <c r="A276" s="70"/>
      <c r="B276" s="14"/>
      <c r="C276" s="14"/>
    </row>
    <row r="277" spans="1:3" x14ac:dyDescent="0.25">
      <c r="A277" s="70"/>
      <c r="B277" s="14"/>
      <c r="C277" s="14"/>
    </row>
    <row r="278" spans="1:3" x14ac:dyDescent="0.25">
      <c r="A278" s="70"/>
      <c r="B278" s="14"/>
      <c r="C278" s="14"/>
    </row>
    <row r="279" spans="1:3" x14ac:dyDescent="0.25">
      <c r="A279" s="70"/>
      <c r="B279" s="14"/>
      <c r="C279" s="14"/>
    </row>
    <row r="280" spans="1:3" x14ac:dyDescent="0.25">
      <c r="A280" s="70"/>
      <c r="B280" s="14"/>
      <c r="C280" s="14"/>
    </row>
    <row r="281" spans="1:3" x14ac:dyDescent="0.25">
      <c r="A281" s="70"/>
      <c r="B281" s="14"/>
      <c r="C281" s="14"/>
    </row>
    <row r="282" spans="1:3" x14ac:dyDescent="0.25">
      <c r="A282" s="70"/>
      <c r="B282" s="14"/>
      <c r="C282" s="14"/>
    </row>
    <row r="283" spans="1:3" x14ac:dyDescent="0.25">
      <c r="A283" s="70"/>
      <c r="B283" s="14"/>
      <c r="C283" s="14"/>
    </row>
    <row r="284" spans="1:3" x14ac:dyDescent="0.25">
      <c r="A284" s="70"/>
      <c r="B284" s="14"/>
      <c r="C284" s="14"/>
    </row>
    <row r="285" spans="1:3" x14ac:dyDescent="0.25">
      <c r="A285" s="70"/>
      <c r="B285" s="14"/>
      <c r="C285" s="14"/>
    </row>
    <row r="286" spans="1:3" x14ac:dyDescent="0.25">
      <c r="A286" s="70"/>
      <c r="B286" s="14"/>
      <c r="C286" s="14"/>
    </row>
    <row r="287" spans="1:3" x14ac:dyDescent="0.25">
      <c r="A287" s="70"/>
      <c r="B287" s="14"/>
      <c r="C287" s="14"/>
    </row>
    <row r="288" spans="1:3" x14ac:dyDescent="0.25">
      <c r="A288" s="70"/>
      <c r="B288" s="14"/>
      <c r="C288" s="14"/>
    </row>
    <row r="289" spans="1:3" x14ac:dyDescent="0.25">
      <c r="A289" s="70"/>
      <c r="B289" s="14"/>
      <c r="C289" s="14"/>
    </row>
    <row r="290" spans="1:3" x14ac:dyDescent="0.25">
      <c r="A290" s="70"/>
      <c r="B290" s="14"/>
      <c r="C290" s="14"/>
    </row>
    <row r="291" spans="1:3" x14ac:dyDescent="0.25">
      <c r="A291" s="70"/>
      <c r="B291" s="14"/>
      <c r="C291" s="14"/>
    </row>
    <row r="292" spans="1:3" x14ac:dyDescent="0.25">
      <c r="A292" s="70"/>
      <c r="B292" s="14"/>
      <c r="C292" s="14"/>
    </row>
    <row r="293" spans="1:3" x14ac:dyDescent="0.25">
      <c r="A293" s="70"/>
      <c r="B293" s="14"/>
      <c r="C293" s="14"/>
    </row>
    <row r="294" spans="1:3" x14ac:dyDescent="0.25">
      <c r="A294" s="70"/>
      <c r="B294" s="14"/>
      <c r="C294" s="14"/>
    </row>
    <row r="295" spans="1:3" x14ac:dyDescent="0.25">
      <c r="A295" s="70"/>
      <c r="B295" s="14"/>
      <c r="C295" s="14"/>
    </row>
    <row r="296" spans="1:3" x14ac:dyDescent="0.25">
      <c r="A296" s="70"/>
      <c r="B296" s="14"/>
      <c r="C296" s="14"/>
    </row>
    <row r="297" spans="1:3" x14ac:dyDescent="0.25">
      <c r="A297" s="70"/>
      <c r="B297" s="14"/>
      <c r="C297" s="14"/>
    </row>
    <row r="298" spans="1:3" x14ac:dyDescent="0.25">
      <c r="A298" s="70"/>
      <c r="B298" s="14"/>
      <c r="C298" s="14"/>
    </row>
    <row r="299" spans="1:3" x14ac:dyDescent="0.25">
      <c r="A299" s="70"/>
      <c r="B299" s="14"/>
      <c r="C299" s="14"/>
    </row>
    <row r="300" spans="1:3" x14ac:dyDescent="0.25">
      <c r="A300" s="70"/>
      <c r="B300" s="14"/>
      <c r="C300" s="14"/>
    </row>
    <row r="301" spans="1:3" x14ac:dyDescent="0.25">
      <c r="A301" s="70"/>
      <c r="B301" s="14"/>
      <c r="C301" s="14"/>
    </row>
    <row r="302" spans="1:3" x14ac:dyDescent="0.25">
      <c r="A302" s="70"/>
      <c r="B302" s="14"/>
      <c r="C302" s="14"/>
    </row>
    <row r="303" spans="1:3" x14ac:dyDescent="0.25">
      <c r="A303" s="70"/>
      <c r="B303" s="14"/>
      <c r="C303" s="14"/>
    </row>
    <row r="304" spans="1:3" x14ac:dyDescent="0.25">
      <c r="A304" s="70"/>
      <c r="B304" s="14"/>
      <c r="C304" s="14"/>
    </row>
    <row r="305" spans="1:3" x14ac:dyDescent="0.25">
      <c r="A305" s="70"/>
      <c r="B305" s="14"/>
      <c r="C305" s="14"/>
    </row>
    <row r="306" spans="1:3" x14ac:dyDescent="0.25">
      <c r="A306" s="70"/>
      <c r="B306" s="14"/>
      <c r="C306" s="14"/>
    </row>
    <row r="307" spans="1:3" x14ac:dyDescent="0.25">
      <c r="A307" s="70"/>
      <c r="B307" s="14"/>
      <c r="C307" s="14"/>
    </row>
    <row r="308" spans="1:3" x14ac:dyDescent="0.25">
      <c r="A308" s="70"/>
      <c r="B308" s="14"/>
      <c r="C308" s="14"/>
    </row>
    <row r="309" spans="1:3" x14ac:dyDescent="0.25">
      <c r="A309" s="70"/>
      <c r="B309" s="14"/>
      <c r="C309" s="14"/>
    </row>
    <row r="310" spans="1:3" x14ac:dyDescent="0.25">
      <c r="A310" s="70"/>
      <c r="B310" s="14"/>
      <c r="C310" s="14"/>
    </row>
    <row r="311" spans="1:3" x14ac:dyDescent="0.25">
      <c r="A311" s="70"/>
      <c r="B311" s="14"/>
      <c r="C311" s="14"/>
    </row>
    <row r="312" spans="1:3" x14ac:dyDescent="0.25">
      <c r="A312" s="70"/>
      <c r="B312" s="14"/>
      <c r="C312" s="14"/>
    </row>
    <row r="313" spans="1:3" x14ac:dyDescent="0.25">
      <c r="A313" s="70"/>
      <c r="B313" s="14"/>
      <c r="C313" s="14"/>
    </row>
    <row r="314" spans="1:3" x14ac:dyDescent="0.25">
      <c r="A314" s="70"/>
      <c r="B314" s="14"/>
      <c r="C314" s="14"/>
    </row>
    <row r="315" spans="1:3" x14ac:dyDescent="0.25">
      <c r="A315" s="70"/>
      <c r="B315" s="14"/>
      <c r="C315" s="14"/>
    </row>
    <row r="316" spans="1:3" x14ac:dyDescent="0.25">
      <c r="A316" s="70"/>
      <c r="B316" s="14"/>
      <c r="C316" s="14"/>
    </row>
    <row r="317" spans="1:3" x14ac:dyDescent="0.25">
      <c r="A317" s="70"/>
      <c r="B317" s="14"/>
      <c r="C317" s="14"/>
    </row>
    <row r="318" spans="1:3" x14ac:dyDescent="0.25">
      <c r="A318" s="70"/>
      <c r="B318" s="14"/>
      <c r="C318" s="14"/>
    </row>
    <row r="319" spans="1:3" x14ac:dyDescent="0.25">
      <c r="A319" s="70"/>
      <c r="B319" s="14"/>
      <c r="C319" s="14"/>
    </row>
    <row r="320" spans="1:3" x14ac:dyDescent="0.25">
      <c r="A320" s="70"/>
      <c r="B320" s="14"/>
      <c r="C320" s="14"/>
    </row>
    <row r="321" spans="1:3" x14ac:dyDescent="0.25">
      <c r="A321" s="70"/>
      <c r="B321" s="14"/>
      <c r="C321" s="14"/>
    </row>
    <row r="322" spans="1:3" x14ac:dyDescent="0.25">
      <c r="A322" s="70"/>
      <c r="B322" s="14"/>
      <c r="C322" s="14"/>
    </row>
    <row r="323" spans="1:3" x14ac:dyDescent="0.25">
      <c r="A323" s="70"/>
      <c r="B323" s="14"/>
      <c r="C323" s="14"/>
    </row>
    <row r="324" spans="1:3" x14ac:dyDescent="0.25">
      <c r="A324" s="70"/>
      <c r="B324" s="14"/>
      <c r="C324" s="14"/>
    </row>
    <row r="325" spans="1:3" x14ac:dyDescent="0.25">
      <c r="A325" s="70"/>
      <c r="B325" s="14"/>
      <c r="C325" s="14"/>
    </row>
    <row r="326" spans="1:3" x14ac:dyDescent="0.25">
      <c r="A326" s="70"/>
      <c r="B326" s="14"/>
      <c r="C326" s="14"/>
    </row>
    <row r="327" spans="1:3" x14ac:dyDescent="0.25">
      <c r="A327" s="70"/>
      <c r="B327" s="14"/>
      <c r="C327" s="14"/>
    </row>
    <row r="328" spans="1:3" x14ac:dyDescent="0.25">
      <c r="A328" s="70"/>
      <c r="B328" s="14"/>
      <c r="C328" s="14"/>
    </row>
    <row r="329" spans="1:3" x14ac:dyDescent="0.25">
      <c r="A329" s="70"/>
      <c r="B329" s="14"/>
      <c r="C329" s="14"/>
    </row>
    <row r="330" spans="1:3" x14ac:dyDescent="0.25">
      <c r="A330" s="70"/>
      <c r="B330" s="14"/>
      <c r="C330" s="14"/>
    </row>
    <row r="331" spans="1:3" x14ac:dyDescent="0.25">
      <c r="A331" s="70"/>
      <c r="B331" s="14"/>
      <c r="C331" s="14"/>
    </row>
    <row r="332" spans="1:3" x14ac:dyDescent="0.25">
      <c r="A332" s="70"/>
      <c r="B332" s="14"/>
      <c r="C332" s="14"/>
    </row>
    <row r="333" spans="1:3" x14ac:dyDescent="0.25">
      <c r="A333" s="70"/>
      <c r="B333" s="14"/>
      <c r="C333" s="14"/>
    </row>
    <row r="334" spans="1:3" x14ac:dyDescent="0.25">
      <c r="A334" s="70"/>
      <c r="B334" s="14"/>
      <c r="C334" s="14"/>
    </row>
    <row r="335" spans="1:3" x14ac:dyDescent="0.25">
      <c r="A335" s="70"/>
      <c r="B335" s="14"/>
      <c r="C335" s="14"/>
    </row>
    <row r="336" spans="1:3" x14ac:dyDescent="0.25">
      <c r="A336" s="70"/>
      <c r="B336" s="14"/>
      <c r="C336" s="14"/>
    </row>
    <row r="337" spans="1:3" x14ac:dyDescent="0.25">
      <c r="A337" s="70"/>
      <c r="B337" s="14"/>
      <c r="C337" s="14"/>
    </row>
    <row r="338" spans="1:3" x14ac:dyDescent="0.25">
      <c r="A338" s="70"/>
      <c r="B338" s="14"/>
      <c r="C338" s="14"/>
    </row>
    <row r="339" spans="1:3" x14ac:dyDescent="0.25">
      <c r="A339" s="70"/>
      <c r="B339" s="14"/>
      <c r="C339" s="14"/>
    </row>
    <row r="340" spans="1:3" x14ac:dyDescent="0.25">
      <c r="A340" s="70"/>
      <c r="B340" s="14"/>
      <c r="C340" s="14"/>
    </row>
    <row r="341" spans="1:3" x14ac:dyDescent="0.25">
      <c r="A341" s="70"/>
      <c r="B341" s="14"/>
      <c r="C341" s="14"/>
    </row>
    <row r="342" spans="1:3" x14ac:dyDescent="0.25">
      <c r="A342" s="70"/>
      <c r="B342" s="14"/>
      <c r="C342" s="14"/>
    </row>
    <row r="343" spans="1:3" x14ac:dyDescent="0.25">
      <c r="A343" s="70"/>
      <c r="B343" s="14"/>
      <c r="C343" s="14"/>
    </row>
    <row r="344" spans="1:3" x14ac:dyDescent="0.25">
      <c r="A344" s="70"/>
      <c r="B344" s="14"/>
      <c r="C344" s="14"/>
    </row>
    <row r="345" spans="1:3" x14ac:dyDescent="0.25">
      <c r="A345" s="70"/>
      <c r="B345" s="14"/>
      <c r="C345" s="14"/>
    </row>
    <row r="346" spans="1:3" x14ac:dyDescent="0.25">
      <c r="A346" s="70"/>
      <c r="B346" s="14"/>
      <c r="C346" s="14"/>
    </row>
    <row r="347" spans="1:3" x14ac:dyDescent="0.25">
      <c r="A347" s="70"/>
      <c r="B347" s="14"/>
      <c r="C347" s="14"/>
    </row>
    <row r="348" spans="1:3" x14ac:dyDescent="0.25">
      <c r="A348" s="70"/>
      <c r="B348" s="14"/>
      <c r="C348" s="14"/>
    </row>
    <row r="349" spans="1:3" x14ac:dyDescent="0.25">
      <c r="A349" s="70"/>
      <c r="B349" s="14"/>
      <c r="C349" s="14"/>
    </row>
    <row r="350" spans="1:3" x14ac:dyDescent="0.25">
      <c r="A350" s="70"/>
      <c r="B350" s="14"/>
      <c r="C350" s="14"/>
    </row>
    <row r="351" spans="1:3" x14ac:dyDescent="0.25">
      <c r="A351" s="70"/>
      <c r="B351" s="14"/>
      <c r="C351" s="14"/>
    </row>
    <row r="352" spans="1:3" x14ac:dyDescent="0.25">
      <c r="A352" s="70"/>
      <c r="B352" s="14"/>
      <c r="C352" s="14"/>
    </row>
    <row r="353" spans="1:3" x14ac:dyDescent="0.25">
      <c r="A353" s="70"/>
      <c r="B353" s="14"/>
      <c r="C353" s="14"/>
    </row>
    <row r="354" spans="1:3" x14ac:dyDescent="0.25">
      <c r="A354" s="70"/>
      <c r="B354" s="14"/>
      <c r="C354" s="14"/>
    </row>
    <row r="355" spans="1:3" x14ac:dyDescent="0.25">
      <c r="A355" s="70"/>
      <c r="B355" s="14"/>
      <c r="C355" s="14"/>
    </row>
    <row r="356" spans="1:3" x14ac:dyDescent="0.25">
      <c r="A356" s="70"/>
      <c r="B356" s="14"/>
      <c r="C356" s="14"/>
    </row>
    <row r="357" spans="1:3" x14ac:dyDescent="0.25">
      <c r="A357" s="70"/>
      <c r="B357" s="14"/>
      <c r="C357" s="14"/>
    </row>
    <row r="358" spans="1:3" x14ac:dyDescent="0.25">
      <c r="A358" s="70"/>
      <c r="B358" s="14"/>
      <c r="C358" s="14"/>
    </row>
    <row r="359" spans="1:3" x14ac:dyDescent="0.25">
      <c r="A359" s="70"/>
      <c r="B359" s="14"/>
      <c r="C359" s="14"/>
    </row>
    <row r="360" spans="1:3" x14ac:dyDescent="0.25">
      <c r="A360" s="70"/>
      <c r="B360" s="14"/>
      <c r="C360" s="14"/>
    </row>
    <row r="361" spans="1:3" x14ac:dyDescent="0.25">
      <c r="A361" s="70"/>
      <c r="B361" s="14"/>
      <c r="C361" s="14"/>
    </row>
    <row r="362" spans="1:3" x14ac:dyDescent="0.25">
      <c r="A362" s="70"/>
      <c r="B362" s="14"/>
      <c r="C362" s="14"/>
    </row>
    <row r="363" spans="1:3" x14ac:dyDescent="0.25">
      <c r="A363" s="70"/>
      <c r="B363" s="14"/>
      <c r="C363" s="14"/>
    </row>
    <row r="364" spans="1:3" x14ac:dyDescent="0.25">
      <c r="A364" s="70"/>
      <c r="B364" s="14"/>
      <c r="C364" s="14"/>
    </row>
    <row r="365" spans="1:3" x14ac:dyDescent="0.25">
      <c r="A365" s="70"/>
      <c r="B365" s="14"/>
      <c r="C365" s="14"/>
    </row>
    <row r="366" spans="1:3" x14ac:dyDescent="0.25">
      <c r="A366" s="70"/>
      <c r="B366" s="14"/>
      <c r="C366" s="14"/>
    </row>
    <row r="367" spans="1:3" x14ac:dyDescent="0.25">
      <c r="A367" s="70"/>
      <c r="B367" s="14"/>
      <c r="C367" s="14"/>
    </row>
    <row r="368" spans="1:3" x14ac:dyDescent="0.25">
      <c r="A368" s="70"/>
      <c r="B368" s="14"/>
      <c r="C368" s="14"/>
    </row>
    <row r="369" spans="1:3" x14ac:dyDescent="0.25">
      <c r="A369" s="70"/>
      <c r="B369" s="14"/>
      <c r="C369" s="14"/>
    </row>
    <row r="370" spans="1:3" x14ac:dyDescent="0.25">
      <c r="A370" s="70"/>
      <c r="B370" s="14"/>
      <c r="C370" s="14"/>
    </row>
    <row r="371" spans="1:3" x14ac:dyDescent="0.25">
      <c r="A371" s="70"/>
      <c r="B371" s="14"/>
      <c r="C371" s="14"/>
    </row>
    <row r="372" spans="1:3" x14ac:dyDescent="0.25">
      <c r="A372" s="70"/>
      <c r="B372" s="14"/>
      <c r="C372" s="14"/>
    </row>
    <row r="373" spans="1:3" x14ac:dyDescent="0.25">
      <c r="A373" s="70"/>
      <c r="B373" s="14"/>
      <c r="C373" s="14"/>
    </row>
    <row r="374" spans="1:3" x14ac:dyDescent="0.25">
      <c r="A374" s="70"/>
      <c r="B374" s="14"/>
      <c r="C374" s="14"/>
    </row>
    <row r="375" spans="1:3" x14ac:dyDescent="0.25">
      <c r="A375" s="70"/>
      <c r="B375" s="14"/>
      <c r="C375" s="14"/>
    </row>
    <row r="376" spans="1:3" x14ac:dyDescent="0.25">
      <c r="A376" s="70"/>
      <c r="B376" s="14"/>
      <c r="C376" s="14"/>
    </row>
    <row r="377" spans="1:3" x14ac:dyDescent="0.25">
      <c r="A377" s="70"/>
      <c r="B377" s="14"/>
      <c r="C377" s="14"/>
    </row>
    <row r="378" spans="1:3" x14ac:dyDescent="0.25">
      <c r="A378" s="70"/>
      <c r="B378" s="14"/>
      <c r="C378" s="14"/>
    </row>
    <row r="379" spans="1:3" x14ac:dyDescent="0.25">
      <c r="A379" s="70"/>
      <c r="B379" s="14"/>
      <c r="C379" s="14"/>
    </row>
    <row r="380" spans="1:3" x14ac:dyDescent="0.25">
      <c r="A380" s="70"/>
      <c r="B380" s="14"/>
      <c r="C380" s="14"/>
    </row>
    <row r="381" spans="1:3" x14ac:dyDescent="0.25">
      <c r="A381" s="70"/>
      <c r="B381" s="14"/>
      <c r="C381" s="14"/>
    </row>
    <row r="382" spans="1:3" x14ac:dyDescent="0.25">
      <c r="A382" s="70"/>
      <c r="B382" s="14"/>
      <c r="C382" s="14"/>
    </row>
    <row r="383" spans="1:3" x14ac:dyDescent="0.25">
      <c r="A383" s="70"/>
      <c r="B383" s="14"/>
      <c r="C383" s="14"/>
    </row>
    <row r="384" spans="1:3" x14ac:dyDescent="0.25">
      <c r="A384" s="70"/>
      <c r="B384" s="14"/>
      <c r="C384" s="14"/>
    </row>
    <row r="385" spans="1:3" x14ac:dyDescent="0.25">
      <c r="A385" s="70"/>
      <c r="B385" s="14"/>
      <c r="C385" s="14"/>
    </row>
    <row r="386" spans="1:3" x14ac:dyDescent="0.25">
      <c r="A386" s="70"/>
      <c r="B386" s="14"/>
      <c r="C386" s="14"/>
    </row>
    <row r="387" spans="1:3" x14ac:dyDescent="0.25">
      <c r="A387" s="70"/>
      <c r="B387" s="14"/>
      <c r="C387" s="14"/>
    </row>
    <row r="388" spans="1:3" x14ac:dyDescent="0.25">
      <c r="A388" s="70"/>
      <c r="B388" s="14"/>
      <c r="C388" s="14"/>
    </row>
    <row r="389" spans="1:3" x14ac:dyDescent="0.25">
      <c r="A389" s="70"/>
      <c r="B389" s="14"/>
      <c r="C389" s="14"/>
    </row>
    <row r="390" spans="1:3" x14ac:dyDescent="0.25">
      <c r="A390" s="70"/>
      <c r="B390" s="14"/>
      <c r="C390" s="14"/>
    </row>
    <row r="391" spans="1:3" x14ac:dyDescent="0.25">
      <c r="A391" s="70"/>
      <c r="B391" s="14"/>
      <c r="C391" s="14"/>
    </row>
    <row r="392" spans="1:3" x14ac:dyDescent="0.25">
      <c r="A392" s="70"/>
      <c r="B392" s="14"/>
      <c r="C392" s="14"/>
    </row>
    <row r="393" spans="1:3" x14ac:dyDescent="0.25">
      <c r="A393" s="70"/>
      <c r="B393" s="14"/>
      <c r="C393" s="14"/>
    </row>
    <row r="394" spans="1:3" x14ac:dyDescent="0.25">
      <c r="A394" s="70"/>
      <c r="B394" s="14"/>
      <c r="C394" s="14"/>
    </row>
    <row r="395" spans="1:3" x14ac:dyDescent="0.25">
      <c r="A395" s="70"/>
      <c r="B395" s="14"/>
      <c r="C395" s="14"/>
    </row>
    <row r="396" spans="1:3" x14ac:dyDescent="0.25">
      <c r="A396" s="70"/>
      <c r="B396" s="14"/>
      <c r="C396" s="14"/>
    </row>
    <row r="397" spans="1:3" x14ac:dyDescent="0.25">
      <c r="A397" s="70"/>
      <c r="B397" s="14"/>
      <c r="C397" s="14"/>
    </row>
    <row r="398" spans="1:3" x14ac:dyDescent="0.25">
      <c r="A398" s="70"/>
      <c r="B398" s="14"/>
      <c r="C398" s="14"/>
    </row>
    <row r="399" spans="1:3" x14ac:dyDescent="0.25">
      <c r="A399" s="70"/>
      <c r="B399" s="14"/>
      <c r="C399" s="14"/>
    </row>
    <row r="400" spans="1:3" x14ac:dyDescent="0.25">
      <c r="A400" s="70"/>
      <c r="B400" s="14"/>
      <c r="C400" s="14"/>
    </row>
    <row r="401" spans="1:3" x14ac:dyDescent="0.25">
      <c r="A401" s="70"/>
      <c r="B401" s="14"/>
      <c r="C401" s="14"/>
    </row>
    <row r="402" spans="1:3" x14ac:dyDescent="0.25">
      <c r="A402" s="70"/>
      <c r="B402" s="14"/>
      <c r="C402" s="14"/>
    </row>
    <row r="403" spans="1:3" x14ac:dyDescent="0.25">
      <c r="A403" s="70"/>
      <c r="B403" s="14"/>
      <c r="C403" s="14"/>
    </row>
    <row r="404" spans="1:3" x14ac:dyDescent="0.25">
      <c r="A404" s="70"/>
      <c r="B404" s="14"/>
      <c r="C404" s="14"/>
    </row>
    <row r="405" spans="1:3" x14ac:dyDescent="0.25">
      <c r="A405" s="70"/>
      <c r="B405" s="14"/>
      <c r="C405" s="14"/>
    </row>
    <row r="406" spans="1:3" x14ac:dyDescent="0.25">
      <c r="A406" s="70"/>
      <c r="B406" s="14"/>
      <c r="C406" s="14"/>
    </row>
    <row r="407" spans="1:3" x14ac:dyDescent="0.25">
      <c r="A407" s="70"/>
      <c r="B407" s="14"/>
      <c r="C407" s="14"/>
    </row>
    <row r="408" spans="1:3" x14ac:dyDescent="0.25">
      <c r="A408" s="70"/>
      <c r="B408" s="14"/>
      <c r="C408" s="14"/>
    </row>
    <row r="409" spans="1:3" x14ac:dyDescent="0.25">
      <c r="A409" s="70"/>
      <c r="B409" s="14"/>
      <c r="C409" s="14"/>
    </row>
    <row r="410" spans="1:3" x14ac:dyDescent="0.25">
      <c r="A410" s="70"/>
      <c r="B410" s="14"/>
      <c r="C410" s="14"/>
    </row>
    <row r="411" spans="1:3" x14ac:dyDescent="0.25">
      <c r="A411" s="70"/>
      <c r="B411" s="14"/>
      <c r="C411" s="14"/>
    </row>
    <row r="412" spans="1:3" x14ac:dyDescent="0.25">
      <c r="A412" s="70"/>
      <c r="B412" s="14"/>
      <c r="C412" s="14"/>
    </row>
    <row r="413" spans="1:3" x14ac:dyDescent="0.25">
      <c r="A413" s="70"/>
      <c r="B413" s="14"/>
      <c r="C413" s="14"/>
    </row>
    <row r="414" spans="1:3" x14ac:dyDescent="0.25">
      <c r="A414" s="70"/>
      <c r="B414" s="14"/>
      <c r="C414" s="14"/>
    </row>
    <row r="415" spans="1:3" x14ac:dyDescent="0.25">
      <c r="A415" s="70"/>
      <c r="B415" s="14"/>
      <c r="C415" s="14"/>
    </row>
    <row r="416" spans="1:3" x14ac:dyDescent="0.25">
      <c r="A416" s="70"/>
      <c r="B416" s="14"/>
      <c r="C416" s="14"/>
    </row>
    <row r="417" spans="1:3" x14ac:dyDescent="0.25">
      <c r="A417" s="70"/>
      <c r="B417" s="14"/>
      <c r="C417" s="14"/>
    </row>
    <row r="418" spans="1:3" x14ac:dyDescent="0.25">
      <c r="A418" s="70"/>
      <c r="B418" s="14"/>
      <c r="C418" s="14"/>
    </row>
    <row r="419" spans="1:3" x14ac:dyDescent="0.25">
      <c r="A419" s="70"/>
      <c r="B419" s="14"/>
      <c r="C419" s="14"/>
    </row>
    <row r="420" spans="1:3" x14ac:dyDescent="0.25">
      <c r="A420" s="70"/>
      <c r="B420" s="14"/>
      <c r="C420" s="14"/>
    </row>
    <row r="421" spans="1:3" x14ac:dyDescent="0.25">
      <c r="A421" s="70"/>
      <c r="B421" s="14"/>
      <c r="C421" s="14"/>
    </row>
    <row r="422" spans="1:3" x14ac:dyDescent="0.25">
      <c r="A422" s="70"/>
      <c r="B422" s="14"/>
      <c r="C422" s="14"/>
    </row>
    <row r="423" spans="1:3" x14ac:dyDescent="0.25">
      <c r="A423" s="70"/>
      <c r="B423" s="14"/>
      <c r="C423" s="14"/>
    </row>
    <row r="424" spans="1:3" x14ac:dyDescent="0.25">
      <c r="A424" s="70"/>
      <c r="B424" s="14"/>
      <c r="C424" s="14"/>
    </row>
    <row r="425" spans="1:3" x14ac:dyDescent="0.25">
      <c r="A425" s="70"/>
      <c r="B425" s="14"/>
      <c r="C425" s="14"/>
    </row>
    <row r="426" spans="1:3" x14ac:dyDescent="0.25">
      <c r="A426" s="70"/>
      <c r="B426" s="14"/>
      <c r="C426" s="14"/>
    </row>
    <row r="427" spans="1:3" x14ac:dyDescent="0.25">
      <c r="A427" s="70"/>
      <c r="B427" s="14"/>
      <c r="C427" s="14"/>
    </row>
    <row r="428" spans="1:3" x14ac:dyDescent="0.25">
      <c r="A428" s="70"/>
      <c r="B428" s="14"/>
      <c r="C428" s="14"/>
    </row>
    <row r="429" spans="1:3" x14ac:dyDescent="0.25">
      <c r="A429" s="70"/>
      <c r="B429" s="14"/>
      <c r="C429" s="14"/>
    </row>
    <row r="430" spans="1:3" x14ac:dyDescent="0.25">
      <c r="A430" s="70"/>
      <c r="B430" s="14"/>
      <c r="C430" s="14"/>
    </row>
    <row r="431" spans="1:3" x14ac:dyDescent="0.25">
      <c r="A431" s="70"/>
      <c r="B431" s="14"/>
      <c r="C431" s="14"/>
    </row>
    <row r="432" spans="1:3" x14ac:dyDescent="0.25">
      <c r="A432" s="70"/>
      <c r="B432" s="14"/>
      <c r="C432" s="14"/>
    </row>
    <row r="433" spans="1:3" x14ac:dyDescent="0.25">
      <c r="A433" s="70"/>
      <c r="B433" s="14"/>
      <c r="C433" s="14"/>
    </row>
    <row r="434" spans="1:3" x14ac:dyDescent="0.25">
      <c r="A434" s="70"/>
      <c r="B434" s="14"/>
      <c r="C434" s="14"/>
    </row>
    <row r="435" spans="1:3" x14ac:dyDescent="0.25">
      <c r="A435" s="70"/>
      <c r="B435" s="14"/>
      <c r="C435" s="14"/>
    </row>
    <row r="436" spans="1:3" x14ac:dyDescent="0.25">
      <c r="A436" s="70"/>
      <c r="B436" s="14"/>
      <c r="C436" s="14"/>
    </row>
    <row r="437" spans="1:3" x14ac:dyDescent="0.25">
      <c r="A437" s="70"/>
      <c r="B437" s="14"/>
      <c r="C437" s="14"/>
    </row>
    <row r="438" spans="1:3" x14ac:dyDescent="0.25">
      <c r="A438" s="70"/>
      <c r="B438" s="14"/>
      <c r="C438" s="14"/>
    </row>
    <row r="439" spans="1:3" x14ac:dyDescent="0.25">
      <c r="A439" s="70"/>
      <c r="B439" s="14"/>
      <c r="C439" s="14"/>
    </row>
    <row r="440" spans="1:3" x14ac:dyDescent="0.25">
      <c r="A440" s="70"/>
      <c r="B440" s="14"/>
      <c r="C440" s="14"/>
    </row>
    <row r="441" spans="1:3" x14ac:dyDescent="0.25">
      <c r="A441" s="70"/>
      <c r="B441" s="14"/>
      <c r="C441" s="14"/>
    </row>
    <row r="442" spans="1:3" x14ac:dyDescent="0.25">
      <c r="A442" s="70"/>
      <c r="B442" s="14"/>
      <c r="C442" s="14"/>
    </row>
    <row r="443" spans="1:3" x14ac:dyDescent="0.25">
      <c r="A443" s="70"/>
      <c r="B443" s="14"/>
      <c r="C443" s="14"/>
    </row>
    <row r="444" spans="1:3" x14ac:dyDescent="0.25">
      <c r="A444" s="70"/>
      <c r="B444" s="14"/>
      <c r="C444" s="14"/>
    </row>
    <row r="445" spans="1:3" x14ac:dyDescent="0.25">
      <c r="A445" s="70"/>
      <c r="B445" s="14"/>
      <c r="C445" s="14"/>
    </row>
    <row r="446" spans="1:3" x14ac:dyDescent="0.25">
      <c r="A446" s="70"/>
      <c r="B446" s="14"/>
      <c r="C446" s="14"/>
    </row>
    <row r="447" spans="1:3" x14ac:dyDescent="0.25">
      <c r="A447" s="70"/>
      <c r="B447" s="14"/>
      <c r="C447" s="14"/>
    </row>
    <row r="448" spans="1:3" x14ac:dyDescent="0.25">
      <c r="A448" s="70"/>
      <c r="B448" s="14"/>
      <c r="C448" s="14"/>
    </row>
    <row r="449" spans="1:3" x14ac:dyDescent="0.25">
      <c r="A449" s="70"/>
      <c r="B449" s="14"/>
      <c r="C449" s="14"/>
    </row>
    <row r="450" spans="1:3" x14ac:dyDescent="0.25">
      <c r="A450" s="70"/>
      <c r="B450" s="14"/>
      <c r="C450" s="14"/>
    </row>
    <row r="451" spans="1:3" x14ac:dyDescent="0.25">
      <c r="A451" s="70"/>
      <c r="B451" s="14"/>
      <c r="C451" s="14"/>
    </row>
    <row r="452" spans="1:3" x14ac:dyDescent="0.25">
      <c r="A452" s="70"/>
      <c r="B452" s="14"/>
      <c r="C452" s="14"/>
    </row>
    <row r="453" spans="1:3" x14ac:dyDescent="0.25">
      <c r="A453" s="70"/>
      <c r="B453" s="14"/>
      <c r="C453" s="14"/>
    </row>
    <row r="454" spans="1:3" x14ac:dyDescent="0.25">
      <c r="A454" s="70"/>
      <c r="B454" s="14"/>
      <c r="C454" s="14"/>
    </row>
    <row r="455" spans="1:3" x14ac:dyDescent="0.25">
      <c r="A455" s="70"/>
      <c r="B455" s="14"/>
      <c r="C455" s="14"/>
    </row>
    <row r="456" spans="1:3" x14ac:dyDescent="0.25">
      <c r="A456" s="70"/>
      <c r="B456" s="14"/>
      <c r="C456" s="14"/>
    </row>
    <row r="457" spans="1:3" x14ac:dyDescent="0.25">
      <c r="A457" s="70"/>
      <c r="B457" s="14"/>
      <c r="C457" s="14"/>
    </row>
    <row r="458" spans="1:3" x14ac:dyDescent="0.25">
      <c r="A458" s="70"/>
      <c r="B458" s="14"/>
      <c r="C458" s="14"/>
    </row>
    <row r="459" spans="1:3" x14ac:dyDescent="0.25">
      <c r="A459" s="70"/>
      <c r="B459" s="14"/>
      <c r="C459" s="14"/>
    </row>
    <row r="460" spans="1:3" x14ac:dyDescent="0.25">
      <c r="A460" s="70"/>
      <c r="B460" s="14"/>
      <c r="C460" s="14"/>
    </row>
    <row r="461" spans="1:3" x14ac:dyDescent="0.25">
      <c r="A461" s="70"/>
      <c r="B461" s="14"/>
      <c r="C461" s="14"/>
    </row>
    <row r="462" spans="1:3" x14ac:dyDescent="0.25">
      <c r="A462" s="70"/>
      <c r="B462" s="14"/>
      <c r="C462" s="14"/>
    </row>
    <row r="463" spans="1:3" x14ac:dyDescent="0.25">
      <c r="A463" s="70"/>
      <c r="B463" s="14"/>
      <c r="C463" s="14"/>
    </row>
    <row r="464" spans="1:3" x14ac:dyDescent="0.25">
      <c r="A464" s="70"/>
      <c r="B464" s="14"/>
      <c r="C464" s="14"/>
    </row>
    <row r="465" spans="1:3" x14ac:dyDescent="0.25">
      <c r="A465" s="70"/>
      <c r="B465" s="14"/>
      <c r="C465" s="14"/>
    </row>
    <row r="466" spans="1:3" x14ac:dyDescent="0.25">
      <c r="A466" s="70"/>
      <c r="B466" s="14"/>
      <c r="C466" s="14"/>
    </row>
    <row r="467" spans="1:3" x14ac:dyDescent="0.25">
      <c r="A467" s="70"/>
      <c r="B467" s="14"/>
      <c r="C467" s="14"/>
    </row>
    <row r="468" spans="1:3" x14ac:dyDescent="0.25">
      <c r="A468" s="70"/>
      <c r="B468" s="14"/>
      <c r="C468" s="14"/>
    </row>
    <row r="469" spans="1:3" x14ac:dyDescent="0.25">
      <c r="A469" s="70"/>
      <c r="B469" s="14"/>
      <c r="C469" s="14"/>
    </row>
    <row r="470" spans="1:3" x14ac:dyDescent="0.25">
      <c r="A470" s="70"/>
      <c r="B470" s="14"/>
      <c r="C470" s="14"/>
    </row>
    <row r="471" spans="1:3" x14ac:dyDescent="0.25">
      <c r="A471" s="70"/>
      <c r="B471" s="14"/>
      <c r="C471" s="14"/>
    </row>
    <row r="472" spans="1:3" x14ac:dyDescent="0.25">
      <c r="A472" s="70"/>
      <c r="B472" s="14"/>
      <c r="C472" s="14"/>
    </row>
    <row r="473" spans="1:3" x14ac:dyDescent="0.25">
      <c r="A473" s="70"/>
      <c r="B473" s="14"/>
      <c r="C473" s="14"/>
    </row>
    <row r="474" spans="1:3" x14ac:dyDescent="0.25">
      <c r="A474" s="70"/>
      <c r="B474" s="14"/>
      <c r="C474" s="14"/>
    </row>
    <row r="475" spans="1:3" x14ac:dyDescent="0.25">
      <c r="A475" s="70"/>
      <c r="B475" s="14"/>
      <c r="C475" s="14"/>
    </row>
    <row r="476" spans="1:3" x14ac:dyDescent="0.25">
      <c r="A476" s="70"/>
      <c r="B476" s="14"/>
      <c r="C476" s="14"/>
    </row>
    <row r="477" spans="1:3" x14ac:dyDescent="0.25">
      <c r="A477" s="70"/>
      <c r="B477" s="14"/>
      <c r="C477" s="14"/>
    </row>
    <row r="478" spans="1:3" x14ac:dyDescent="0.25">
      <c r="A478" s="70"/>
      <c r="B478" s="14"/>
      <c r="C478" s="14"/>
    </row>
    <row r="479" spans="1:3" x14ac:dyDescent="0.25">
      <c r="A479" s="70"/>
      <c r="B479" s="14"/>
      <c r="C479" s="14"/>
    </row>
    <row r="480" spans="1:3" x14ac:dyDescent="0.25">
      <c r="A480" s="70"/>
      <c r="B480" s="14"/>
      <c r="C480" s="14"/>
    </row>
    <row r="481" spans="1:3" x14ac:dyDescent="0.25">
      <c r="A481" s="70"/>
      <c r="B481" s="14"/>
      <c r="C481" s="14"/>
    </row>
    <row r="482" spans="1:3" x14ac:dyDescent="0.25">
      <c r="A482" s="70"/>
      <c r="B482" s="14"/>
      <c r="C482" s="14"/>
    </row>
    <row r="483" spans="1:3" x14ac:dyDescent="0.25">
      <c r="A483" s="70"/>
      <c r="B483" s="14"/>
      <c r="C483" s="14"/>
    </row>
    <row r="484" spans="1:3" x14ac:dyDescent="0.25">
      <c r="A484" s="70"/>
      <c r="B484" s="14"/>
      <c r="C484" s="14"/>
    </row>
    <row r="485" spans="1:3" x14ac:dyDescent="0.25">
      <c r="A485" s="70"/>
      <c r="B485" s="14"/>
      <c r="C485" s="14"/>
    </row>
    <row r="486" spans="1:3" x14ac:dyDescent="0.25">
      <c r="A486" s="70"/>
      <c r="B486" s="14"/>
      <c r="C486" s="14"/>
    </row>
    <row r="487" spans="1:3" x14ac:dyDescent="0.25">
      <c r="A487" s="70"/>
      <c r="B487" s="14"/>
      <c r="C487" s="14"/>
    </row>
    <row r="488" spans="1:3" x14ac:dyDescent="0.25">
      <c r="A488" s="70"/>
      <c r="B488" s="14"/>
      <c r="C488" s="14"/>
    </row>
    <row r="489" spans="1:3" x14ac:dyDescent="0.25">
      <c r="A489" s="70"/>
      <c r="B489" s="14"/>
      <c r="C489" s="14"/>
    </row>
    <row r="490" spans="1:3" x14ac:dyDescent="0.25">
      <c r="A490" s="70"/>
      <c r="B490" s="14"/>
      <c r="C490" s="14"/>
    </row>
    <row r="491" spans="1:3" x14ac:dyDescent="0.25">
      <c r="A491" s="70"/>
      <c r="B491" s="14"/>
      <c r="C491" s="14"/>
    </row>
    <row r="492" spans="1:3" x14ac:dyDescent="0.25">
      <c r="A492" s="70"/>
      <c r="B492" s="14"/>
      <c r="C492" s="14"/>
    </row>
    <row r="493" spans="1:3" x14ac:dyDescent="0.25">
      <c r="A493" s="70"/>
      <c r="B493" s="14"/>
      <c r="C493" s="14"/>
    </row>
    <row r="494" spans="1:3" x14ac:dyDescent="0.25">
      <c r="A494" s="70"/>
      <c r="B494" s="14"/>
      <c r="C494" s="14"/>
    </row>
    <row r="495" spans="1:3" x14ac:dyDescent="0.25">
      <c r="A495" s="70"/>
      <c r="B495" s="14"/>
      <c r="C495" s="14"/>
    </row>
    <row r="496" spans="1:3" x14ac:dyDescent="0.25">
      <c r="A496" s="70"/>
      <c r="B496" s="14"/>
      <c r="C496" s="14"/>
    </row>
    <row r="497" spans="1:3" x14ac:dyDescent="0.25">
      <c r="A497" s="70"/>
      <c r="B497" s="14"/>
      <c r="C497" s="14"/>
    </row>
    <row r="498" spans="1:3" x14ac:dyDescent="0.25">
      <c r="A498" s="70"/>
      <c r="B498" s="14"/>
      <c r="C498" s="14"/>
    </row>
    <row r="499" spans="1:3" x14ac:dyDescent="0.25">
      <c r="A499" s="70"/>
      <c r="B499" s="14"/>
      <c r="C499" s="14"/>
    </row>
    <row r="500" spans="1:3" x14ac:dyDescent="0.25">
      <c r="A500" s="70"/>
      <c r="B500" s="14"/>
      <c r="C500" s="14"/>
    </row>
    <row r="501" spans="1:3" x14ac:dyDescent="0.25">
      <c r="A501" s="70"/>
      <c r="B501" s="14"/>
      <c r="C501" s="14"/>
    </row>
    <row r="502" spans="1:3" x14ac:dyDescent="0.25">
      <c r="A502" s="70"/>
      <c r="B502" s="14"/>
      <c r="C502" s="14"/>
    </row>
    <row r="503" spans="1:3" x14ac:dyDescent="0.25">
      <c r="A503" s="70"/>
      <c r="B503" s="14"/>
      <c r="C503" s="14"/>
    </row>
    <row r="504" spans="1:3" x14ac:dyDescent="0.25">
      <c r="A504" s="70"/>
      <c r="B504" s="14"/>
      <c r="C504" s="14"/>
    </row>
    <row r="505" spans="1:3" x14ac:dyDescent="0.25">
      <c r="A505" s="70"/>
      <c r="B505" s="14"/>
      <c r="C505" s="14"/>
    </row>
    <row r="506" spans="1:3" x14ac:dyDescent="0.25">
      <c r="A506" s="70"/>
      <c r="B506" s="14"/>
      <c r="C506" s="14"/>
    </row>
    <row r="507" spans="1:3" x14ac:dyDescent="0.25">
      <c r="A507" s="70"/>
      <c r="B507" s="14"/>
      <c r="C507" s="14"/>
    </row>
    <row r="508" spans="1:3" x14ac:dyDescent="0.25">
      <c r="A508" s="70"/>
      <c r="B508" s="14"/>
      <c r="C508" s="14"/>
    </row>
    <row r="509" spans="1:3" x14ac:dyDescent="0.25">
      <c r="A509" s="70"/>
      <c r="B509" s="14"/>
      <c r="C509" s="14"/>
    </row>
    <row r="510" spans="1:3" x14ac:dyDescent="0.25">
      <c r="A510" s="70"/>
      <c r="B510" s="14"/>
      <c r="C510" s="14"/>
    </row>
    <row r="511" spans="1:3" x14ac:dyDescent="0.25">
      <c r="A511" s="70"/>
      <c r="B511" s="14"/>
      <c r="C511" s="14"/>
    </row>
    <row r="512" spans="1:3" x14ac:dyDescent="0.25">
      <c r="A512" s="70"/>
      <c r="B512" s="14"/>
      <c r="C512" s="14"/>
    </row>
    <row r="513" spans="1:3" x14ac:dyDescent="0.25">
      <c r="A513" s="70"/>
      <c r="B513" s="14"/>
      <c r="C513" s="14"/>
    </row>
    <row r="514" spans="1:3" x14ac:dyDescent="0.25">
      <c r="A514" s="70"/>
      <c r="B514" s="14"/>
      <c r="C514" s="14"/>
    </row>
    <row r="515" spans="1:3" x14ac:dyDescent="0.25">
      <c r="A515" s="70"/>
      <c r="B515" s="14"/>
      <c r="C515" s="14"/>
    </row>
    <row r="516" spans="1:3" x14ac:dyDescent="0.25">
      <c r="A516" s="70"/>
      <c r="B516" s="14"/>
      <c r="C516" s="14"/>
    </row>
    <row r="517" spans="1:3" x14ac:dyDescent="0.25">
      <c r="A517" s="70"/>
      <c r="B517" s="14"/>
      <c r="C517" s="14"/>
    </row>
    <row r="518" spans="1:3" x14ac:dyDescent="0.25">
      <c r="A518" s="70"/>
      <c r="B518" s="14"/>
      <c r="C518" s="14"/>
    </row>
    <row r="519" spans="1:3" x14ac:dyDescent="0.25">
      <c r="A519" s="70"/>
      <c r="B519" s="14"/>
      <c r="C519" s="14"/>
    </row>
    <row r="520" spans="1:3" x14ac:dyDescent="0.25">
      <c r="A520" s="70"/>
      <c r="B520" s="14"/>
      <c r="C520" s="14"/>
    </row>
    <row r="521" spans="1:3" x14ac:dyDescent="0.25">
      <c r="A521" s="70"/>
      <c r="B521" s="14"/>
      <c r="C521" s="14"/>
    </row>
    <row r="522" spans="1:3" x14ac:dyDescent="0.25">
      <c r="A522" s="70"/>
      <c r="B522" s="14"/>
      <c r="C522" s="14"/>
    </row>
    <row r="523" spans="1:3" x14ac:dyDescent="0.25">
      <c r="A523" s="70"/>
      <c r="B523" s="14"/>
      <c r="C523" s="14"/>
    </row>
    <row r="524" spans="1:3" x14ac:dyDescent="0.25">
      <c r="A524" s="70"/>
      <c r="B524" s="14"/>
      <c r="C524" s="14"/>
    </row>
    <row r="525" spans="1:3" x14ac:dyDescent="0.25">
      <c r="A525" s="70"/>
      <c r="B525" s="14"/>
      <c r="C525" s="14"/>
    </row>
    <row r="526" spans="1:3" x14ac:dyDescent="0.25">
      <c r="A526" s="70"/>
      <c r="B526" s="14"/>
      <c r="C526" s="14"/>
    </row>
    <row r="527" spans="1:3" x14ac:dyDescent="0.25">
      <c r="A527" s="70"/>
      <c r="B527" s="14"/>
      <c r="C527" s="14"/>
    </row>
    <row r="528" spans="1:3" x14ac:dyDescent="0.25">
      <c r="A528" s="70"/>
      <c r="B528" s="14"/>
      <c r="C528" s="14"/>
    </row>
    <row r="529" spans="1:3" x14ac:dyDescent="0.25">
      <c r="A529" s="70"/>
      <c r="B529" s="14"/>
      <c r="C529" s="14"/>
    </row>
    <row r="530" spans="1:3" x14ac:dyDescent="0.25">
      <c r="A530" s="70"/>
      <c r="B530" s="14"/>
      <c r="C530" s="14"/>
    </row>
    <row r="531" spans="1:3" x14ac:dyDescent="0.25">
      <c r="A531" s="70"/>
      <c r="B531" s="14"/>
      <c r="C531" s="14"/>
    </row>
    <row r="532" spans="1:3" x14ac:dyDescent="0.25">
      <c r="A532" s="70"/>
      <c r="B532" s="14"/>
      <c r="C532" s="14"/>
    </row>
    <row r="533" spans="1:3" x14ac:dyDescent="0.25">
      <c r="A533" s="70"/>
      <c r="B533" s="14"/>
      <c r="C533" s="14"/>
    </row>
    <row r="534" spans="1:3" x14ac:dyDescent="0.25">
      <c r="A534" s="70"/>
      <c r="B534" s="14"/>
      <c r="C534" s="14"/>
    </row>
    <row r="535" spans="1:3" x14ac:dyDescent="0.25">
      <c r="A535" s="70"/>
      <c r="B535" s="14"/>
      <c r="C535" s="14"/>
    </row>
    <row r="536" spans="1:3" x14ac:dyDescent="0.25">
      <c r="A536" s="70"/>
      <c r="B536" s="14"/>
      <c r="C536" s="14"/>
    </row>
    <row r="537" spans="1:3" x14ac:dyDescent="0.25">
      <c r="A537" s="70"/>
      <c r="B537" s="14"/>
      <c r="C537" s="14"/>
    </row>
    <row r="538" spans="1:3" x14ac:dyDescent="0.25">
      <c r="A538" s="70"/>
      <c r="B538" s="14"/>
      <c r="C538" s="14"/>
    </row>
    <row r="539" spans="1:3" x14ac:dyDescent="0.25">
      <c r="A539" s="70"/>
      <c r="B539" s="14"/>
      <c r="C539" s="14"/>
    </row>
    <row r="540" spans="1:3" x14ac:dyDescent="0.25">
      <c r="A540" s="70"/>
      <c r="B540" s="14"/>
      <c r="C540" s="14"/>
    </row>
    <row r="541" spans="1:3" x14ac:dyDescent="0.25">
      <c r="A541" s="70"/>
      <c r="B541" s="14"/>
      <c r="C541" s="14"/>
    </row>
    <row r="542" spans="1:3" x14ac:dyDescent="0.25">
      <c r="A542" s="70"/>
      <c r="B542" s="14"/>
      <c r="C542" s="14"/>
    </row>
    <row r="543" spans="1:3" x14ac:dyDescent="0.25">
      <c r="A543" s="70"/>
      <c r="B543" s="14"/>
      <c r="C543" s="14"/>
    </row>
    <row r="544" spans="1:3" x14ac:dyDescent="0.25">
      <c r="A544" s="70"/>
      <c r="B544" s="14"/>
      <c r="C544" s="14"/>
    </row>
    <row r="545" spans="1:3" x14ac:dyDescent="0.25">
      <c r="A545" s="70"/>
      <c r="B545" s="14"/>
      <c r="C545" s="14"/>
    </row>
    <row r="546" spans="1:3" x14ac:dyDescent="0.25">
      <c r="A546" s="70"/>
      <c r="B546" s="14"/>
      <c r="C546" s="14"/>
    </row>
    <row r="547" spans="1:3" x14ac:dyDescent="0.25">
      <c r="A547" s="70"/>
      <c r="B547" s="14"/>
      <c r="C547" s="14"/>
    </row>
    <row r="548" spans="1:3" x14ac:dyDescent="0.25">
      <c r="A548" s="70"/>
      <c r="B548" s="14"/>
      <c r="C548" s="14"/>
    </row>
    <row r="549" spans="1:3" x14ac:dyDescent="0.25">
      <c r="A549" s="70"/>
      <c r="B549" s="14"/>
      <c r="C549" s="14"/>
    </row>
    <row r="550" spans="1:3" x14ac:dyDescent="0.25">
      <c r="A550" s="70"/>
      <c r="B550" s="14"/>
      <c r="C550" s="14"/>
    </row>
    <row r="551" spans="1:3" x14ac:dyDescent="0.25">
      <c r="A551" s="70"/>
      <c r="B551" s="14"/>
      <c r="C551" s="14"/>
    </row>
    <row r="552" spans="1:3" x14ac:dyDescent="0.25">
      <c r="A552" s="70"/>
      <c r="B552" s="14"/>
      <c r="C552" s="14"/>
    </row>
    <row r="553" spans="1:3" x14ac:dyDescent="0.25">
      <c r="A553" s="70"/>
      <c r="B553" s="14"/>
      <c r="C553" s="14"/>
    </row>
    <row r="554" spans="1:3" x14ac:dyDescent="0.25">
      <c r="A554" s="70"/>
      <c r="B554" s="14"/>
      <c r="C554" s="14"/>
    </row>
    <row r="555" spans="1:3" x14ac:dyDescent="0.25">
      <c r="A555" s="70"/>
      <c r="B555" s="14"/>
      <c r="C555" s="14"/>
    </row>
    <row r="556" spans="1:3" x14ac:dyDescent="0.25">
      <c r="A556" s="70"/>
      <c r="B556" s="14"/>
      <c r="C556" s="14"/>
    </row>
    <row r="557" spans="1:3" x14ac:dyDescent="0.25">
      <c r="A557" s="70"/>
      <c r="B557" s="14"/>
      <c r="C557" s="14"/>
    </row>
    <row r="558" spans="1:3" x14ac:dyDescent="0.25">
      <c r="A558" s="70"/>
      <c r="B558" s="14"/>
      <c r="C558" s="14"/>
    </row>
    <row r="559" spans="1:3" x14ac:dyDescent="0.25">
      <c r="A559" s="70"/>
      <c r="B559" s="14"/>
      <c r="C559" s="14"/>
    </row>
    <row r="560" spans="1:3" x14ac:dyDescent="0.25">
      <c r="A560" s="70"/>
      <c r="B560" s="14"/>
      <c r="C560" s="14"/>
    </row>
    <row r="561" spans="1:3" x14ac:dyDescent="0.25">
      <c r="A561" s="70"/>
      <c r="B561" s="14"/>
      <c r="C561" s="14"/>
    </row>
    <row r="562" spans="1:3" x14ac:dyDescent="0.25">
      <c r="A562" s="70"/>
      <c r="B562" s="14"/>
      <c r="C562" s="14"/>
    </row>
    <row r="563" spans="1:3" x14ac:dyDescent="0.25">
      <c r="A563" s="70"/>
      <c r="B563" s="14"/>
      <c r="C563" s="14"/>
    </row>
    <row r="564" spans="1:3" x14ac:dyDescent="0.25">
      <c r="A564" s="70"/>
      <c r="B564" s="14"/>
      <c r="C564" s="14"/>
    </row>
    <row r="565" spans="1:3" x14ac:dyDescent="0.25">
      <c r="A565" s="70"/>
      <c r="B565" s="14"/>
      <c r="C565" s="14"/>
    </row>
    <row r="566" spans="1:3" x14ac:dyDescent="0.25">
      <c r="A566" s="70"/>
      <c r="B566" s="14"/>
      <c r="C566" s="14"/>
    </row>
    <row r="567" spans="1:3" x14ac:dyDescent="0.25">
      <c r="A567" s="70"/>
      <c r="B567" s="14"/>
      <c r="C567" s="14"/>
    </row>
    <row r="568" spans="1:3" x14ac:dyDescent="0.25">
      <c r="A568" s="70"/>
      <c r="B568" s="14"/>
      <c r="C568" s="14"/>
    </row>
    <row r="569" spans="1:3" x14ac:dyDescent="0.25">
      <c r="A569" s="70"/>
      <c r="B569" s="14"/>
      <c r="C569" s="14"/>
    </row>
    <row r="570" spans="1:3" x14ac:dyDescent="0.25">
      <c r="A570" s="70"/>
      <c r="B570" s="14"/>
      <c r="C570" s="14"/>
    </row>
    <row r="571" spans="1:3" x14ac:dyDescent="0.25">
      <c r="A571" s="70"/>
      <c r="B571" s="14"/>
      <c r="C571" s="14"/>
    </row>
    <row r="572" spans="1:3" x14ac:dyDescent="0.25">
      <c r="A572" s="70"/>
      <c r="B572" s="14"/>
      <c r="C572" s="14"/>
    </row>
    <row r="573" spans="1:3" x14ac:dyDescent="0.25">
      <c r="A573" s="70"/>
      <c r="B573" s="14"/>
      <c r="C573" s="14"/>
    </row>
    <row r="574" spans="1:3" x14ac:dyDescent="0.25">
      <c r="A574" s="70"/>
      <c r="B574" s="14"/>
      <c r="C574" s="14"/>
    </row>
    <row r="575" spans="1:3" x14ac:dyDescent="0.25">
      <c r="A575" s="70"/>
      <c r="B575" s="14"/>
      <c r="C575" s="14"/>
    </row>
    <row r="576" spans="1:3" x14ac:dyDescent="0.25">
      <c r="A576" s="70"/>
      <c r="B576" s="14"/>
      <c r="C576" s="14"/>
    </row>
    <row r="577" spans="1:3" x14ac:dyDescent="0.25">
      <c r="A577" s="70"/>
      <c r="B577" s="14"/>
      <c r="C577" s="14"/>
    </row>
    <row r="578" spans="1:3" x14ac:dyDescent="0.25">
      <c r="A578" s="70"/>
      <c r="B578" s="14"/>
      <c r="C578" s="14"/>
    </row>
    <row r="579" spans="1:3" x14ac:dyDescent="0.25">
      <c r="A579" s="70"/>
      <c r="B579" s="14"/>
      <c r="C579" s="14"/>
    </row>
    <row r="580" spans="1:3" x14ac:dyDescent="0.25">
      <c r="A580" s="70"/>
      <c r="B580" s="14"/>
      <c r="C580" s="14"/>
    </row>
    <row r="581" spans="1:3" x14ac:dyDescent="0.25">
      <c r="A581" s="70"/>
      <c r="B581" s="14"/>
      <c r="C581" s="14"/>
    </row>
    <row r="582" spans="1:3" x14ac:dyDescent="0.25">
      <c r="A582" s="70"/>
      <c r="B582" s="14"/>
      <c r="C582" s="14"/>
    </row>
    <row r="583" spans="1:3" x14ac:dyDescent="0.25">
      <c r="A583" s="70"/>
      <c r="B583" s="14"/>
      <c r="C583" s="14"/>
    </row>
    <row r="584" spans="1:3" x14ac:dyDescent="0.25">
      <c r="A584" s="70"/>
      <c r="B584" s="14"/>
      <c r="C584" s="14"/>
    </row>
    <row r="585" spans="1:3" x14ac:dyDescent="0.25">
      <c r="A585" s="70"/>
      <c r="B585" s="14"/>
      <c r="C585" s="14"/>
    </row>
    <row r="586" spans="1:3" x14ac:dyDescent="0.25">
      <c r="A586" s="70"/>
      <c r="B586" s="14"/>
      <c r="C586" s="14"/>
    </row>
    <row r="587" spans="1:3" x14ac:dyDescent="0.25">
      <c r="A587" s="70"/>
      <c r="B587" s="14"/>
      <c r="C587" s="14"/>
    </row>
    <row r="588" spans="1:3" x14ac:dyDescent="0.25">
      <c r="A588" s="70"/>
      <c r="B588" s="14"/>
      <c r="C588" s="14"/>
    </row>
    <row r="589" spans="1:3" x14ac:dyDescent="0.25">
      <c r="A589" s="70"/>
      <c r="B589" s="14"/>
      <c r="C589" s="14"/>
    </row>
    <row r="590" spans="1:3" x14ac:dyDescent="0.25">
      <c r="A590" s="70"/>
      <c r="B590" s="14"/>
      <c r="C590" s="14"/>
    </row>
    <row r="591" spans="1:3" x14ac:dyDescent="0.25">
      <c r="A591" s="70"/>
      <c r="B591" s="14"/>
      <c r="C591" s="14"/>
    </row>
    <row r="592" spans="1:3" x14ac:dyDescent="0.25">
      <c r="A592" s="70"/>
      <c r="B592" s="14"/>
      <c r="C592" s="14"/>
    </row>
    <row r="593" spans="1:3" x14ac:dyDescent="0.25">
      <c r="A593" s="70"/>
      <c r="B593" s="14"/>
      <c r="C593" s="14"/>
    </row>
    <row r="594" spans="1:3" x14ac:dyDescent="0.25">
      <c r="A594" s="70"/>
      <c r="B594" s="14"/>
      <c r="C594" s="14"/>
    </row>
    <row r="595" spans="1:3" x14ac:dyDescent="0.25">
      <c r="A595" s="70"/>
      <c r="B595" s="14"/>
      <c r="C595" s="14"/>
    </row>
    <row r="596" spans="1:3" x14ac:dyDescent="0.25">
      <c r="A596" s="70"/>
      <c r="B596" s="14"/>
      <c r="C596" s="14"/>
    </row>
    <row r="597" spans="1:3" x14ac:dyDescent="0.25">
      <c r="A597" s="70"/>
      <c r="B597" s="14"/>
      <c r="C597" s="14"/>
    </row>
    <row r="598" spans="1:3" x14ac:dyDescent="0.25">
      <c r="A598" s="70"/>
      <c r="B598" s="14"/>
      <c r="C598" s="14"/>
    </row>
    <row r="599" spans="1:3" x14ac:dyDescent="0.25">
      <c r="A599" s="70"/>
      <c r="B599" s="14"/>
      <c r="C599" s="14"/>
    </row>
    <row r="600" spans="1:3" x14ac:dyDescent="0.25">
      <c r="A600" s="70"/>
      <c r="B600" s="14"/>
      <c r="C600" s="14"/>
    </row>
    <row r="601" spans="1:3" x14ac:dyDescent="0.25">
      <c r="A601" s="70"/>
      <c r="B601" s="14"/>
      <c r="C601" s="14"/>
    </row>
    <row r="602" spans="1:3" x14ac:dyDescent="0.25">
      <c r="A602" s="70"/>
      <c r="B602" s="14"/>
      <c r="C602" s="14"/>
    </row>
    <row r="603" spans="1:3" x14ac:dyDescent="0.25">
      <c r="A603" s="70"/>
      <c r="B603" s="14"/>
      <c r="C603" s="14"/>
    </row>
    <row r="604" spans="1:3" x14ac:dyDescent="0.25">
      <c r="A604" s="70"/>
      <c r="B604" s="14"/>
      <c r="C604" s="14"/>
    </row>
    <row r="605" spans="1:3" x14ac:dyDescent="0.25">
      <c r="A605" s="70"/>
      <c r="B605" s="14"/>
      <c r="C605" s="14"/>
    </row>
    <row r="606" spans="1:3" x14ac:dyDescent="0.25">
      <c r="A606" s="70"/>
      <c r="B606" s="14"/>
      <c r="C606" s="14"/>
    </row>
    <row r="607" spans="1:3" x14ac:dyDescent="0.25">
      <c r="A607" s="70"/>
      <c r="B607" s="14"/>
      <c r="C607" s="14"/>
    </row>
    <row r="608" spans="1:3" x14ac:dyDescent="0.25">
      <c r="A608" s="70"/>
      <c r="B608" s="14"/>
      <c r="C608" s="14"/>
    </row>
    <row r="609" spans="1:3" x14ac:dyDescent="0.25">
      <c r="A609" s="70"/>
      <c r="B609" s="14"/>
      <c r="C609" s="14"/>
    </row>
    <row r="610" spans="1:3" x14ac:dyDescent="0.25">
      <c r="A610" s="70"/>
      <c r="B610" s="14"/>
      <c r="C610" s="14"/>
    </row>
    <row r="611" spans="1:3" x14ac:dyDescent="0.25">
      <c r="A611" s="70"/>
      <c r="B611" s="14"/>
      <c r="C611" s="14"/>
    </row>
    <row r="612" spans="1:3" x14ac:dyDescent="0.25">
      <c r="A612" s="70"/>
      <c r="B612" s="14"/>
      <c r="C612" s="14"/>
    </row>
    <row r="613" spans="1:3" x14ac:dyDescent="0.25">
      <c r="A613" s="70"/>
      <c r="B613" s="14"/>
      <c r="C613" s="14"/>
    </row>
    <row r="614" spans="1:3" x14ac:dyDescent="0.25">
      <c r="A614" s="70"/>
      <c r="B614" s="14"/>
      <c r="C614" s="14"/>
    </row>
    <row r="615" spans="1:3" x14ac:dyDescent="0.25">
      <c r="A615" s="70"/>
      <c r="B615" s="14"/>
      <c r="C615" s="14"/>
    </row>
    <row r="616" spans="1:3" x14ac:dyDescent="0.25">
      <c r="A616" s="70"/>
      <c r="B616" s="14"/>
      <c r="C616" s="14"/>
    </row>
    <row r="617" spans="1:3" x14ac:dyDescent="0.25">
      <c r="A617" s="70"/>
      <c r="B617" s="14"/>
      <c r="C617" s="14"/>
    </row>
    <row r="618" spans="1:3" x14ac:dyDescent="0.25">
      <c r="A618" s="70"/>
      <c r="B618" s="14"/>
      <c r="C618" s="14"/>
    </row>
    <row r="619" spans="1:3" x14ac:dyDescent="0.25">
      <c r="A619" s="70"/>
      <c r="B619" s="14"/>
      <c r="C619" s="14"/>
    </row>
    <row r="620" spans="1:3" x14ac:dyDescent="0.25">
      <c r="A620" s="70"/>
      <c r="B620" s="14"/>
      <c r="C620" s="14"/>
    </row>
    <row r="621" spans="1:3" x14ac:dyDescent="0.25">
      <c r="A621" s="70"/>
      <c r="B621" s="14"/>
      <c r="C621" s="14"/>
    </row>
    <row r="622" spans="1:3" x14ac:dyDescent="0.25">
      <c r="A622" s="70"/>
      <c r="B622" s="14"/>
      <c r="C622" s="14"/>
    </row>
    <row r="623" spans="1:3" x14ac:dyDescent="0.25">
      <c r="A623" s="70"/>
      <c r="B623" s="14"/>
      <c r="C623" s="14"/>
    </row>
    <row r="624" spans="1:3" x14ac:dyDescent="0.25">
      <c r="A624" s="70"/>
      <c r="B624" s="14"/>
      <c r="C624" s="14"/>
    </row>
    <row r="625" spans="1:3" x14ac:dyDescent="0.25">
      <c r="A625" s="70"/>
      <c r="B625" s="14"/>
      <c r="C625" s="14"/>
    </row>
    <row r="626" spans="1:3" x14ac:dyDescent="0.25">
      <c r="A626" s="70"/>
      <c r="B626" s="14"/>
      <c r="C626" s="14"/>
    </row>
    <row r="627" spans="1:3" x14ac:dyDescent="0.25">
      <c r="A627" s="70"/>
      <c r="B627" s="14"/>
      <c r="C627" s="14"/>
    </row>
    <row r="628" spans="1:3" x14ac:dyDescent="0.25">
      <c r="A628" s="70"/>
      <c r="B628" s="14"/>
      <c r="C628" s="14"/>
    </row>
    <row r="629" spans="1:3" x14ac:dyDescent="0.25">
      <c r="A629" s="70"/>
      <c r="B629" s="14"/>
      <c r="C629" s="14"/>
    </row>
    <row r="630" spans="1:3" x14ac:dyDescent="0.25">
      <c r="A630" s="70"/>
      <c r="B630" s="14"/>
      <c r="C630" s="14"/>
    </row>
    <row r="631" spans="1:3" x14ac:dyDescent="0.25">
      <c r="A631" s="70"/>
      <c r="B631" s="14"/>
      <c r="C631" s="14"/>
    </row>
    <row r="632" spans="1:3" x14ac:dyDescent="0.25">
      <c r="A632" s="70"/>
      <c r="B632" s="14"/>
      <c r="C632" s="14"/>
    </row>
    <row r="633" spans="1:3" x14ac:dyDescent="0.25">
      <c r="A633" s="70"/>
      <c r="B633" s="14"/>
      <c r="C633" s="14"/>
    </row>
    <row r="634" spans="1:3" x14ac:dyDescent="0.25">
      <c r="A634" s="70"/>
      <c r="B634" s="14"/>
      <c r="C634" s="14"/>
    </row>
    <row r="635" spans="1:3" x14ac:dyDescent="0.25">
      <c r="A635" s="70"/>
      <c r="B635" s="14"/>
      <c r="C635" s="14"/>
    </row>
    <row r="636" spans="1:3" x14ac:dyDescent="0.25">
      <c r="A636" s="70"/>
      <c r="B636" s="14"/>
      <c r="C636" s="14"/>
    </row>
    <row r="637" spans="1:3" x14ac:dyDescent="0.25">
      <c r="A637" s="70"/>
      <c r="B637" s="14"/>
      <c r="C637" s="14"/>
    </row>
    <row r="638" spans="1:3" x14ac:dyDescent="0.25">
      <c r="A638" s="70"/>
      <c r="B638" s="14"/>
      <c r="C638" s="14"/>
    </row>
    <row r="639" spans="1:3" x14ac:dyDescent="0.25">
      <c r="A639" s="70"/>
      <c r="B639" s="14"/>
      <c r="C639" s="14"/>
    </row>
    <row r="640" spans="1:3" x14ac:dyDescent="0.25">
      <c r="A640" s="70"/>
      <c r="B640" s="14"/>
      <c r="C640" s="14"/>
    </row>
    <row r="641" spans="1:3" x14ac:dyDescent="0.25">
      <c r="A641" s="70"/>
      <c r="B641" s="14"/>
      <c r="C641" s="14"/>
    </row>
    <row r="642" spans="1:3" x14ac:dyDescent="0.25">
      <c r="A642" s="70"/>
      <c r="B642" s="14"/>
      <c r="C642" s="14"/>
    </row>
    <row r="643" spans="1:3" x14ac:dyDescent="0.25">
      <c r="A643" s="70"/>
      <c r="B643" s="14"/>
      <c r="C643" s="14"/>
    </row>
    <row r="644" spans="1:3" x14ac:dyDescent="0.25">
      <c r="A644" s="70"/>
      <c r="B644" s="14"/>
      <c r="C644" s="14"/>
    </row>
    <row r="645" spans="1:3" x14ac:dyDescent="0.25">
      <c r="A645" s="70"/>
      <c r="B645" s="14"/>
      <c r="C645" s="14"/>
    </row>
    <row r="646" spans="1:3" x14ac:dyDescent="0.25">
      <c r="A646" s="70"/>
      <c r="B646" s="14"/>
      <c r="C646" s="14"/>
    </row>
    <row r="647" spans="1:3" x14ac:dyDescent="0.25">
      <c r="A647" s="70"/>
      <c r="B647" s="14"/>
      <c r="C647" s="14"/>
    </row>
    <row r="648" spans="1:3" x14ac:dyDescent="0.25">
      <c r="A648" s="70"/>
      <c r="B648" s="14"/>
      <c r="C648" s="14"/>
    </row>
    <row r="649" spans="1:3" x14ac:dyDescent="0.25">
      <c r="A649" s="70"/>
      <c r="B649" s="14"/>
      <c r="C649" s="14"/>
    </row>
    <row r="650" spans="1:3" x14ac:dyDescent="0.25">
      <c r="A650" s="70"/>
      <c r="B650" s="14"/>
      <c r="C650" s="14"/>
    </row>
    <row r="651" spans="1:3" x14ac:dyDescent="0.25">
      <c r="A651" s="70"/>
      <c r="B651" s="14"/>
      <c r="C651" s="14"/>
    </row>
    <row r="652" spans="1:3" x14ac:dyDescent="0.25">
      <c r="A652" s="70"/>
      <c r="B652" s="14"/>
      <c r="C652" s="14"/>
    </row>
    <row r="653" spans="1:3" x14ac:dyDescent="0.25">
      <c r="A653" s="70"/>
      <c r="B653" s="14"/>
      <c r="C653" s="14"/>
    </row>
    <row r="654" spans="1:3" x14ac:dyDescent="0.25">
      <c r="A654" s="70"/>
      <c r="B654" s="14"/>
      <c r="C654" s="14"/>
    </row>
    <row r="655" spans="1:3" x14ac:dyDescent="0.25">
      <c r="A655" s="70"/>
      <c r="B655" s="14"/>
      <c r="C655" s="14"/>
    </row>
    <row r="656" spans="1:3" x14ac:dyDescent="0.25">
      <c r="A656" s="70"/>
      <c r="B656" s="14"/>
      <c r="C656" s="14"/>
    </row>
    <row r="657" spans="1:3" x14ac:dyDescent="0.25">
      <c r="A657" s="70"/>
      <c r="B657" s="14"/>
      <c r="C657" s="14"/>
    </row>
    <row r="658" spans="1:3" x14ac:dyDescent="0.25">
      <c r="A658" s="70"/>
      <c r="B658" s="14"/>
      <c r="C658" s="14"/>
    </row>
    <row r="659" spans="1:3" x14ac:dyDescent="0.25">
      <c r="A659" s="70"/>
      <c r="B659" s="14"/>
      <c r="C659" s="14"/>
    </row>
    <row r="660" spans="1:3" x14ac:dyDescent="0.25">
      <c r="A660" s="70"/>
      <c r="B660" s="14"/>
      <c r="C660" s="14"/>
    </row>
    <row r="661" spans="1:3" x14ac:dyDescent="0.25">
      <c r="A661" s="70"/>
      <c r="B661" s="14"/>
      <c r="C661" s="14"/>
    </row>
    <row r="662" spans="1:3" x14ac:dyDescent="0.25">
      <c r="A662" s="70"/>
      <c r="B662" s="14"/>
      <c r="C662" s="14"/>
    </row>
    <row r="663" spans="1:3" x14ac:dyDescent="0.25">
      <c r="A663" s="70"/>
      <c r="B663" s="14"/>
      <c r="C663" s="14"/>
    </row>
    <row r="664" spans="1:3" x14ac:dyDescent="0.25">
      <c r="A664" s="70"/>
      <c r="B664" s="14"/>
      <c r="C664" s="14"/>
    </row>
    <row r="665" spans="1:3" x14ac:dyDescent="0.25">
      <c r="A665" s="70"/>
      <c r="B665" s="14"/>
      <c r="C665" s="14"/>
    </row>
    <row r="666" spans="1:3" x14ac:dyDescent="0.25">
      <c r="A666" s="70"/>
      <c r="B666" s="14"/>
      <c r="C666" s="14"/>
    </row>
    <row r="667" spans="1:3" x14ac:dyDescent="0.25">
      <c r="A667" s="70"/>
      <c r="B667" s="14"/>
      <c r="C667" s="14"/>
    </row>
    <row r="668" spans="1:3" x14ac:dyDescent="0.25">
      <c r="A668" s="70"/>
      <c r="B668" s="14"/>
      <c r="C668" s="14"/>
    </row>
    <row r="669" spans="1:3" x14ac:dyDescent="0.25">
      <c r="A669" s="70"/>
      <c r="B669" s="14"/>
      <c r="C669" s="14"/>
    </row>
    <row r="670" spans="1:3" x14ac:dyDescent="0.25">
      <c r="A670" s="70"/>
      <c r="B670" s="14"/>
      <c r="C670" s="14"/>
    </row>
    <row r="671" spans="1:3" x14ac:dyDescent="0.25">
      <c r="A671" s="70"/>
      <c r="B671" s="14"/>
      <c r="C671" s="14"/>
    </row>
    <row r="672" spans="1:3" x14ac:dyDescent="0.25">
      <c r="A672" s="70"/>
      <c r="B672" s="14"/>
      <c r="C672" s="14"/>
    </row>
    <row r="673" spans="1:3" x14ac:dyDescent="0.25">
      <c r="A673" s="70"/>
      <c r="B673" s="14"/>
      <c r="C673" s="14"/>
    </row>
    <row r="674" spans="1:3" x14ac:dyDescent="0.25">
      <c r="A674" s="70"/>
      <c r="B674" s="14"/>
      <c r="C674" s="14"/>
    </row>
    <row r="675" spans="1:3" x14ac:dyDescent="0.25">
      <c r="A675" s="70"/>
      <c r="B675" s="14"/>
      <c r="C675" s="14"/>
    </row>
    <row r="676" spans="1:3" x14ac:dyDescent="0.25">
      <c r="A676" s="70"/>
      <c r="B676" s="14"/>
      <c r="C676" s="14"/>
    </row>
    <row r="677" spans="1:3" x14ac:dyDescent="0.25">
      <c r="A677" s="70"/>
      <c r="B677" s="14"/>
      <c r="C677" s="14"/>
    </row>
    <row r="678" spans="1:3" x14ac:dyDescent="0.25">
      <c r="A678" s="70"/>
      <c r="B678" s="14"/>
      <c r="C678" s="14"/>
    </row>
    <row r="679" spans="1:3" x14ac:dyDescent="0.25">
      <c r="A679" s="70"/>
      <c r="B679" s="14"/>
      <c r="C679" s="14"/>
    </row>
    <row r="680" spans="1:3" x14ac:dyDescent="0.25">
      <c r="A680" s="70"/>
      <c r="B680" s="14"/>
      <c r="C680" s="14"/>
    </row>
    <row r="681" spans="1:3" x14ac:dyDescent="0.25">
      <c r="A681" s="70"/>
      <c r="B681" s="14"/>
      <c r="C681" s="14"/>
    </row>
    <row r="682" spans="1:3" x14ac:dyDescent="0.25">
      <c r="A682" s="70"/>
      <c r="B682" s="14"/>
      <c r="C682" s="14"/>
    </row>
    <row r="683" spans="1:3" x14ac:dyDescent="0.25">
      <c r="A683" s="70"/>
      <c r="B683" s="14"/>
      <c r="C683" s="14"/>
    </row>
    <row r="684" spans="1:3" x14ac:dyDescent="0.25">
      <c r="A684" s="70"/>
      <c r="B684" s="14"/>
      <c r="C684" s="14"/>
    </row>
    <row r="685" spans="1:3" x14ac:dyDescent="0.25">
      <c r="A685" s="70"/>
      <c r="B685" s="14"/>
      <c r="C685" s="14"/>
    </row>
    <row r="686" spans="1:3" x14ac:dyDescent="0.25">
      <c r="A686" s="70"/>
      <c r="B686" s="14"/>
      <c r="C686" s="14"/>
    </row>
    <row r="687" spans="1:3" x14ac:dyDescent="0.25">
      <c r="A687" s="70"/>
      <c r="B687" s="14"/>
      <c r="C687" s="14"/>
    </row>
    <row r="688" spans="1:3" x14ac:dyDescent="0.25">
      <c r="A688" s="70"/>
      <c r="B688" s="14"/>
      <c r="C688" s="14"/>
    </row>
    <row r="689" spans="1:3" x14ac:dyDescent="0.25">
      <c r="A689" s="70"/>
      <c r="B689" s="14"/>
      <c r="C689" s="14"/>
    </row>
    <row r="690" spans="1:3" x14ac:dyDescent="0.25">
      <c r="A690" s="70"/>
      <c r="B690" s="14"/>
      <c r="C690" s="14"/>
    </row>
    <row r="691" spans="1:3" x14ac:dyDescent="0.25">
      <c r="A691" s="70"/>
      <c r="B691" s="14"/>
      <c r="C691" s="14"/>
    </row>
    <row r="692" spans="1:3" x14ac:dyDescent="0.25">
      <c r="A692" s="70"/>
      <c r="B692" s="14"/>
      <c r="C692" s="14"/>
    </row>
    <row r="693" spans="1:3" x14ac:dyDescent="0.25">
      <c r="A693" s="70"/>
      <c r="B693" s="14"/>
      <c r="C693" s="14"/>
    </row>
    <row r="694" spans="1:3" x14ac:dyDescent="0.25">
      <c r="A694" s="70"/>
      <c r="B694" s="14"/>
      <c r="C694" s="14"/>
    </row>
    <row r="695" spans="1:3" x14ac:dyDescent="0.25">
      <c r="A695" s="70"/>
      <c r="B695" s="14"/>
      <c r="C695" s="14"/>
    </row>
    <row r="696" spans="1:3" x14ac:dyDescent="0.25">
      <c r="A696" s="70"/>
      <c r="B696" s="14"/>
      <c r="C696" s="14"/>
    </row>
    <row r="697" spans="1:3" x14ac:dyDescent="0.25">
      <c r="A697" s="70"/>
      <c r="B697" s="14"/>
      <c r="C697" s="14"/>
    </row>
    <row r="698" spans="1:3" x14ac:dyDescent="0.25">
      <c r="A698" s="70"/>
      <c r="B698" s="14"/>
      <c r="C698" s="14"/>
    </row>
    <row r="699" spans="1:3" x14ac:dyDescent="0.25">
      <c r="A699" s="70"/>
      <c r="B699" s="14"/>
      <c r="C699" s="14"/>
    </row>
    <row r="700" spans="1:3" x14ac:dyDescent="0.25">
      <c r="A700" s="70"/>
      <c r="B700" s="14"/>
      <c r="C700" s="14"/>
    </row>
    <row r="701" spans="1:3" x14ac:dyDescent="0.25">
      <c r="A701" s="70"/>
      <c r="B701" s="14"/>
      <c r="C701" s="14"/>
    </row>
    <row r="702" spans="1:3" x14ac:dyDescent="0.25">
      <c r="A702" s="70"/>
      <c r="B702" s="14"/>
      <c r="C702" s="14"/>
    </row>
    <row r="703" spans="1:3" x14ac:dyDescent="0.25">
      <c r="A703" s="70"/>
      <c r="B703" s="14"/>
      <c r="C703" s="14"/>
    </row>
    <row r="704" spans="1:3" x14ac:dyDescent="0.25">
      <c r="A704" s="70"/>
      <c r="B704" s="14"/>
      <c r="C704" s="14"/>
    </row>
    <row r="705" spans="1:3" x14ac:dyDescent="0.25">
      <c r="A705" s="70"/>
      <c r="B705" s="14"/>
      <c r="C705" s="14"/>
    </row>
    <row r="706" spans="1:3" x14ac:dyDescent="0.25">
      <c r="A706" s="70"/>
      <c r="B706" s="14"/>
      <c r="C706" s="14"/>
    </row>
    <row r="707" spans="1:3" x14ac:dyDescent="0.25">
      <c r="A707" s="70"/>
      <c r="B707" s="14"/>
      <c r="C707" s="14"/>
    </row>
    <row r="708" spans="1:3" x14ac:dyDescent="0.25">
      <c r="A708" s="70"/>
      <c r="B708" s="14"/>
      <c r="C708" s="14"/>
    </row>
    <row r="709" spans="1:3" x14ac:dyDescent="0.25">
      <c r="A709" s="70"/>
      <c r="B709" s="14"/>
      <c r="C709" s="14"/>
    </row>
    <row r="710" spans="1:3" x14ac:dyDescent="0.25">
      <c r="A710" s="70"/>
      <c r="B710" s="14"/>
      <c r="C710" s="14"/>
    </row>
    <row r="711" spans="1:3" x14ac:dyDescent="0.25">
      <c r="A711" s="70"/>
      <c r="B711" s="14"/>
      <c r="C711" s="14"/>
    </row>
    <row r="712" spans="1:3" x14ac:dyDescent="0.25">
      <c r="A712" s="70"/>
      <c r="B712" s="14"/>
      <c r="C712" s="14"/>
    </row>
    <row r="713" spans="1:3" x14ac:dyDescent="0.25">
      <c r="A713" s="70"/>
      <c r="B713" s="14"/>
      <c r="C713" s="14"/>
    </row>
    <row r="714" spans="1:3" x14ac:dyDescent="0.25">
      <c r="A714" s="70"/>
      <c r="B714" s="14"/>
      <c r="C714" s="14"/>
    </row>
    <row r="715" spans="1:3" x14ac:dyDescent="0.25">
      <c r="A715" s="70"/>
      <c r="B715" s="14"/>
      <c r="C715" s="14"/>
    </row>
    <row r="716" spans="1:3" x14ac:dyDescent="0.25">
      <c r="A716" s="70"/>
      <c r="B716" s="14"/>
      <c r="C716" s="14"/>
    </row>
    <row r="717" spans="1:3" x14ac:dyDescent="0.25">
      <c r="A717" s="70"/>
      <c r="B717" s="14"/>
      <c r="C717" s="14"/>
    </row>
    <row r="718" spans="1:3" x14ac:dyDescent="0.25">
      <c r="A718" s="70"/>
      <c r="B718" s="14"/>
      <c r="C718" s="14"/>
    </row>
    <row r="719" spans="1:3" x14ac:dyDescent="0.25">
      <c r="A719" s="70"/>
      <c r="B719" s="14"/>
      <c r="C719" s="14"/>
    </row>
    <row r="720" spans="1:3" x14ac:dyDescent="0.25">
      <c r="A720" s="70"/>
      <c r="B720" s="14"/>
      <c r="C720" s="14"/>
    </row>
    <row r="721" spans="1:3" x14ac:dyDescent="0.25">
      <c r="A721" s="70"/>
      <c r="B721" s="14"/>
      <c r="C721" s="14"/>
    </row>
    <row r="722" spans="1:3" x14ac:dyDescent="0.25">
      <c r="A722" s="70"/>
      <c r="B722" s="14"/>
      <c r="C722" s="14"/>
    </row>
    <row r="723" spans="1:3" x14ac:dyDescent="0.25">
      <c r="A723" s="70"/>
      <c r="B723" s="14"/>
      <c r="C723" s="14"/>
    </row>
    <row r="724" spans="1:3" x14ac:dyDescent="0.25">
      <c r="A724" s="70"/>
      <c r="B724" s="14"/>
      <c r="C724" s="14"/>
    </row>
    <row r="725" spans="1:3" x14ac:dyDescent="0.25">
      <c r="A725" s="70"/>
      <c r="B725" s="14"/>
      <c r="C725" s="14"/>
    </row>
    <row r="726" spans="1:3" x14ac:dyDescent="0.25">
      <c r="A726" s="70"/>
      <c r="B726" s="14"/>
      <c r="C726" s="14"/>
    </row>
    <row r="727" spans="1:3" x14ac:dyDescent="0.25">
      <c r="A727" s="70"/>
      <c r="B727" s="14"/>
      <c r="C727" s="14"/>
    </row>
    <row r="728" spans="1:3" x14ac:dyDescent="0.25">
      <c r="A728" s="70"/>
      <c r="B728" s="14"/>
      <c r="C728" s="14"/>
    </row>
    <row r="729" spans="1:3" x14ac:dyDescent="0.25">
      <c r="A729" s="70"/>
      <c r="B729" s="14"/>
      <c r="C729" s="14"/>
    </row>
    <row r="730" spans="1:3" x14ac:dyDescent="0.25">
      <c r="A730" s="70"/>
      <c r="B730" s="14"/>
      <c r="C730" s="14"/>
    </row>
    <row r="731" spans="1:3" x14ac:dyDescent="0.25">
      <c r="A731" s="70"/>
      <c r="B731" s="14"/>
      <c r="C731" s="14"/>
    </row>
    <row r="732" spans="1:3" x14ac:dyDescent="0.25">
      <c r="A732" s="70"/>
      <c r="B732" s="14"/>
      <c r="C732" s="14"/>
    </row>
    <row r="733" spans="1:3" x14ac:dyDescent="0.25">
      <c r="A733" s="70"/>
      <c r="B733" s="14"/>
      <c r="C733" s="14"/>
    </row>
    <row r="734" spans="1:3" x14ac:dyDescent="0.25">
      <c r="A734" s="70"/>
      <c r="B734" s="14"/>
      <c r="C734" s="14"/>
    </row>
    <row r="735" spans="1:3" x14ac:dyDescent="0.25">
      <c r="A735" s="70"/>
      <c r="B735" s="14"/>
      <c r="C735" s="14"/>
    </row>
    <row r="736" spans="1:3" x14ac:dyDescent="0.25">
      <c r="A736" s="70"/>
      <c r="B736" s="14"/>
      <c r="C736" s="14"/>
    </row>
    <row r="737" spans="1:3" x14ac:dyDescent="0.25">
      <c r="A737" s="70"/>
      <c r="B737" s="14"/>
      <c r="C737" s="14"/>
    </row>
    <row r="738" spans="1:3" x14ac:dyDescent="0.25">
      <c r="A738" s="70"/>
      <c r="B738" s="14"/>
      <c r="C738" s="14"/>
    </row>
    <row r="739" spans="1:3" x14ac:dyDescent="0.25">
      <c r="A739" s="70"/>
      <c r="B739" s="14"/>
      <c r="C739" s="14"/>
    </row>
    <row r="740" spans="1:3" x14ac:dyDescent="0.25">
      <c r="A740" s="70"/>
      <c r="B740" s="14"/>
      <c r="C740" s="14"/>
    </row>
    <row r="741" spans="1:3" x14ac:dyDescent="0.25">
      <c r="A741" s="70"/>
      <c r="B741" s="14"/>
      <c r="C741" s="14"/>
    </row>
    <row r="742" spans="1:3" x14ac:dyDescent="0.25">
      <c r="A742" s="70"/>
      <c r="B742" s="14"/>
      <c r="C742" s="14"/>
    </row>
    <row r="743" spans="1:3" x14ac:dyDescent="0.25">
      <c r="A743" s="70"/>
      <c r="B743" s="14"/>
      <c r="C743" s="14"/>
    </row>
    <row r="744" spans="1:3" x14ac:dyDescent="0.25">
      <c r="A744" s="70"/>
      <c r="B744" s="14"/>
      <c r="C744" s="14"/>
    </row>
    <row r="745" spans="1:3" x14ac:dyDescent="0.25">
      <c r="A745" s="70"/>
      <c r="B745" s="14"/>
      <c r="C745" s="14"/>
    </row>
    <row r="746" spans="1:3" x14ac:dyDescent="0.25">
      <c r="A746" s="70"/>
      <c r="B746" s="14"/>
      <c r="C746" s="14"/>
    </row>
    <row r="747" spans="1:3" x14ac:dyDescent="0.25">
      <c r="A747" s="70"/>
      <c r="B747" s="14"/>
      <c r="C747" s="14"/>
    </row>
    <row r="748" spans="1:3" x14ac:dyDescent="0.25">
      <c r="A748" s="70"/>
      <c r="B748" s="14"/>
      <c r="C748" s="14"/>
    </row>
    <row r="749" spans="1:3" x14ac:dyDescent="0.25">
      <c r="A749" s="70"/>
      <c r="B749" s="14"/>
      <c r="C749" s="14"/>
    </row>
    <row r="750" spans="1:3" x14ac:dyDescent="0.25">
      <c r="A750" s="70"/>
      <c r="B750" s="14"/>
      <c r="C750" s="14"/>
    </row>
    <row r="751" spans="1:3" x14ac:dyDescent="0.25">
      <c r="A751" s="70"/>
      <c r="B751" s="14"/>
      <c r="C751" s="14"/>
    </row>
    <row r="752" spans="1:3" x14ac:dyDescent="0.25">
      <c r="A752" s="70"/>
      <c r="B752" s="14"/>
      <c r="C752" s="14"/>
    </row>
    <row r="753" spans="1:3" x14ac:dyDescent="0.25">
      <c r="A753" s="70"/>
      <c r="B753" s="14"/>
      <c r="C753" s="14"/>
    </row>
    <row r="754" spans="1:3" x14ac:dyDescent="0.25">
      <c r="A754" s="70"/>
      <c r="B754" s="14"/>
      <c r="C754" s="14"/>
    </row>
    <row r="755" spans="1:3" x14ac:dyDescent="0.25">
      <c r="A755" s="70"/>
      <c r="B755" s="14"/>
      <c r="C755" s="14"/>
    </row>
    <row r="756" spans="1:3" x14ac:dyDescent="0.25">
      <c r="A756" s="70"/>
      <c r="B756" s="14"/>
      <c r="C756" s="14"/>
    </row>
    <row r="757" spans="1:3" x14ac:dyDescent="0.25">
      <c r="A757" s="70"/>
      <c r="B757" s="14"/>
      <c r="C757" s="14"/>
    </row>
    <row r="758" spans="1:3" x14ac:dyDescent="0.25">
      <c r="A758" s="70"/>
      <c r="B758" s="14"/>
      <c r="C758" s="14"/>
    </row>
    <row r="759" spans="1:3" x14ac:dyDescent="0.25">
      <c r="A759" s="70"/>
      <c r="B759" s="14"/>
      <c r="C759" s="14"/>
    </row>
    <row r="760" spans="1:3" x14ac:dyDescent="0.25">
      <c r="A760" s="70"/>
      <c r="B760" s="14"/>
      <c r="C760" s="14"/>
    </row>
    <row r="761" spans="1:3" x14ac:dyDescent="0.25">
      <c r="A761" s="70"/>
      <c r="B761" s="14"/>
      <c r="C761" s="14"/>
    </row>
    <row r="762" spans="1:3" x14ac:dyDescent="0.25">
      <c r="A762" s="70"/>
      <c r="B762" s="14"/>
      <c r="C762" s="14"/>
    </row>
    <row r="763" spans="1:3" x14ac:dyDescent="0.25">
      <c r="A763" s="70"/>
      <c r="B763" s="14"/>
      <c r="C763" s="14"/>
    </row>
    <row r="764" spans="1:3" x14ac:dyDescent="0.25">
      <c r="A764" s="70"/>
      <c r="B764" s="14"/>
      <c r="C764" s="14"/>
    </row>
    <row r="765" spans="1:3" x14ac:dyDescent="0.25">
      <c r="A765" s="70"/>
      <c r="B765" s="14"/>
      <c r="C765" s="14"/>
    </row>
    <row r="766" spans="1:3" x14ac:dyDescent="0.25">
      <c r="A766" s="70"/>
      <c r="B766" s="14"/>
      <c r="C766" s="14"/>
    </row>
    <row r="767" spans="1:3" x14ac:dyDescent="0.25">
      <c r="A767" s="70"/>
      <c r="B767" s="14"/>
      <c r="C767" s="14"/>
    </row>
    <row r="768" spans="1:3" x14ac:dyDescent="0.25">
      <c r="A768" s="70"/>
      <c r="B768" s="14"/>
      <c r="C768" s="14"/>
    </row>
    <row r="769" spans="1:3" x14ac:dyDescent="0.25">
      <c r="A769" s="70"/>
      <c r="B769" s="14"/>
      <c r="C769" s="14"/>
    </row>
    <row r="770" spans="1:3" x14ac:dyDescent="0.25">
      <c r="A770" s="70"/>
      <c r="B770" s="14"/>
      <c r="C770" s="14"/>
    </row>
    <row r="771" spans="1:3" x14ac:dyDescent="0.25">
      <c r="A771" s="70"/>
      <c r="B771" s="14"/>
      <c r="C771" s="14"/>
    </row>
    <row r="772" spans="1:3" x14ac:dyDescent="0.25">
      <c r="A772" s="70"/>
      <c r="B772" s="14"/>
      <c r="C772" s="14"/>
    </row>
    <row r="773" spans="1:3" x14ac:dyDescent="0.25">
      <c r="A773" s="70"/>
      <c r="B773" s="14"/>
      <c r="C773" s="14"/>
    </row>
    <row r="774" spans="1:3" x14ac:dyDescent="0.25">
      <c r="A774" s="70"/>
      <c r="B774" s="14"/>
      <c r="C774" s="14"/>
    </row>
    <row r="775" spans="1:3" x14ac:dyDescent="0.25">
      <c r="A775" s="70"/>
      <c r="B775" s="14"/>
      <c r="C775" s="14"/>
    </row>
    <row r="776" spans="1:3" x14ac:dyDescent="0.25">
      <c r="A776" s="70"/>
      <c r="B776" s="14"/>
      <c r="C776" s="14"/>
    </row>
    <row r="777" spans="1:3" x14ac:dyDescent="0.25">
      <c r="A777" s="70"/>
      <c r="B777" s="14"/>
      <c r="C777" s="14"/>
    </row>
    <row r="778" spans="1:3" x14ac:dyDescent="0.25">
      <c r="A778" s="70"/>
      <c r="B778" s="14"/>
      <c r="C778" s="14"/>
    </row>
    <row r="779" spans="1:3" x14ac:dyDescent="0.25">
      <c r="A779" s="70"/>
      <c r="B779" s="14"/>
      <c r="C779" s="14"/>
    </row>
    <row r="780" spans="1:3" x14ac:dyDescent="0.25">
      <c r="A780" s="70"/>
      <c r="B780" s="14"/>
      <c r="C780" s="14"/>
    </row>
    <row r="781" spans="1:3" x14ac:dyDescent="0.25">
      <c r="A781" s="70"/>
      <c r="B781" s="14"/>
      <c r="C781" s="14"/>
    </row>
    <row r="782" spans="1:3" x14ac:dyDescent="0.25">
      <c r="A782" s="70"/>
      <c r="B782" s="14"/>
      <c r="C782" s="14"/>
    </row>
    <row r="783" spans="1:3" x14ac:dyDescent="0.25">
      <c r="A783" s="70"/>
      <c r="B783" s="14"/>
      <c r="C783" s="14"/>
    </row>
    <row r="784" spans="1:3" x14ac:dyDescent="0.25">
      <c r="A784" s="70"/>
      <c r="B784" s="14"/>
      <c r="C784" s="14"/>
    </row>
    <row r="785" spans="1:3" x14ac:dyDescent="0.25">
      <c r="A785" s="70"/>
      <c r="B785" s="14"/>
      <c r="C785" s="14"/>
    </row>
    <row r="786" spans="1:3" x14ac:dyDescent="0.25">
      <c r="A786" s="70"/>
      <c r="B786" s="14"/>
      <c r="C786" s="14"/>
    </row>
    <row r="787" spans="1:3" x14ac:dyDescent="0.25">
      <c r="A787" s="70"/>
      <c r="B787" s="14"/>
      <c r="C787" s="14"/>
    </row>
    <row r="788" spans="1:3" x14ac:dyDescent="0.25">
      <c r="A788" s="70"/>
      <c r="B788" s="14"/>
      <c r="C788" s="14"/>
    </row>
    <row r="789" spans="1:3" x14ac:dyDescent="0.25">
      <c r="A789" s="70"/>
      <c r="B789" s="14"/>
      <c r="C789" s="14"/>
    </row>
    <row r="790" spans="1:3" x14ac:dyDescent="0.25">
      <c r="A790" s="70"/>
      <c r="B790" s="14"/>
      <c r="C790" s="14"/>
    </row>
    <row r="791" spans="1:3" x14ac:dyDescent="0.25">
      <c r="A791" s="70"/>
      <c r="B791" s="14"/>
      <c r="C791" s="14"/>
    </row>
    <row r="792" spans="1:3" x14ac:dyDescent="0.25">
      <c r="A792" s="70"/>
      <c r="B792" s="14"/>
      <c r="C792" s="14"/>
    </row>
    <row r="793" spans="1:3" x14ac:dyDescent="0.25">
      <c r="A793" s="70"/>
      <c r="B793" s="14"/>
      <c r="C793" s="14"/>
    </row>
    <row r="794" spans="1:3" x14ac:dyDescent="0.25">
      <c r="A794" s="70"/>
      <c r="B794" s="14"/>
      <c r="C794" s="14"/>
    </row>
    <row r="795" spans="1:3" x14ac:dyDescent="0.25">
      <c r="A795" s="70"/>
      <c r="B795" s="14"/>
      <c r="C795" s="14"/>
    </row>
    <row r="796" spans="1:3" x14ac:dyDescent="0.25">
      <c r="A796" s="70"/>
      <c r="B796" s="14"/>
      <c r="C796" s="14"/>
    </row>
    <row r="797" spans="1:3" x14ac:dyDescent="0.25">
      <c r="A797" s="70"/>
      <c r="B797" s="14"/>
      <c r="C797" s="14"/>
    </row>
    <row r="798" spans="1:3" x14ac:dyDescent="0.25">
      <c r="A798" s="70"/>
      <c r="B798" s="14"/>
      <c r="C798" s="14"/>
    </row>
    <row r="799" spans="1:3" x14ac:dyDescent="0.25">
      <c r="A799" s="70"/>
      <c r="B799" s="14"/>
      <c r="C799" s="14"/>
    </row>
    <row r="800" spans="1:3" x14ac:dyDescent="0.25">
      <c r="A800" s="70"/>
      <c r="B800" s="14"/>
      <c r="C800" s="14"/>
    </row>
    <row r="801" spans="1:3" x14ac:dyDescent="0.25">
      <c r="A801" s="70"/>
      <c r="B801" s="14"/>
      <c r="C801" s="14"/>
    </row>
    <row r="802" spans="1:3" x14ac:dyDescent="0.25">
      <c r="A802" s="70"/>
      <c r="B802" s="14"/>
      <c r="C802" s="14"/>
    </row>
    <row r="803" spans="1:3" x14ac:dyDescent="0.25">
      <c r="A803" s="70"/>
      <c r="B803" s="14"/>
      <c r="C803" s="14"/>
    </row>
    <row r="804" spans="1:3" x14ac:dyDescent="0.25">
      <c r="A804" s="70"/>
      <c r="B804" s="14"/>
      <c r="C804" s="14"/>
    </row>
    <row r="805" spans="1:3" x14ac:dyDescent="0.25">
      <c r="A805" s="70"/>
      <c r="B805" s="14"/>
      <c r="C805" s="14"/>
    </row>
    <row r="806" spans="1:3" x14ac:dyDescent="0.25">
      <c r="A806" s="70"/>
      <c r="B806" s="14"/>
      <c r="C806" s="14"/>
    </row>
    <row r="807" spans="1:3" x14ac:dyDescent="0.25">
      <c r="A807" s="70"/>
      <c r="B807" s="14"/>
      <c r="C807" s="14"/>
    </row>
    <row r="808" spans="1:3" x14ac:dyDescent="0.25">
      <c r="A808" s="70"/>
      <c r="B808" s="14"/>
      <c r="C808" s="14"/>
    </row>
    <row r="809" spans="1:3" x14ac:dyDescent="0.25">
      <c r="A809" s="70"/>
      <c r="B809" s="14"/>
      <c r="C809" s="14"/>
    </row>
    <row r="810" spans="1:3" x14ac:dyDescent="0.25">
      <c r="A810" s="70"/>
      <c r="B810" s="14"/>
      <c r="C810" s="14"/>
    </row>
    <row r="811" spans="1:3" x14ac:dyDescent="0.25">
      <c r="A811" s="70"/>
      <c r="B811" s="14"/>
      <c r="C811" s="14"/>
    </row>
    <row r="812" spans="1:3" x14ac:dyDescent="0.25">
      <c r="A812" s="70"/>
      <c r="B812" s="14"/>
      <c r="C812" s="14"/>
    </row>
    <row r="813" spans="1:3" x14ac:dyDescent="0.25">
      <c r="A813" s="70"/>
      <c r="B813" s="14"/>
      <c r="C813" s="14"/>
    </row>
    <row r="814" spans="1:3" x14ac:dyDescent="0.25">
      <c r="A814" s="70"/>
      <c r="B814" s="14"/>
      <c r="C814" s="14"/>
    </row>
    <row r="815" spans="1:3" x14ac:dyDescent="0.25">
      <c r="A815" s="70"/>
      <c r="B815" s="14"/>
      <c r="C815" s="14"/>
    </row>
    <row r="816" spans="1:3" x14ac:dyDescent="0.25">
      <c r="A816" s="70"/>
      <c r="B816" s="14"/>
      <c r="C816" s="14"/>
    </row>
    <row r="817" spans="1:3" x14ac:dyDescent="0.25">
      <c r="A817" s="70"/>
      <c r="B817" s="14"/>
      <c r="C817" s="14"/>
    </row>
    <row r="818" spans="1:3" x14ac:dyDescent="0.25">
      <c r="A818" s="70"/>
      <c r="B818" s="14"/>
      <c r="C818" s="14"/>
    </row>
    <row r="819" spans="1:3" x14ac:dyDescent="0.25">
      <c r="A819" s="70"/>
      <c r="B819" s="14"/>
      <c r="C819" s="14"/>
    </row>
    <row r="820" spans="1:3" x14ac:dyDescent="0.25">
      <c r="A820" s="70"/>
      <c r="B820" s="14"/>
      <c r="C820" s="14"/>
    </row>
    <row r="821" spans="1:3" x14ac:dyDescent="0.25">
      <c r="A821" s="70"/>
      <c r="B821" s="14"/>
      <c r="C821" s="14"/>
    </row>
    <row r="822" spans="1:3" x14ac:dyDescent="0.25">
      <c r="A822" s="70"/>
      <c r="B822" s="14"/>
      <c r="C822" s="14"/>
    </row>
    <row r="823" spans="1:3" x14ac:dyDescent="0.25">
      <c r="A823" s="70"/>
      <c r="B823" s="14"/>
      <c r="C823" s="14"/>
    </row>
    <row r="824" spans="1:3" x14ac:dyDescent="0.25">
      <c r="A824" s="70"/>
      <c r="B824" s="14"/>
      <c r="C824" s="14"/>
    </row>
    <row r="825" spans="1:3" x14ac:dyDescent="0.25">
      <c r="A825" s="70"/>
      <c r="B825" s="14"/>
      <c r="C825" s="14"/>
    </row>
    <row r="826" spans="1:3" x14ac:dyDescent="0.25">
      <c r="A826" s="70"/>
      <c r="B826" s="14"/>
      <c r="C826" s="14"/>
    </row>
    <row r="827" spans="1:3" x14ac:dyDescent="0.25">
      <c r="A827" s="70"/>
      <c r="B827" s="14"/>
      <c r="C827" s="14"/>
    </row>
    <row r="828" spans="1:3" x14ac:dyDescent="0.25">
      <c r="A828" s="70"/>
      <c r="B828" s="14"/>
      <c r="C828" s="14"/>
    </row>
    <row r="829" spans="1:3" x14ac:dyDescent="0.25">
      <c r="A829" s="70"/>
      <c r="B829" s="14"/>
      <c r="C829" s="14"/>
    </row>
    <row r="830" spans="1:3" x14ac:dyDescent="0.25">
      <c r="A830" s="70"/>
      <c r="B830" s="14"/>
      <c r="C830" s="14"/>
    </row>
    <row r="831" spans="1:3" x14ac:dyDescent="0.25">
      <c r="A831" s="70"/>
      <c r="B831" s="14"/>
      <c r="C831" s="14"/>
    </row>
    <row r="832" spans="1:3" x14ac:dyDescent="0.25">
      <c r="A832" s="70"/>
      <c r="B832" s="14"/>
      <c r="C832" s="14"/>
    </row>
    <row r="833" spans="1:3" x14ac:dyDescent="0.25">
      <c r="A833" s="70"/>
      <c r="B833" s="14"/>
      <c r="C833" s="14"/>
    </row>
    <row r="834" spans="1:3" x14ac:dyDescent="0.25">
      <c r="A834" s="70"/>
      <c r="B834" s="14"/>
      <c r="C834" s="14"/>
    </row>
    <row r="835" spans="1:3" x14ac:dyDescent="0.25">
      <c r="A835" s="70"/>
      <c r="B835" s="14"/>
      <c r="C835" s="14"/>
    </row>
    <row r="836" spans="1:3" x14ac:dyDescent="0.25">
      <c r="A836" s="70"/>
      <c r="B836" s="14"/>
      <c r="C836" s="14"/>
    </row>
    <row r="837" spans="1:3" x14ac:dyDescent="0.25">
      <c r="A837" s="70"/>
      <c r="B837" s="14"/>
      <c r="C837" s="14"/>
    </row>
    <row r="838" spans="1:3" x14ac:dyDescent="0.25">
      <c r="A838" s="70"/>
      <c r="B838" s="14"/>
      <c r="C838" s="14"/>
    </row>
    <row r="839" spans="1:3" x14ac:dyDescent="0.25">
      <c r="A839" s="70"/>
      <c r="B839" s="14"/>
      <c r="C839" s="14"/>
    </row>
    <row r="840" spans="1:3" x14ac:dyDescent="0.25">
      <c r="A840" s="70"/>
      <c r="B840" s="14"/>
      <c r="C840" s="14"/>
    </row>
    <row r="841" spans="1:3" x14ac:dyDescent="0.25">
      <c r="A841" s="70"/>
      <c r="B841" s="14"/>
      <c r="C841" s="14"/>
    </row>
    <row r="842" spans="1:3" x14ac:dyDescent="0.25">
      <c r="A842" s="70"/>
      <c r="B842" s="14"/>
      <c r="C842" s="14"/>
    </row>
    <row r="843" spans="1:3" x14ac:dyDescent="0.25">
      <c r="A843" s="70"/>
      <c r="B843" s="14"/>
      <c r="C843" s="14"/>
    </row>
    <row r="844" spans="1:3" x14ac:dyDescent="0.25">
      <c r="A844" s="70"/>
      <c r="B844" s="14"/>
      <c r="C844" s="14"/>
    </row>
    <row r="845" spans="1:3" x14ac:dyDescent="0.25">
      <c r="A845" s="70"/>
      <c r="B845" s="14"/>
      <c r="C845" s="14"/>
    </row>
    <row r="846" spans="1:3" x14ac:dyDescent="0.25">
      <c r="A846" s="70"/>
      <c r="B846" s="14"/>
      <c r="C846" s="14"/>
    </row>
    <row r="847" spans="1:3" x14ac:dyDescent="0.25">
      <c r="A847" s="70"/>
      <c r="B847" s="14"/>
      <c r="C847" s="14"/>
    </row>
    <row r="848" spans="1:3" x14ac:dyDescent="0.25">
      <c r="B848" s="14"/>
      <c r="C848" s="14"/>
    </row>
    <row r="849" spans="2:3" x14ac:dyDescent="0.25">
      <c r="B849" s="14"/>
      <c r="C849" s="14"/>
    </row>
    <row r="850" spans="2:3" x14ac:dyDescent="0.25">
      <c r="B850" s="14"/>
      <c r="C850" s="14"/>
    </row>
  </sheetData>
  <dataValidations count="3">
    <dataValidation type="date" errorStyle="warning" allowBlank="1" showInputMessage="1" showErrorMessage="1" error="Veuillez faire le bon de commande, la date de demande a été dépassée." sqref="A4:A847">
      <formula1>A3</formula1>
      <formula2>A3+7</formula2>
    </dataValidation>
    <dataValidation type="list" allowBlank="1" showInputMessage="1" showErrorMessage="1" sqref="H3:H38">
      <formula1>#REF!</formula1>
    </dataValidation>
    <dataValidation type="list" allowBlank="1" showInputMessage="1" showErrorMessage="1" sqref="B3:B22">
      <formula1>#REF!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4" r:id="rId4" name="Button 4">
              <controlPr defaultSize="0" print="0" autoFill="0" autoPict="0" macro="[0]!commander">
                <anchor moveWithCells="1" sizeWithCells="1">
                  <from>
                    <xdr:col>9</xdr:col>
                    <xdr:colOff>495300</xdr:colOff>
                    <xdr:row>13</xdr:row>
                    <xdr:rowOff>95250</xdr:rowOff>
                  </from>
                  <to>
                    <xdr:col>11</xdr:col>
                    <xdr:colOff>590550</xdr:colOff>
                    <xdr:row>16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G3:G33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48"/>
  <sheetViews>
    <sheetView showRuler="0" showWhiteSpace="0" view="pageLayout" zoomScale="89" zoomScaleNormal="70" zoomScalePageLayoutView="89" workbookViewId="0">
      <selection activeCell="E18" sqref="E18"/>
    </sheetView>
  </sheetViews>
  <sheetFormatPr baseColWidth="10" defaultRowHeight="15" x14ac:dyDescent="0.25"/>
  <cols>
    <col min="1" max="1" width="20.28515625" style="51" customWidth="1"/>
    <col min="2" max="2" width="13.140625" style="51" customWidth="1"/>
    <col min="3" max="3" width="3.42578125" style="51" customWidth="1"/>
    <col min="4" max="4" width="5.85546875" style="51" customWidth="1"/>
    <col min="5" max="5" width="12" style="51" customWidth="1"/>
    <col min="6" max="6" width="14.140625" style="51" customWidth="1"/>
    <col min="7" max="7" width="13.5703125" customWidth="1"/>
  </cols>
  <sheetData>
    <row r="1" spans="1:14" x14ac:dyDescent="0.25">
      <c r="H1" t="s">
        <v>59</v>
      </c>
      <c r="N1">
        <f>MAX('historique commande'!A:A)</f>
        <v>8</v>
      </c>
    </row>
    <row r="3" spans="1:14" ht="20.25" thickBot="1" x14ac:dyDescent="0.35">
      <c r="B3" s="48" t="s">
        <v>23</v>
      </c>
      <c r="C3" s="48"/>
      <c r="D3" s="48"/>
      <c r="E3" s="9" t="s">
        <v>43</v>
      </c>
      <c r="F3" s="13">
        <f ca="1">TODAY()</f>
        <v>42450</v>
      </c>
    </row>
    <row r="4" spans="1:14" ht="15.75" thickTop="1" x14ac:dyDescent="0.25"/>
    <row r="5" spans="1:14" ht="15.75" x14ac:dyDescent="0.25">
      <c r="A5" s="50"/>
      <c r="B5" s="50"/>
      <c r="C5" s="50"/>
      <c r="D5" s="50"/>
      <c r="E5" s="50"/>
      <c r="F5" s="78"/>
      <c r="G5" s="2"/>
    </row>
    <row r="6" spans="1:14" x14ac:dyDescent="0.25">
      <c r="A6" s="55" t="s">
        <v>24</v>
      </c>
      <c r="B6" s="53" t="e">
        <f>IF(ISBLANK(VLOOKUP(A8,#REF!,16,FALSE))," ",IF(ISNA(VLOOKUP(A8,#REF!,16,FALSE))," ",VLOOKUP(A8,#REF!,16,FALSE)))</f>
        <v>#REF!</v>
      </c>
      <c r="C6" s="53"/>
      <c r="D6" s="26"/>
      <c r="E6" s="26" t="s">
        <v>6132</v>
      </c>
      <c r="F6" s="26"/>
      <c r="G6" s="5"/>
    </row>
    <row r="7" spans="1:14" x14ac:dyDescent="0.25">
      <c r="A7" s="27"/>
      <c r="B7" s="27"/>
      <c r="C7" s="27"/>
      <c r="D7" s="28"/>
      <c r="E7" s="28" t="s">
        <v>46</v>
      </c>
      <c r="F7" s="26"/>
      <c r="G7" s="4"/>
    </row>
    <row r="8" spans="1:14" x14ac:dyDescent="0.25">
      <c r="A8" s="25" t="e">
        <f>IF(ISBLANK(VLOOKUP(C8,#REF!,4,FALSE))," ",IF(ISNA(VLOOKUP(C8,#REF!,4,FALSE))," ",VLOOKUP(C8,#REF!,4,FALSE)))</f>
        <v>#REF!</v>
      </c>
      <c r="B8" s="29" t="s">
        <v>36</v>
      </c>
      <c r="C8" s="30">
        <v>5</v>
      </c>
      <c r="D8" s="31"/>
      <c r="E8" s="31"/>
      <c r="F8" s="31"/>
    </row>
    <row r="9" spans="1:14" x14ac:dyDescent="0.25">
      <c r="A9" s="25" t="e">
        <f>IF(ISBLANK(VLOOKUP(A8,#REF!,5,FALSE))," ",IF(ISNA(VLOOKUP(A8,#REF!,5,FALSE))," ",VLOOKUP(A8,#REF!,5,FALSE)))</f>
        <v>#REF!</v>
      </c>
      <c r="B9" s="31"/>
      <c r="C9" s="31"/>
      <c r="D9" s="32" t="s">
        <v>27</v>
      </c>
      <c r="E9" s="49" t="e">
        <f>IF(ISBLANK(VLOOKUP(A8,#REF!,10,FALSE))," ",IF(ISNA(VLOOKUP(A8,#REF!,10,FALSE))," ",VLOOKUP(A8,#REF!,10,FALSE)))</f>
        <v>#REF!</v>
      </c>
      <c r="F9" s="33"/>
    </row>
    <row r="10" spans="1:14" x14ac:dyDescent="0.25">
      <c r="A10" s="25" t="e">
        <f>IF(ISBLANK(VLOOKUP(A8,#REF!,2,FALSE))," ",IF(ISNA(VLOOKUP(A8,#REF!,2,FALSE))," ",VLOOKUP(A8,#REF!,2,FALSE)))</f>
        <v>#REF!</v>
      </c>
      <c r="B10" s="31" t="e">
        <f>IF(ISBLANK(VLOOKUP(A8,#REF!,6,FALSE))," ",IF(ISNA(VLOOKUP(A8,#REF!,6,FALSE))," ",VLOOKUP(A8,#REF!,6,FALSE)))</f>
        <v>#REF!</v>
      </c>
      <c r="C10" s="31"/>
      <c r="D10" s="32" t="s">
        <v>28</v>
      </c>
      <c r="E10" s="49" t="e">
        <f>IF(ISBLANK(VLOOKUP(A9,#REF!,11,FALSE))," ",IF(ISNA(VLOOKUP(A9,#REF!,11,FALSE))," ",VLOOKUP(A9,#REF!,11,FALSE)))</f>
        <v>#REF!</v>
      </c>
      <c r="F10" s="33"/>
    </row>
    <row r="11" spans="1:14" x14ac:dyDescent="0.25">
      <c r="A11" s="25" t="e">
        <f>IF(ISBLANK(VLOOKUP(A8,#REF!,8,FALSE))," ",IF(ISNA(VLOOKUP(A8,#REF!,8,FALSE))," ",VLOOKUP(A8,#REF!,8,FALSE)))</f>
        <v>#REF!</v>
      </c>
      <c r="B11" s="34"/>
      <c r="C11" s="34"/>
      <c r="D11" s="32" t="s">
        <v>29</v>
      </c>
      <c r="E11" s="49" t="e">
        <f>IF(ISBLANK(VLOOKUP(A10,#REF!,12,FALSE))," ",IF(ISNA(VLOOKUP(A10,#REF!,12,FALSE))," ",VLOOKUP(A10,#REF!,12,FALSE)))</f>
        <v>#REF!</v>
      </c>
      <c r="F11" s="49"/>
      <c r="G11" s="14"/>
      <c r="H11" s="12"/>
    </row>
    <row r="12" spans="1:14" x14ac:dyDescent="0.25">
      <c r="A12" s="25" t="e">
        <f>IF(ISBLANK(VLOOKUP(C12,#REF!,7,FALSE))," ",IF(ISNA(VLOOKUP(C12,#REF!,7,FALSE))," ",VLOOKUP(C12,#REF!,7,FALSE)))</f>
        <v>#REF!</v>
      </c>
      <c r="B12" s="31"/>
      <c r="C12" s="31"/>
      <c r="D12" s="35"/>
      <c r="E12" s="36"/>
      <c r="F12" s="36"/>
      <c r="G12" s="14"/>
      <c r="H12" s="12"/>
    </row>
    <row r="13" spans="1:14" ht="15.75" x14ac:dyDescent="0.25">
      <c r="A13" s="25" t="e">
        <f>IF(ISBLANK(VLOOKUP(C13,#REF!,9,FALSE))," ",IF(ISNA(VLOOKUP(C13,#REF!,9,FALSE))," ",VLOOKUP(C13,#REF!,9,FALSE)))</f>
        <v>#REF!</v>
      </c>
      <c r="B13" s="37"/>
      <c r="C13" s="37"/>
      <c r="D13" s="31"/>
      <c r="E13" s="35"/>
      <c r="F13" s="38"/>
      <c r="G13" s="8"/>
    </row>
    <row r="14" spans="1:14" ht="15.75" x14ac:dyDescent="0.25">
      <c r="A14" s="10" t="s">
        <v>32</v>
      </c>
      <c r="B14" s="19">
        <v>9</v>
      </c>
      <c r="C14" s="3"/>
      <c r="D14" s="3"/>
      <c r="E14" s="3"/>
      <c r="F14" s="3"/>
      <c r="G14" s="3"/>
    </row>
    <row r="15" spans="1:14" ht="15.75" x14ac:dyDescent="0.25">
      <c r="A15" s="54" t="s">
        <v>47</v>
      </c>
      <c r="B15" s="54"/>
      <c r="C15" s="54"/>
      <c r="E15" s="7" t="s">
        <v>31</v>
      </c>
      <c r="F15" s="7" t="s">
        <v>48</v>
      </c>
      <c r="G15" s="23" t="s">
        <v>33</v>
      </c>
    </row>
    <row r="16" spans="1:14" ht="15.75" x14ac:dyDescent="0.25">
      <c r="A16" s="11"/>
      <c r="B16" s="11"/>
      <c r="C16" s="11"/>
      <c r="D16" s="6"/>
      <c r="E16" s="11" t="str">
        <f>IF(ISBLANK(A16)," ",IF(ISNA(VLOOKUP(A16,#REF!,3,FALSE))," ",VLOOKUP(A16,#REF!,3,FALSE)))</f>
        <v xml:space="preserve"> </v>
      </c>
      <c r="F16" s="42"/>
      <c r="G16" s="39" t="str">
        <f>IF(ISBLANK(A16)," ",IF(ISNA(F16*VLOOKUP(A16,#REF!,4,FALSE))," ",F16*VLOOKUP(A16,#REF!,4,FALSE)))</f>
        <v xml:space="preserve"> </v>
      </c>
    </row>
    <row r="17" spans="1:7" ht="15.75" x14ac:dyDescent="0.25">
      <c r="A17" s="11"/>
      <c r="B17" s="11"/>
      <c r="C17" s="11"/>
      <c r="D17" s="6"/>
      <c r="E17" s="11" t="str">
        <f>IF(ISBLANK(A17)," ",IF(ISNA(VLOOKUP(A17,#REF!,3,FALSE))," ",VLOOKUP(A17,#REF!,3,FALSE)))</f>
        <v xml:space="preserve"> </v>
      </c>
      <c r="F17" s="42"/>
      <c r="G17" s="39" t="str">
        <f>IF(ISBLANK(A17)," ",IF(ISNA(F17*VLOOKUP(A17,#REF!,4,FALSE))," ",F17*VLOOKUP(A17,#REF!,4,FALSE)))</f>
        <v xml:space="preserve"> </v>
      </c>
    </row>
    <row r="18" spans="1:7" ht="15.75" x14ac:dyDescent="0.25">
      <c r="A18" s="11"/>
      <c r="B18" s="11"/>
      <c r="C18" s="11"/>
      <c r="D18" s="6"/>
      <c r="E18" s="11" t="str">
        <f>IF(ISBLANK(A18)," ",IF(ISNA(VLOOKUP(A18,#REF!,3,FALSE))," ",VLOOKUP(A18,#REF!,3,FALSE)))</f>
        <v xml:space="preserve"> </v>
      </c>
      <c r="F18" s="42"/>
      <c r="G18" s="39" t="str">
        <f>IF(ISBLANK(A18)," ",IF(ISNA(F18*VLOOKUP(A18,#REF!,4,FALSE))," ",F18*VLOOKUP(A18,#REF!,4,FALSE)))</f>
        <v xml:space="preserve"> </v>
      </c>
    </row>
    <row r="19" spans="1:7" ht="15.75" x14ac:dyDescent="0.25">
      <c r="A19" s="11"/>
      <c r="B19" s="11"/>
      <c r="C19" s="11"/>
      <c r="D19" s="6"/>
      <c r="E19" s="11" t="str">
        <f>IF(ISBLANK(A19)," ",IF(ISNA(VLOOKUP(A19,#REF!,3,FALSE))," ",VLOOKUP(A19,#REF!,3,FALSE)))</f>
        <v xml:space="preserve"> </v>
      </c>
      <c r="F19" s="42"/>
      <c r="G19" s="39" t="str">
        <f>IF(ISBLANK(A19)," ",IF(ISNA(F19*VLOOKUP(A19,#REF!,4,FALSE))," ",F19*VLOOKUP(A19,#REF!,4,FALSE)))</f>
        <v xml:space="preserve"> </v>
      </c>
    </row>
    <row r="20" spans="1:7" ht="15.75" x14ac:dyDescent="0.25">
      <c r="A20" s="11"/>
      <c r="B20" s="11"/>
      <c r="C20" s="11"/>
      <c r="D20" s="6"/>
      <c r="E20" s="11" t="str">
        <f>IF(ISBLANK(A20)," ",IF(ISNA(VLOOKUP(A20,#REF!,3,FALSE))," ",VLOOKUP(A20,#REF!,3,FALSE)))</f>
        <v xml:space="preserve"> </v>
      </c>
      <c r="F20" s="42"/>
      <c r="G20" s="39" t="str">
        <f>IF(ISBLANK(A20)," ",IF(ISNA(F20*VLOOKUP(A20,#REF!,4,FALSE))," ",F20*VLOOKUP(A20,#REF!,4,FALSE)))</f>
        <v xml:space="preserve"> </v>
      </c>
    </row>
    <row r="21" spans="1:7" ht="15.75" x14ac:dyDescent="0.25">
      <c r="A21" s="11"/>
      <c r="B21" s="11"/>
      <c r="C21" s="11"/>
      <c r="D21" s="6"/>
      <c r="E21" s="11" t="str">
        <f>IF(ISBLANK(A21)," ",IF(ISNA(VLOOKUP(A21,#REF!,3,FALSE))," ",VLOOKUP(A21,#REF!,3,FALSE)))</f>
        <v xml:space="preserve"> </v>
      </c>
      <c r="F21" s="42"/>
      <c r="G21" s="39" t="str">
        <f>IF(ISBLANK(A21)," ",IF(ISNA(F21*VLOOKUP(A21,#REF!,4,FALSE))," ",F21*VLOOKUP(A21,#REF!,4,FALSE)))</f>
        <v xml:space="preserve"> </v>
      </c>
    </row>
    <row r="22" spans="1:7" ht="15.75" x14ac:dyDescent="0.25">
      <c r="A22" s="11"/>
      <c r="B22" s="11"/>
      <c r="C22" s="11"/>
      <c r="D22" s="6"/>
      <c r="E22" s="11" t="str">
        <f>IF(ISBLANK(A22)," ",IF(ISNA(VLOOKUP(A22,#REF!,3,FALSE))," ",VLOOKUP(A22,#REF!,3,FALSE)))</f>
        <v xml:space="preserve"> </v>
      </c>
      <c r="F22" s="42"/>
      <c r="G22" s="39" t="str">
        <f>IF(ISBLANK(A22)," ",IF(ISNA(F22*VLOOKUP(A22,#REF!,4,FALSE))," ",F22*VLOOKUP(A22,#REF!,4,FALSE)))</f>
        <v xml:space="preserve"> </v>
      </c>
    </row>
    <row r="23" spans="1:7" ht="15.75" x14ac:dyDescent="0.25">
      <c r="A23" s="11"/>
      <c r="B23" s="11"/>
      <c r="C23" s="11"/>
      <c r="D23" s="6"/>
      <c r="E23" s="11" t="str">
        <f>IF(ISBLANK(A23)," ",IF(ISNA(VLOOKUP(A23,#REF!,3,FALSE))," ",VLOOKUP(A23,#REF!,3,FALSE)))</f>
        <v xml:space="preserve"> </v>
      </c>
      <c r="F23" s="42"/>
      <c r="G23" s="39" t="str">
        <f>IF(ISBLANK(A23)," ",IF(ISNA(F23*VLOOKUP(A23,#REF!,4,FALSE))," ",F23*VLOOKUP(A23,#REF!,4,FALSE)))</f>
        <v xml:space="preserve"> </v>
      </c>
    </row>
    <row r="24" spans="1:7" ht="15.75" x14ac:dyDescent="0.25">
      <c r="A24" s="11"/>
      <c r="B24" s="11"/>
      <c r="C24" s="11"/>
      <c r="D24" s="6"/>
      <c r="E24" s="11" t="str">
        <f>IF(ISBLANK(A24)," ",IF(ISNA(VLOOKUP(A24,#REF!,3,FALSE))," ",VLOOKUP(A24,#REF!,3,FALSE)))</f>
        <v xml:space="preserve"> </v>
      </c>
      <c r="F24" s="42"/>
      <c r="G24" s="39" t="str">
        <f>IF(ISBLANK(A24)," ",IF(ISNA(F24*VLOOKUP(A24,#REF!,4,FALSE))," ",F24*VLOOKUP(A24,#REF!,4,FALSE)))</f>
        <v xml:space="preserve"> </v>
      </c>
    </row>
    <row r="25" spans="1:7" ht="15.75" x14ac:dyDescent="0.25">
      <c r="A25" s="11"/>
      <c r="B25" s="11"/>
      <c r="C25" s="11"/>
      <c r="D25" s="6"/>
      <c r="E25" s="11" t="str">
        <f>IF(ISBLANK(A25)," ",IF(ISNA(VLOOKUP(A25,#REF!,3,FALSE))," ",VLOOKUP(A25,#REF!,3,FALSE)))</f>
        <v xml:space="preserve"> </v>
      </c>
      <c r="F25" s="42"/>
      <c r="G25" s="39" t="str">
        <f>IF(ISBLANK(A25)," ",IF(ISNA(F25*VLOOKUP(A25,#REF!,4,FALSE))," ",F25*VLOOKUP(A25,#REF!,4,FALSE)))</f>
        <v xml:space="preserve"> </v>
      </c>
    </row>
    <row r="26" spans="1:7" ht="15.75" x14ac:dyDescent="0.25">
      <c r="A26" s="11"/>
      <c r="B26" s="11"/>
      <c r="C26" s="11"/>
      <c r="D26" s="6"/>
      <c r="E26" s="11" t="str">
        <f>IF(ISBLANK(A26)," ",IF(ISNA(VLOOKUP(A26,#REF!,3,FALSE))," ",VLOOKUP(A26,#REF!,3,FALSE)))</f>
        <v xml:space="preserve"> </v>
      </c>
      <c r="F26" s="42"/>
      <c r="G26" s="39" t="str">
        <f>IF(ISBLANK(A26)," ",IF(ISNA(F26*VLOOKUP(A26,#REF!,4,FALSE))," ",F26*VLOOKUP(A26,#REF!,4,FALSE)))</f>
        <v xml:space="preserve"> </v>
      </c>
    </row>
    <row r="27" spans="1:7" ht="15.75" x14ac:dyDescent="0.25">
      <c r="A27" s="11"/>
      <c r="B27" s="11"/>
      <c r="C27" s="11"/>
      <c r="D27" s="6"/>
      <c r="E27" s="11" t="str">
        <f>IF(ISBLANK(A27)," ",IF(ISNA(VLOOKUP(A27,#REF!,3,FALSE))," ",VLOOKUP(A27,#REF!,3,FALSE)))</f>
        <v xml:space="preserve"> </v>
      </c>
      <c r="F27" s="42"/>
      <c r="G27" s="39" t="str">
        <f>IF(ISBLANK(A27)," ",IF(ISNA(F27*VLOOKUP(A27,#REF!,4,FALSE))," ",F27*VLOOKUP(A27,#REF!,4,FALSE)))</f>
        <v xml:space="preserve"> </v>
      </c>
    </row>
    <row r="28" spans="1:7" ht="15.75" x14ac:dyDescent="0.25">
      <c r="A28" s="11"/>
      <c r="B28" s="11"/>
      <c r="C28" s="11"/>
      <c r="D28" s="6"/>
      <c r="E28" s="11" t="str">
        <f>IF(ISBLANK(A28)," ",IF(ISNA(VLOOKUP(A28,#REF!,3,FALSE))," ",VLOOKUP(A28,#REF!,3,FALSE)))</f>
        <v xml:space="preserve"> </v>
      </c>
      <c r="F28" s="42"/>
      <c r="G28" s="39" t="str">
        <f>IF(ISBLANK(A28)," ",IF(ISNA(F28*VLOOKUP(A28,#REF!,4,FALSE))," ",F28*VLOOKUP(A28,#REF!,4,FALSE)))</f>
        <v xml:space="preserve"> </v>
      </c>
    </row>
    <row r="29" spans="1:7" ht="15.75" x14ac:dyDescent="0.25">
      <c r="A29" s="11"/>
      <c r="B29" s="11"/>
      <c r="C29" s="11"/>
      <c r="D29" s="6"/>
      <c r="E29" s="11" t="str">
        <f>IF(ISBLANK(A29)," ",IF(ISNA(VLOOKUP(A29,#REF!,3,FALSE))," ",VLOOKUP(A29,#REF!,3,FALSE)))</f>
        <v xml:space="preserve"> </v>
      </c>
      <c r="F29" s="42"/>
      <c r="G29" s="39" t="str">
        <f>IF(ISBLANK(A29)," ",IF(ISNA(F29*VLOOKUP(A29,#REF!,4,FALSE))," ",F29*VLOOKUP(A29,#REF!,4,FALSE)))</f>
        <v xml:space="preserve"> </v>
      </c>
    </row>
    <row r="30" spans="1:7" ht="15.75" x14ac:dyDescent="0.25">
      <c r="A30" s="11"/>
      <c r="B30" s="11"/>
      <c r="C30" s="11"/>
      <c r="D30" s="6"/>
      <c r="E30" s="11" t="str">
        <f>IF(ISBLANK(A30)," ",IF(ISNA(VLOOKUP(A30,#REF!,3,FALSE))," ",VLOOKUP(A30,#REF!,3,FALSE)))</f>
        <v xml:space="preserve"> </v>
      </c>
      <c r="F30" s="42"/>
      <c r="G30" s="39" t="str">
        <f>IF(ISBLANK(A30)," ",IF(ISNA(F30*VLOOKUP(A30,#REF!,4,FALSE))," ",F30*VLOOKUP(A30,#REF!,4,FALSE)))</f>
        <v xml:space="preserve"> </v>
      </c>
    </row>
    <row r="31" spans="1:7" ht="15.75" x14ac:dyDescent="0.25">
      <c r="A31" s="11"/>
      <c r="B31" s="11"/>
      <c r="C31" s="11"/>
      <c r="D31" s="6"/>
      <c r="E31" s="11" t="str">
        <f>IF(ISBLANK(A31)," ",IF(ISNA(VLOOKUP(A31,#REF!,3,FALSE))," ",VLOOKUP(A31,#REF!,3,FALSE)))</f>
        <v xml:space="preserve"> </v>
      </c>
      <c r="F31" s="42"/>
      <c r="G31" s="39" t="str">
        <f>IF(ISBLANK(A31)," ",IF(ISNA(F31*VLOOKUP(A31,#REF!,4,FALSE))," ",F31*VLOOKUP(A31,#REF!,4,FALSE)))</f>
        <v xml:space="preserve"> </v>
      </c>
    </row>
    <row r="32" spans="1:7" ht="15.75" x14ac:dyDescent="0.25">
      <c r="A32" s="11"/>
      <c r="B32" s="11"/>
      <c r="C32" s="11"/>
      <c r="D32" s="6"/>
      <c r="E32" s="11" t="str">
        <f>IF(ISBLANK(A32)," ",IF(ISNA(VLOOKUP(A32,#REF!,3,FALSE))," ",VLOOKUP(A32,#REF!,3,FALSE)))</f>
        <v xml:space="preserve"> </v>
      </c>
      <c r="F32" s="42"/>
      <c r="G32" s="39" t="str">
        <f>IF(ISBLANK(A32)," ",IF(ISNA(F32*VLOOKUP(A32,#REF!,4,FALSE))," ",F32*VLOOKUP(A32,#REF!,4,FALSE)))</f>
        <v xml:space="preserve"> </v>
      </c>
    </row>
    <row r="33" spans="1:7" ht="15.75" x14ac:dyDescent="0.25">
      <c r="A33" s="11"/>
      <c r="B33" s="11"/>
      <c r="C33" s="11"/>
      <c r="D33" s="6"/>
      <c r="E33" s="11" t="str">
        <f>IF(ISBLANK(A33)," ",IF(ISNA(VLOOKUP(A33,#REF!,3,FALSE))," ",VLOOKUP(A33,#REF!,3,FALSE)))</f>
        <v xml:space="preserve"> </v>
      </c>
      <c r="F33" s="42"/>
      <c r="G33" s="39" t="str">
        <f>IF(ISBLANK(A33)," ",IF(ISNA(F33*VLOOKUP(A33,#REF!,4,FALSE))," ",F33*VLOOKUP(A33,#REF!,4,FALSE)))</f>
        <v xml:space="preserve"> </v>
      </c>
    </row>
    <row r="34" spans="1:7" ht="15.75" x14ac:dyDescent="0.25">
      <c r="A34" s="45" t="s">
        <v>51</v>
      </c>
      <c r="B34" s="45"/>
      <c r="C34" s="45"/>
      <c r="D34" s="44"/>
      <c r="E34" s="45"/>
      <c r="F34" s="42"/>
      <c r="G34" s="39" t="e">
        <f>IF(ISBLANK(A34)," ",IF(ISNA(F34*VLOOKUP(A34,#REF!,4,FALSE))," ",F34*VLOOKUP(A34,#REF!,4,FALSE)))</f>
        <v>#REF!</v>
      </c>
    </row>
    <row r="35" spans="1:7" ht="15.75" x14ac:dyDescent="0.25">
      <c r="A35" s="11" t="e">
        <f>IF(ISBLANK(VLOOKUP(C8,#REF!,2,FALSE))," ",IF(ISNA(VLOOKUP(C8,#REF!,2,FALSE))," ",VLOOKUP(C8,#REF!,2,FALSE)))</f>
        <v>#REF!</v>
      </c>
      <c r="B35" s="11"/>
      <c r="C35" s="11"/>
      <c r="D35" s="21"/>
      <c r="E35" s="22"/>
      <c r="F35" s="69">
        <v>1</v>
      </c>
      <c r="G35" s="39" t="e">
        <f>IF(ISBLANK(VLOOKUP(C8,#REF!,3,FALSE))," ",IF(ISNA(VLOOKUP(C8,#REF!,3,FALSE))," ",VLOOKUP(C8,#REF!,3,FALSE)))</f>
        <v>#REF!</v>
      </c>
    </row>
    <row r="36" spans="1:7" x14ac:dyDescent="0.25">
      <c r="A36" s="57" t="s">
        <v>37</v>
      </c>
      <c r="B36" s="58"/>
      <c r="E36" s="24"/>
      <c r="F36" s="24"/>
      <c r="G36" s="40" t="e">
        <f>SUM(G16:G35)</f>
        <v>#REF!</v>
      </c>
    </row>
    <row r="37" spans="1:7" x14ac:dyDescent="0.25">
      <c r="A37" s="59" t="s">
        <v>0</v>
      </c>
      <c r="B37" s="60"/>
      <c r="E37" s="24" t="s">
        <v>34</v>
      </c>
      <c r="F37" s="24"/>
      <c r="G37" s="40" t="e">
        <f>(G36*F37)/100</f>
        <v>#REF!</v>
      </c>
    </row>
    <row r="38" spans="1:7" x14ac:dyDescent="0.25">
      <c r="A38" s="59" t="s">
        <v>38</v>
      </c>
      <c r="B38" s="60"/>
      <c r="E38" s="24"/>
      <c r="F38" s="24" t="s">
        <v>35</v>
      </c>
      <c r="G38" s="40" t="e">
        <f>G36+G37</f>
        <v>#REF!</v>
      </c>
    </row>
    <row r="39" spans="1:7" x14ac:dyDescent="0.25">
      <c r="A39" s="59" t="s">
        <v>39</v>
      </c>
      <c r="B39" s="60"/>
    </row>
    <row r="40" spans="1:7" x14ac:dyDescent="0.25">
      <c r="A40" s="59" t="s">
        <v>40</v>
      </c>
      <c r="B40" s="60"/>
    </row>
    <row r="41" spans="1:7" x14ac:dyDescent="0.25">
      <c r="A41" s="61" t="s">
        <v>41</v>
      </c>
      <c r="B41" s="62"/>
      <c r="C41" s="63"/>
      <c r="D41" s="64"/>
      <c r="E41" s="65"/>
    </row>
    <row r="43" spans="1:7" x14ac:dyDescent="0.25">
      <c r="A43" s="66" t="s">
        <v>42</v>
      </c>
    </row>
    <row r="44" spans="1:7" x14ac:dyDescent="0.25">
      <c r="A44" s="67" t="str">
        <f>IFERROR(VLOOKUP(A5,#REF!,2,FALSE)," ")</f>
        <v xml:space="preserve"> </v>
      </c>
    </row>
    <row r="45" spans="1:7" x14ac:dyDescent="0.25">
      <c r="A45" s="67" t="str">
        <f>IFERROR(VLOOKUP(A5,#REF!,3,FALSE)," ")</f>
        <v xml:space="preserve"> </v>
      </c>
    </row>
    <row r="46" spans="1:7" x14ac:dyDescent="0.25">
      <c r="A46" s="67" t="str">
        <f>IFERROR(VLOOKUP(A5,#REF!,4,FALSE)," ")</f>
        <v xml:space="preserve"> </v>
      </c>
    </row>
    <row r="47" spans="1:7" x14ac:dyDescent="0.25">
      <c r="A47" s="67" t="str">
        <f>IFERROR(VLOOKUP(A5,#REF!,5,FALSE)," ")</f>
        <v xml:space="preserve"> </v>
      </c>
    </row>
    <row r="48" spans="1:7" x14ac:dyDescent="0.25">
      <c r="A48" s="68" t="str">
        <f>IFERROR(VLOOKUP(A5,#REF!,6,FALSE)," ")</f>
        <v xml:space="preserve"> </v>
      </c>
    </row>
  </sheetData>
  <dataValidations count="1">
    <dataValidation type="list" allowBlank="1" showInputMessage="1" showErrorMessage="1" errorTitle="Erreur de produit" error="Le produit que vous avez saisi n'appartient pas à la base de donné des produits du fournisseur choisi. Merci de bien vouloir choisir un produit de la liste déroulante." sqref="C16:C33 B35:C35">
      <formula1>OFFSET(listeproduits,0,0,COUNTA(listeproduits))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ransfert">
                <anchor moveWithCells="1" sizeWithCells="1">
                  <from>
                    <xdr:col>8</xdr:col>
                    <xdr:colOff>9525</xdr:colOff>
                    <xdr:row>5</xdr:row>
                    <xdr:rowOff>171450</xdr:rowOff>
                  </from>
                  <to>
                    <xdr:col>10</xdr:col>
                    <xdr:colOff>9525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supprimer">
                <anchor moveWithCells="1" sizeWithCells="1">
                  <from>
                    <xdr:col>7</xdr:col>
                    <xdr:colOff>819150</xdr:colOff>
                    <xdr:row>18</xdr:row>
                    <xdr:rowOff>171450</xdr:rowOff>
                  </from>
                  <to>
                    <xdr:col>9</xdr:col>
                    <xdr:colOff>809625</xdr:colOff>
                    <xdr:row>20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6" name="Button 16">
              <controlPr defaultSize="0" print="0" autoFill="0" autoPict="0" macro="[0]!SaveFeuilPDF">
                <anchor moveWithCells="1" sizeWithCells="1">
                  <from>
                    <xdr:col>8</xdr:col>
                    <xdr:colOff>9525</xdr:colOff>
                    <xdr:row>12</xdr:row>
                    <xdr:rowOff>9525</xdr:rowOff>
                  </from>
                  <to>
                    <xdr:col>10</xdr:col>
                    <xdr:colOff>0</xdr:colOff>
                    <xdr:row>14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7" name="Button 17">
              <controlPr defaultSize="0" print="0" autoFill="0" autoPict="0" macro="[0]!Feuil6.Bouton1_QuandClic">
                <anchor moveWithCells="1" sizeWithCells="1">
                  <from>
                    <xdr:col>8</xdr:col>
                    <xdr:colOff>9525</xdr:colOff>
                    <xdr:row>8</xdr:row>
                    <xdr:rowOff>180975</xdr:rowOff>
                  </from>
                  <to>
                    <xdr:col>10</xdr:col>
                    <xdr:colOff>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Button 19">
              <controlPr defaultSize="0" print="0" autoFill="0" autoPict="0" macro="[0]!Incrémenter_Facture">
                <anchor moveWithCells="1" sizeWithCells="1">
                  <from>
                    <xdr:col>7</xdr:col>
                    <xdr:colOff>809625</xdr:colOff>
                    <xdr:row>3</xdr:row>
                    <xdr:rowOff>0</xdr:rowOff>
                  </from>
                  <to>
                    <xdr:col>10</xdr:col>
                    <xdr:colOff>0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Button 20">
              <controlPr defaultSize="0" print="0" autoFill="0" autoPict="0" macro="[0]!Bouton20_Cliquer">
                <anchor moveWithCells="1" sizeWithCells="1">
                  <from>
                    <xdr:col>8</xdr:col>
                    <xdr:colOff>9525</xdr:colOff>
                    <xdr:row>15</xdr:row>
                    <xdr:rowOff>19050</xdr:rowOff>
                  </from>
                  <to>
                    <xdr:col>10</xdr:col>
                    <xdr:colOff>0</xdr:colOff>
                    <xdr:row>17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1" operator="notContains" id="{C4087892-BECC-4CC1-A29C-3991BC8D758E}">
            <xm:f>ISERROR(SEARCH($F$7,F7))</xm:f>
            <xm:f>$F$7</xm:f>
            <x14:dxf>
              <fill>
                <patternFill>
                  <bgColor rgb="FFFFFF00"/>
                </patternFill>
              </fill>
            </x14:dxf>
          </x14:cfRule>
          <xm:sqref>F7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Erreur d'utilisateur" error="L'utilisateur que vous avez saisi n'appartient pas à la base de donné des utilisateurs. Merci de bien vouloir choisir un utilisateur de la liste déroulante.">
          <x14:formula1>
            <xm:f>#REF!</xm:f>
          </x14:formula1>
          <xm:sqref>F6</xm:sqref>
        </x14:dataValidation>
        <x14:dataValidation type="list" allowBlank="1" showInputMessage="1" showErrorMessage="1" error="Le projet que vous avez saisi n'appartient pas à la base de donné des projets. Merci de bien vouloir choisir un projet de la liste déroulante ou d'ajouter un nouveau projet à la base de donnée.">
          <x14:formula1>
            <xm:f>#REF!</xm:f>
          </x14:formula1>
          <xm:sqref>F7</xm:sqref>
        </x14:dataValidation>
        <x14:dataValidation type="list" allowBlank="1" showInputMessage="1" showErrorMessage="1">
          <x14:formula1>
            <xm:f>'Produits à commander'!$L$9:$L$298</xm:f>
          </x14:formula1>
          <xm:sqref>A16:A33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A1180"/>
  <sheetViews>
    <sheetView zoomScale="78" zoomScaleNormal="78" workbookViewId="0">
      <selection activeCell="S10" sqref="S10"/>
    </sheetView>
  </sheetViews>
  <sheetFormatPr baseColWidth="10" defaultRowHeight="15" x14ac:dyDescent="0.25"/>
  <cols>
    <col min="1" max="1" width="15.7109375" style="1" customWidth="1"/>
    <col min="2" max="2" width="16.28515625" style="20" customWidth="1"/>
    <col min="3" max="3" width="17.140625" customWidth="1"/>
    <col min="4" max="4" width="29.42578125" bestFit="1" customWidth="1"/>
    <col min="5" max="5" width="17.140625" customWidth="1"/>
    <col min="6" max="6" width="17.28515625" customWidth="1"/>
    <col min="7" max="7" width="16.42578125" style="15" customWidth="1"/>
    <col min="8" max="8" width="23.42578125" customWidth="1"/>
    <col min="9" max="9" width="37.28515625" style="51" customWidth="1"/>
    <col min="10" max="10" width="13.7109375" style="51" customWidth="1"/>
    <col min="11" max="11" width="9.85546875" bestFit="1" customWidth="1"/>
    <col min="12" max="12" width="27.5703125" style="51" customWidth="1"/>
    <col min="13" max="13" width="25.42578125" style="51" customWidth="1"/>
    <col min="14" max="14" width="27" style="46" bestFit="1" customWidth="1"/>
    <col min="15" max="15" width="12.7109375" customWidth="1"/>
    <col min="16" max="16" width="16" customWidth="1"/>
    <col min="20" max="20" width="18.140625" customWidth="1"/>
    <col min="21" max="21" width="20.7109375" customWidth="1"/>
  </cols>
  <sheetData>
    <row r="1" spans="1:27" x14ac:dyDescent="0.25">
      <c r="A1" s="16" t="s">
        <v>44</v>
      </c>
      <c r="B1" s="43" t="s">
        <v>30</v>
      </c>
      <c r="C1" s="17" t="s">
        <v>19</v>
      </c>
      <c r="D1" s="41" t="s">
        <v>49</v>
      </c>
      <c r="E1" s="41" t="s">
        <v>50</v>
      </c>
      <c r="F1" s="17" t="s">
        <v>45</v>
      </c>
      <c r="G1" s="18" t="s">
        <v>64</v>
      </c>
      <c r="H1" s="17" t="s">
        <v>63</v>
      </c>
      <c r="I1" s="52" t="s">
        <v>52</v>
      </c>
      <c r="J1" s="17" t="s">
        <v>53</v>
      </c>
      <c r="K1" s="17" t="s">
        <v>54</v>
      </c>
      <c r="L1" s="17" t="s">
        <v>57</v>
      </c>
      <c r="M1" s="17" t="s">
        <v>58</v>
      </c>
      <c r="N1" s="56" t="s">
        <v>55</v>
      </c>
      <c r="R1" s="79" t="s">
        <v>67</v>
      </c>
      <c r="S1" s="79" t="s">
        <v>68</v>
      </c>
      <c r="T1" s="17" t="s">
        <v>69</v>
      </c>
      <c r="U1" s="17" t="s">
        <v>70</v>
      </c>
    </row>
    <row r="2" spans="1:27" x14ac:dyDescent="0.25">
      <c r="A2" s="1">
        <v>3</v>
      </c>
      <c r="B2" s="20">
        <v>42433</v>
      </c>
      <c r="C2" t="s">
        <v>1</v>
      </c>
      <c r="D2" t="s">
        <v>22</v>
      </c>
      <c r="E2" t="s">
        <v>5</v>
      </c>
      <c r="F2" t="s">
        <v>26</v>
      </c>
      <c r="G2" s="15">
        <v>279</v>
      </c>
      <c r="H2">
        <v>20</v>
      </c>
      <c r="I2" s="14" t="s">
        <v>9</v>
      </c>
      <c r="J2" s="51">
        <v>1</v>
      </c>
      <c r="K2">
        <v>4000088</v>
      </c>
      <c r="N2" s="47">
        <v>7.1684587813620068E-2</v>
      </c>
      <c r="O2" t="str">
        <f t="shared" ref="O2:O65" ca="1" si="0">IF(ISBLANK(B2)," ",IF(ISNA(IF(($B2+10)&lt;TODAY(),"Attention retard de livraison"," "))," ",IF(($B2+10)&lt;TODAY(),"Attention retard de livraison"," ")))</f>
        <v>Attention retard de livraison</v>
      </c>
      <c r="Q2" t="s">
        <v>65</v>
      </c>
      <c r="R2" t="s">
        <v>71</v>
      </c>
      <c r="S2" t="s">
        <v>71</v>
      </c>
      <c r="AA2" t="s">
        <v>65</v>
      </c>
    </row>
    <row r="3" spans="1:27" x14ac:dyDescent="0.25">
      <c r="A3" s="1">
        <v>3</v>
      </c>
      <c r="B3" s="20">
        <v>42433</v>
      </c>
      <c r="C3" t="s">
        <v>1</v>
      </c>
      <c r="D3" t="s">
        <v>22</v>
      </c>
      <c r="E3" t="s">
        <v>5</v>
      </c>
      <c r="F3" t="s">
        <v>26</v>
      </c>
      <c r="G3" s="15">
        <v>279</v>
      </c>
      <c r="H3">
        <v>20</v>
      </c>
      <c r="I3" s="14" t="s">
        <v>15</v>
      </c>
      <c r="J3" s="51">
        <v>2</v>
      </c>
      <c r="K3">
        <v>1905</v>
      </c>
      <c r="N3" s="47">
        <v>7.1684587813620068E-2</v>
      </c>
      <c r="O3" s="51" t="str">
        <f t="shared" ca="1" si="0"/>
        <v>Attention retard de livraison</v>
      </c>
      <c r="Q3" s="51" t="s">
        <v>65</v>
      </c>
      <c r="AA3" t="s">
        <v>66</v>
      </c>
    </row>
    <row r="4" spans="1:27" x14ac:dyDescent="0.25">
      <c r="A4" s="1">
        <v>3</v>
      </c>
      <c r="B4" s="20">
        <v>42433</v>
      </c>
      <c r="C4" t="s">
        <v>1</v>
      </c>
      <c r="D4" t="s">
        <v>22</v>
      </c>
      <c r="E4" t="s">
        <v>5</v>
      </c>
      <c r="F4" t="s">
        <v>26</v>
      </c>
      <c r="G4" s="15">
        <v>279</v>
      </c>
      <c r="H4">
        <v>20</v>
      </c>
      <c r="I4" s="14" t="s">
        <v>15</v>
      </c>
      <c r="J4" s="51">
        <v>1</v>
      </c>
      <c r="K4">
        <v>1905</v>
      </c>
      <c r="N4" s="47">
        <v>7.1684587813620068E-2</v>
      </c>
      <c r="O4" s="51" t="str">
        <f t="shared" ca="1" si="0"/>
        <v>Attention retard de livraison</v>
      </c>
      <c r="Q4" s="51" t="s">
        <v>65</v>
      </c>
    </row>
    <row r="5" spans="1:27" x14ac:dyDescent="0.25">
      <c r="A5" s="1">
        <v>3</v>
      </c>
      <c r="B5" s="20">
        <v>42433</v>
      </c>
      <c r="C5" t="s">
        <v>1</v>
      </c>
      <c r="D5" t="s">
        <v>22</v>
      </c>
      <c r="E5" t="s">
        <v>5</v>
      </c>
      <c r="F5" t="s">
        <v>26</v>
      </c>
      <c r="G5" s="15">
        <v>279</v>
      </c>
      <c r="H5">
        <v>20</v>
      </c>
      <c r="I5" s="14" t="s">
        <v>10</v>
      </c>
      <c r="J5" s="51">
        <v>1</v>
      </c>
      <c r="K5">
        <v>4000079</v>
      </c>
      <c r="N5" s="47">
        <v>7.1684587813620068E-2</v>
      </c>
      <c r="O5" s="51" t="str">
        <f t="shared" ca="1" si="0"/>
        <v>Attention retard de livraison</v>
      </c>
      <c r="Q5" s="51"/>
      <c r="R5" s="51"/>
      <c r="S5" s="51"/>
      <c r="T5" s="51"/>
    </row>
    <row r="6" spans="1:27" x14ac:dyDescent="0.25">
      <c r="A6" s="1">
        <v>4</v>
      </c>
      <c r="B6" s="20">
        <v>42433</v>
      </c>
      <c r="C6" t="s">
        <v>1</v>
      </c>
      <c r="F6" t="s">
        <v>25</v>
      </c>
      <c r="G6" s="15">
        <v>63</v>
      </c>
      <c r="H6" t="s">
        <v>56</v>
      </c>
      <c r="I6" s="14" t="s">
        <v>15</v>
      </c>
      <c r="J6" s="51">
        <v>1</v>
      </c>
      <c r="K6">
        <v>1905</v>
      </c>
      <c r="N6" s="47"/>
      <c r="O6" s="51" t="str">
        <f t="shared" ca="1" si="0"/>
        <v>Attention retard de livraison</v>
      </c>
      <c r="Q6" s="51"/>
    </row>
    <row r="7" spans="1:27" x14ac:dyDescent="0.25">
      <c r="A7" s="1">
        <v>4</v>
      </c>
      <c r="B7" s="20">
        <v>42433</v>
      </c>
      <c r="C7" t="s">
        <v>1</v>
      </c>
      <c r="D7" t="s">
        <v>20</v>
      </c>
      <c r="E7" t="s">
        <v>4</v>
      </c>
      <c r="F7" t="s">
        <v>25</v>
      </c>
      <c r="G7" s="15">
        <v>412.5</v>
      </c>
      <c r="H7" t="s">
        <v>56</v>
      </c>
      <c r="I7" s="14" t="s">
        <v>13</v>
      </c>
      <c r="J7" s="51">
        <v>1</v>
      </c>
      <c r="K7">
        <v>0</v>
      </c>
      <c r="N7" s="47"/>
      <c r="O7" s="51" t="str">
        <f t="shared" ca="1" si="0"/>
        <v>Attention retard de livraison</v>
      </c>
      <c r="Q7" s="51"/>
    </row>
    <row r="8" spans="1:27" x14ac:dyDescent="0.25">
      <c r="A8" s="1">
        <v>4</v>
      </c>
      <c r="B8" s="20">
        <v>42433</v>
      </c>
      <c r="C8" t="s">
        <v>1</v>
      </c>
      <c r="D8" t="s">
        <v>20</v>
      </c>
      <c r="E8" t="s">
        <v>4</v>
      </c>
      <c r="F8" t="s">
        <v>25</v>
      </c>
      <c r="G8" s="15">
        <v>475.5</v>
      </c>
      <c r="H8" t="s">
        <v>56</v>
      </c>
      <c r="I8" s="14" t="s">
        <v>13</v>
      </c>
      <c r="J8" s="51">
        <v>1</v>
      </c>
      <c r="K8">
        <v>0</v>
      </c>
      <c r="N8" s="47"/>
      <c r="O8" s="51" t="str">
        <f t="shared" ca="1" si="0"/>
        <v>Attention retard de livraison</v>
      </c>
      <c r="Q8" s="51"/>
    </row>
    <row r="9" spans="1:27" x14ac:dyDescent="0.25">
      <c r="A9" s="1">
        <v>4</v>
      </c>
      <c r="B9" s="20">
        <v>42433</v>
      </c>
      <c r="C9" t="s">
        <v>1</v>
      </c>
      <c r="D9" t="s">
        <v>20</v>
      </c>
      <c r="E9" t="s">
        <v>4</v>
      </c>
      <c r="F9" t="s">
        <v>25</v>
      </c>
      <c r="G9" s="15">
        <v>538.5</v>
      </c>
      <c r="H9">
        <v>63</v>
      </c>
      <c r="I9" s="14" t="s">
        <v>13</v>
      </c>
      <c r="J9" s="51">
        <v>1</v>
      </c>
      <c r="K9">
        <v>0</v>
      </c>
      <c r="N9" s="47">
        <v>0.11699164345403899</v>
      </c>
      <c r="O9" s="51" t="str">
        <f t="shared" ca="1" si="0"/>
        <v>Attention retard de livraison</v>
      </c>
      <c r="Q9" s="51"/>
    </row>
    <row r="10" spans="1:27" x14ac:dyDescent="0.25">
      <c r="A10" s="1">
        <v>4</v>
      </c>
      <c r="B10" s="20">
        <v>42433</v>
      </c>
      <c r="C10" t="s">
        <v>1</v>
      </c>
      <c r="D10" t="s">
        <v>20</v>
      </c>
      <c r="E10" t="s">
        <v>4</v>
      </c>
      <c r="F10" t="s">
        <v>25</v>
      </c>
      <c r="G10" s="15">
        <v>538.5</v>
      </c>
      <c r="H10">
        <v>63</v>
      </c>
      <c r="I10" s="14" t="s">
        <v>14</v>
      </c>
      <c r="J10" s="51">
        <v>1</v>
      </c>
      <c r="K10">
        <v>1916</v>
      </c>
      <c r="N10" s="47">
        <v>0.11699164345403899</v>
      </c>
      <c r="O10" s="51" t="str">
        <f t="shared" ca="1" si="0"/>
        <v>Attention retard de livraison</v>
      </c>
      <c r="Q10" s="51" t="s">
        <v>65</v>
      </c>
    </row>
    <row r="11" spans="1:27" x14ac:dyDescent="0.25">
      <c r="A11" s="1">
        <v>1</v>
      </c>
      <c r="B11" s="20">
        <v>42433</v>
      </c>
      <c r="C11" t="s">
        <v>1</v>
      </c>
      <c r="D11" t="s">
        <v>20</v>
      </c>
      <c r="E11" t="s">
        <v>4</v>
      </c>
      <c r="F11" t="s">
        <v>25</v>
      </c>
      <c r="G11" s="15">
        <v>538.5</v>
      </c>
      <c r="H11">
        <v>63</v>
      </c>
      <c r="I11" s="14" t="s">
        <v>13</v>
      </c>
      <c r="J11" s="51">
        <v>1</v>
      </c>
      <c r="K11">
        <v>0</v>
      </c>
      <c r="N11" s="47">
        <v>0.11699164345403899</v>
      </c>
      <c r="O11" s="51" t="str">
        <f t="shared" ca="1" si="0"/>
        <v>Attention retard de livraison</v>
      </c>
      <c r="Q11" s="51" t="s">
        <v>66</v>
      </c>
    </row>
    <row r="12" spans="1:27" x14ac:dyDescent="0.25">
      <c r="A12" s="1">
        <v>1</v>
      </c>
      <c r="B12" s="20">
        <v>42433</v>
      </c>
      <c r="C12" t="s">
        <v>1</v>
      </c>
      <c r="D12" t="s">
        <v>20</v>
      </c>
      <c r="E12" t="s">
        <v>4</v>
      </c>
      <c r="F12" t="s">
        <v>25</v>
      </c>
      <c r="G12" s="15">
        <v>538.5</v>
      </c>
      <c r="H12">
        <v>63</v>
      </c>
      <c r="I12" s="14" t="s">
        <v>14</v>
      </c>
      <c r="J12" s="51">
        <v>1</v>
      </c>
      <c r="K12">
        <v>1916</v>
      </c>
      <c r="N12" s="47">
        <v>0.11699164345403899</v>
      </c>
      <c r="O12" s="51" t="str">
        <f t="shared" ca="1" si="0"/>
        <v>Attention retard de livraison</v>
      </c>
      <c r="Q12" s="51"/>
    </row>
    <row r="13" spans="1:27" x14ac:dyDescent="0.25">
      <c r="A13" s="1">
        <v>2</v>
      </c>
      <c r="B13" s="20">
        <v>42433</v>
      </c>
      <c r="C13" t="s">
        <v>1</v>
      </c>
      <c r="D13" t="s">
        <v>20</v>
      </c>
      <c r="E13" t="s">
        <v>4</v>
      </c>
      <c r="F13" t="s">
        <v>25</v>
      </c>
      <c r="G13" s="15">
        <v>538.5</v>
      </c>
      <c r="H13">
        <v>63</v>
      </c>
      <c r="I13" s="14" t="s">
        <v>13</v>
      </c>
      <c r="J13" s="51">
        <v>1</v>
      </c>
      <c r="K13">
        <v>0</v>
      </c>
      <c r="N13" s="47">
        <v>0.11699164345403899</v>
      </c>
      <c r="O13" s="51" t="str">
        <f t="shared" ca="1" si="0"/>
        <v>Attention retard de livraison</v>
      </c>
      <c r="Q13" s="51"/>
    </row>
    <row r="14" spans="1:27" x14ac:dyDescent="0.25">
      <c r="A14" s="1">
        <v>2</v>
      </c>
      <c r="B14" s="20">
        <v>42433</v>
      </c>
      <c r="C14" t="s">
        <v>1</v>
      </c>
      <c r="D14" t="s">
        <v>20</v>
      </c>
      <c r="E14" t="s">
        <v>4</v>
      </c>
      <c r="F14" t="s">
        <v>25</v>
      </c>
      <c r="G14" s="15">
        <v>538.5</v>
      </c>
      <c r="H14">
        <v>63</v>
      </c>
      <c r="I14" s="14" t="s">
        <v>14</v>
      </c>
      <c r="J14" s="51">
        <v>1</v>
      </c>
      <c r="K14">
        <v>1916</v>
      </c>
      <c r="N14" s="47">
        <v>0.11699164345403899</v>
      </c>
      <c r="O14" s="51" t="str">
        <f t="shared" ca="1" si="0"/>
        <v>Attention retard de livraison</v>
      </c>
      <c r="Q14" s="51"/>
    </row>
    <row r="15" spans="1:27" x14ac:dyDescent="0.25">
      <c r="A15" s="1">
        <v>5</v>
      </c>
      <c r="B15" s="20">
        <v>42433</v>
      </c>
      <c r="C15" t="s">
        <v>1</v>
      </c>
      <c r="D15" t="s">
        <v>20</v>
      </c>
      <c r="E15" t="s">
        <v>4</v>
      </c>
      <c r="F15" t="s">
        <v>25</v>
      </c>
      <c r="G15" s="15">
        <v>538.5</v>
      </c>
      <c r="H15">
        <v>63</v>
      </c>
      <c r="I15" s="14" t="s">
        <v>13</v>
      </c>
      <c r="J15" s="51">
        <v>1</v>
      </c>
      <c r="K15">
        <v>0</v>
      </c>
      <c r="N15" s="47">
        <v>0.11699164345403899</v>
      </c>
      <c r="O15" s="51" t="str">
        <f t="shared" ca="1" si="0"/>
        <v>Attention retard de livraison</v>
      </c>
      <c r="Q15" s="51"/>
    </row>
    <row r="16" spans="1:27" x14ac:dyDescent="0.25">
      <c r="A16" s="1">
        <v>5</v>
      </c>
      <c r="B16" s="20">
        <v>42433</v>
      </c>
      <c r="C16" t="s">
        <v>1</v>
      </c>
      <c r="D16" t="s">
        <v>20</v>
      </c>
      <c r="E16" t="s">
        <v>4</v>
      </c>
      <c r="F16" t="s">
        <v>25</v>
      </c>
      <c r="G16" s="15">
        <v>538.5</v>
      </c>
      <c r="H16">
        <v>63</v>
      </c>
      <c r="I16" s="14" t="s">
        <v>14</v>
      </c>
      <c r="J16" s="51">
        <v>1</v>
      </c>
      <c r="K16">
        <v>1916</v>
      </c>
      <c r="N16" s="47">
        <v>0.11699164345403899</v>
      </c>
      <c r="O16" s="51" t="str">
        <f t="shared" ca="1" si="0"/>
        <v>Attention retard de livraison</v>
      </c>
      <c r="Q16" s="51"/>
    </row>
    <row r="17" spans="1:17" x14ac:dyDescent="0.25">
      <c r="A17" s="1">
        <v>6</v>
      </c>
      <c r="B17" s="20">
        <v>42433</v>
      </c>
      <c r="C17" t="s">
        <v>1</v>
      </c>
      <c r="D17" t="s">
        <v>20</v>
      </c>
      <c r="E17" t="s">
        <v>4</v>
      </c>
      <c r="F17" t="s">
        <v>25</v>
      </c>
      <c r="G17" s="15">
        <v>538.5</v>
      </c>
      <c r="H17">
        <v>63</v>
      </c>
      <c r="I17" s="14" t="s">
        <v>13</v>
      </c>
      <c r="J17" s="51">
        <v>1</v>
      </c>
      <c r="K17">
        <v>0</v>
      </c>
      <c r="N17" s="47">
        <v>0.11699164345403899</v>
      </c>
      <c r="O17" s="51" t="str">
        <f t="shared" ca="1" si="0"/>
        <v>Attention retard de livraison</v>
      </c>
      <c r="Q17" s="51"/>
    </row>
    <row r="18" spans="1:17" x14ac:dyDescent="0.25">
      <c r="A18" s="1">
        <v>6</v>
      </c>
      <c r="B18" s="20">
        <v>42433</v>
      </c>
      <c r="C18" t="s">
        <v>1</v>
      </c>
      <c r="D18" t="s">
        <v>20</v>
      </c>
      <c r="E18" t="s">
        <v>4</v>
      </c>
      <c r="F18" t="s">
        <v>25</v>
      </c>
      <c r="G18" s="15">
        <v>538.5</v>
      </c>
      <c r="H18">
        <v>63</v>
      </c>
      <c r="I18" s="14" t="s">
        <v>14</v>
      </c>
      <c r="J18" s="51">
        <v>1</v>
      </c>
      <c r="K18">
        <v>1916</v>
      </c>
      <c r="N18" s="47">
        <v>0.11699164345403899</v>
      </c>
      <c r="O18" s="51" t="str">
        <f t="shared" ca="1" si="0"/>
        <v>Attention retard de livraison</v>
      </c>
      <c r="Q18" s="51"/>
    </row>
    <row r="19" spans="1:17" x14ac:dyDescent="0.25">
      <c r="A19" s="1">
        <v>7</v>
      </c>
      <c r="B19" s="20">
        <v>42433</v>
      </c>
      <c r="G19" s="15">
        <v>63</v>
      </c>
      <c r="H19" t="s">
        <v>56</v>
      </c>
      <c r="I19" s="14" t="s">
        <v>14</v>
      </c>
      <c r="J19" s="51">
        <v>1</v>
      </c>
      <c r="K19">
        <v>1916</v>
      </c>
      <c r="N19" s="47"/>
      <c r="O19" s="51" t="str">
        <f t="shared" ca="1" si="0"/>
        <v>Attention retard de livraison</v>
      </c>
      <c r="Q19" s="51"/>
    </row>
    <row r="20" spans="1:17" x14ac:dyDescent="0.25">
      <c r="A20" s="1">
        <v>7</v>
      </c>
      <c r="B20" s="20">
        <v>42433</v>
      </c>
      <c r="C20" t="s">
        <v>2</v>
      </c>
      <c r="D20" t="s">
        <v>20</v>
      </c>
      <c r="E20" t="s">
        <v>5</v>
      </c>
      <c r="F20" t="s">
        <v>25</v>
      </c>
      <c r="G20" s="15">
        <v>126</v>
      </c>
      <c r="H20">
        <v>63</v>
      </c>
      <c r="I20" s="14" t="s">
        <v>14</v>
      </c>
      <c r="J20" s="51">
        <v>1</v>
      </c>
      <c r="K20">
        <v>1916</v>
      </c>
      <c r="L20" s="76"/>
      <c r="N20" s="47">
        <v>0.5</v>
      </c>
      <c r="O20" s="51" t="str">
        <f t="shared" ca="1" si="0"/>
        <v>Attention retard de livraison</v>
      </c>
      <c r="Q20" s="51"/>
    </row>
    <row r="21" spans="1:17" x14ac:dyDescent="0.25">
      <c r="A21" s="1">
        <v>8</v>
      </c>
      <c r="B21" s="20">
        <v>42450</v>
      </c>
      <c r="C21" t="s">
        <v>1</v>
      </c>
      <c r="D21" t="s">
        <v>21</v>
      </c>
      <c r="F21" t="s">
        <v>25</v>
      </c>
      <c r="G21" s="15">
        <v>282</v>
      </c>
      <c r="H21">
        <v>0</v>
      </c>
      <c r="I21" s="14" t="s">
        <v>12</v>
      </c>
      <c r="J21" s="51">
        <v>1</v>
      </c>
      <c r="K21">
        <v>1902</v>
      </c>
      <c r="N21" s="47">
        <v>0</v>
      </c>
      <c r="O21" s="51" t="str">
        <f t="shared" ca="1" si="0"/>
        <v xml:space="preserve"> </v>
      </c>
      <c r="Q21" s="51"/>
    </row>
    <row r="22" spans="1:17" x14ac:dyDescent="0.25">
      <c r="A22" s="1">
        <v>8</v>
      </c>
      <c r="B22" s="20">
        <v>42450</v>
      </c>
      <c r="C22" t="s">
        <v>1</v>
      </c>
      <c r="D22" t="s">
        <v>21</v>
      </c>
      <c r="F22" t="s">
        <v>25</v>
      </c>
      <c r="G22" s="15">
        <v>282</v>
      </c>
      <c r="H22">
        <v>0</v>
      </c>
      <c r="I22" s="14" t="s">
        <v>12</v>
      </c>
      <c r="J22" s="51">
        <v>1</v>
      </c>
      <c r="K22">
        <v>1902</v>
      </c>
      <c r="N22" s="47">
        <v>0</v>
      </c>
      <c r="O22" s="51" t="str">
        <f t="shared" ca="1" si="0"/>
        <v xml:space="preserve"> </v>
      </c>
      <c r="Q22" s="51"/>
    </row>
    <row r="23" spans="1:17" x14ac:dyDescent="0.25">
      <c r="A23" s="1">
        <v>8</v>
      </c>
      <c r="B23" s="20">
        <v>42450</v>
      </c>
      <c r="C23" t="s">
        <v>1</v>
      </c>
      <c r="D23" t="s">
        <v>21</v>
      </c>
      <c r="F23" t="s">
        <v>25</v>
      </c>
      <c r="G23" s="15">
        <v>282</v>
      </c>
      <c r="H23">
        <v>0</v>
      </c>
      <c r="I23" s="14" t="s">
        <v>12</v>
      </c>
      <c r="K23">
        <v>1902</v>
      </c>
      <c r="N23" s="47">
        <v>0</v>
      </c>
      <c r="O23" s="51" t="str">
        <f t="shared" ca="1" si="0"/>
        <v xml:space="preserve"> </v>
      </c>
    </row>
    <row r="24" spans="1:17" x14ac:dyDescent="0.25">
      <c r="A24" s="1">
        <v>8</v>
      </c>
      <c r="B24" s="20">
        <v>42450</v>
      </c>
      <c r="C24" t="s">
        <v>1</v>
      </c>
      <c r="D24" t="s">
        <v>21</v>
      </c>
      <c r="F24" t="s">
        <v>25</v>
      </c>
      <c r="G24" s="15">
        <v>282</v>
      </c>
      <c r="H24">
        <v>0</v>
      </c>
      <c r="I24" s="14" t="s">
        <v>12</v>
      </c>
      <c r="K24">
        <v>1902</v>
      </c>
      <c r="N24" s="47">
        <v>0</v>
      </c>
      <c r="O24" s="51" t="str">
        <f t="shared" ca="1" si="0"/>
        <v xml:space="preserve"> </v>
      </c>
    </row>
    <row r="25" spans="1:17" x14ac:dyDescent="0.25">
      <c r="A25" s="1">
        <v>8</v>
      </c>
      <c r="B25" s="20">
        <v>42450</v>
      </c>
      <c r="C25" t="s">
        <v>1</v>
      </c>
      <c r="D25" t="s">
        <v>21</v>
      </c>
      <c r="F25" t="s">
        <v>25</v>
      </c>
      <c r="G25" s="15">
        <v>282</v>
      </c>
      <c r="H25">
        <v>0</v>
      </c>
      <c r="I25" s="14" t="s">
        <v>12</v>
      </c>
      <c r="K25">
        <v>1902</v>
      </c>
      <c r="N25" s="47">
        <v>0</v>
      </c>
      <c r="O25" s="51" t="str">
        <f t="shared" ca="1" si="0"/>
        <v xml:space="preserve"> </v>
      </c>
    </row>
    <row r="26" spans="1:17" x14ac:dyDescent="0.25">
      <c r="A26" s="1">
        <v>8</v>
      </c>
      <c r="B26" s="20">
        <v>42450</v>
      </c>
      <c r="C26" t="s">
        <v>1</v>
      </c>
      <c r="D26" t="s">
        <v>21</v>
      </c>
      <c r="F26" t="s">
        <v>25</v>
      </c>
      <c r="G26" s="15">
        <v>282</v>
      </c>
      <c r="H26">
        <v>0</v>
      </c>
      <c r="I26" s="14" t="s">
        <v>12</v>
      </c>
      <c r="K26">
        <v>1902</v>
      </c>
      <c r="N26" s="47">
        <v>0</v>
      </c>
      <c r="O26" s="51" t="str">
        <f t="shared" ca="1" si="0"/>
        <v xml:space="preserve"> </v>
      </c>
    </row>
    <row r="27" spans="1:17" x14ac:dyDescent="0.25">
      <c r="A27" s="1">
        <v>8</v>
      </c>
      <c r="B27" s="20">
        <v>42450</v>
      </c>
      <c r="C27" t="s">
        <v>1</v>
      </c>
      <c r="D27" t="s">
        <v>21</v>
      </c>
      <c r="F27" t="s">
        <v>25</v>
      </c>
      <c r="G27" s="15">
        <v>282</v>
      </c>
      <c r="H27">
        <v>0</v>
      </c>
      <c r="I27" s="14" t="s">
        <v>12</v>
      </c>
      <c r="K27">
        <v>1902</v>
      </c>
      <c r="N27" s="47">
        <v>0</v>
      </c>
      <c r="O27" s="51" t="str">
        <f t="shared" ca="1" si="0"/>
        <v xml:space="preserve"> </v>
      </c>
    </row>
    <row r="28" spans="1:17" x14ac:dyDescent="0.25">
      <c r="A28" s="1">
        <v>8</v>
      </c>
      <c r="B28" s="20">
        <v>42450</v>
      </c>
      <c r="C28" t="s">
        <v>1</v>
      </c>
      <c r="D28" t="s">
        <v>21</v>
      </c>
      <c r="F28" t="s">
        <v>25</v>
      </c>
      <c r="G28" s="15">
        <v>282</v>
      </c>
      <c r="H28">
        <v>0</v>
      </c>
      <c r="I28" s="14" t="s">
        <v>12</v>
      </c>
      <c r="K28">
        <v>1902</v>
      </c>
      <c r="N28" s="47">
        <v>0</v>
      </c>
      <c r="O28" s="51" t="str">
        <f t="shared" ca="1" si="0"/>
        <v xml:space="preserve"> </v>
      </c>
    </row>
    <row r="29" spans="1:17" x14ac:dyDescent="0.25">
      <c r="A29" s="1">
        <v>8</v>
      </c>
      <c r="B29" s="20">
        <v>42450</v>
      </c>
      <c r="C29" t="s">
        <v>1</v>
      </c>
      <c r="D29" t="s">
        <v>21</v>
      </c>
      <c r="F29" t="s">
        <v>25</v>
      </c>
      <c r="G29" s="15">
        <v>282</v>
      </c>
      <c r="H29">
        <v>0</v>
      </c>
      <c r="I29" s="14" t="s">
        <v>12</v>
      </c>
      <c r="K29">
        <v>1902</v>
      </c>
      <c r="N29" s="47">
        <v>0</v>
      </c>
      <c r="O29" s="51" t="str">
        <f t="shared" ca="1" si="0"/>
        <v xml:space="preserve"> </v>
      </c>
    </row>
    <row r="30" spans="1:17" x14ac:dyDescent="0.25">
      <c r="A30" s="1">
        <v>8</v>
      </c>
      <c r="B30" s="20">
        <v>42450</v>
      </c>
      <c r="C30" t="s">
        <v>1</v>
      </c>
      <c r="D30" t="s">
        <v>21</v>
      </c>
      <c r="F30" t="s">
        <v>25</v>
      </c>
      <c r="G30" s="15">
        <v>282</v>
      </c>
      <c r="H30">
        <v>0</v>
      </c>
      <c r="I30" s="14" t="s">
        <v>12</v>
      </c>
      <c r="K30">
        <v>1902</v>
      </c>
      <c r="N30" s="47">
        <v>0</v>
      </c>
      <c r="O30" s="51" t="str">
        <f t="shared" ca="1" si="0"/>
        <v xml:space="preserve"> </v>
      </c>
    </row>
    <row r="31" spans="1:17" x14ac:dyDescent="0.25">
      <c r="A31" s="1">
        <v>8</v>
      </c>
      <c r="B31" s="20">
        <v>42450</v>
      </c>
      <c r="C31" t="s">
        <v>1</v>
      </c>
      <c r="D31" t="s">
        <v>21</v>
      </c>
      <c r="F31" t="s">
        <v>25</v>
      </c>
      <c r="G31" s="15">
        <v>282</v>
      </c>
      <c r="H31">
        <v>0</v>
      </c>
      <c r="I31" s="14" t="s">
        <v>12</v>
      </c>
      <c r="K31">
        <v>1902</v>
      </c>
      <c r="N31" s="47">
        <v>0</v>
      </c>
      <c r="O31" s="51" t="str">
        <f t="shared" ca="1" si="0"/>
        <v xml:space="preserve"> </v>
      </c>
    </row>
    <row r="32" spans="1:17" x14ac:dyDescent="0.25">
      <c r="A32" s="1">
        <v>8</v>
      </c>
      <c r="B32" s="20">
        <v>42450</v>
      </c>
      <c r="C32" t="s">
        <v>1</v>
      </c>
      <c r="D32" t="s">
        <v>21</v>
      </c>
      <c r="F32" t="s">
        <v>25</v>
      </c>
      <c r="G32" s="15">
        <v>282</v>
      </c>
      <c r="H32">
        <v>0</v>
      </c>
      <c r="I32" s="14" t="s">
        <v>12</v>
      </c>
      <c r="K32">
        <v>1902</v>
      </c>
      <c r="N32" s="47">
        <v>0</v>
      </c>
      <c r="O32" s="51" t="str">
        <f t="shared" ca="1" si="0"/>
        <v xml:space="preserve"> </v>
      </c>
    </row>
    <row r="33" spans="1:15" x14ac:dyDescent="0.25">
      <c r="A33" s="1">
        <v>8</v>
      </c>
      <c r="B33" s="20">
        <v>42450</v>
      </c>
      <c r="C33" t="s">
        <v>1</v>
      </c>
      <c r="D33" t="s">
        <v>21</v>
      </c>
      <c r="F33" t="s">
        <v>25</v>
      </c>
      <c r="G33" s="15">
        <v>282</v>
      </c>
      <c r="H33">
        <v>0</v>
      </c>
      <c r="I33" s="14" t="s">
        <v>12</v>
      </c>
      <c r="K33">
        <v>1902</v>
      </c>
      <c r="N33" s="47">
        <v>0</v>
      </c>
      <c r="O33" s="51" t="str">
        <f t="shared" ca="1" si="0"/>
        <v xml:space="preserve"> </v>
      </c>
    </row>
    <row r="34" spans="1:15" x14ac:dyDescent="0.25">
      <c r="A34" s="1">
        <v>8</v>
      </c>
      <c r="B34" s="20">
        <v>42450</v>
      </c>
      <c r="C34" t="s">
        <v>1</v>
      </c>
      <c r="D34" t="s">
        <v>21</v>
      </c>
      <c r="F34" t="s">
        <v>25</v>
      </c>
      <c r="G34" s="15">
        <v>282</v>
      </c>
      <c r="H34">
        <v>0</v>
      </c>
      <c r="I34" s="14" t="s">
        <v>12</v>
      </c>
      <c r="K34">
        <v>1902</v>
      </c>
      <c r="N34" s="47">
        <v>0</v>
      </c>
      <c r="O34" s="51" t="str">
        <f t="shared" ca="1" si="0"/>
        <v xml:space="preserve"> </v>
      </c>
    </row>
    <row r="35" spans="1:15" x14ac:dyDescent="0.25">
      <c r="A35" s="1">
        <v>8</v>
      </c>
      <c r="B35" s="20">
        <v>42450</v>
      </c>
      <c r="C35" t="s">
        <v>1</v>
      </c>
      <c r="D35" t="s">
        <v>21</v>
      </c>
      <c r="F35" t="s">
        <v>25</v>
      </c>
      <c r="G35" s="15">
        <v>282</v>
      </c>
      <c r="H35">
        <v>0</v>
      </c>
      <c r="I35" s="14" t="s">
        <v>12</v>
      </c>
      <c r="K35">
        <v>1902</v>
      </c>
      <c r="N35" s="47">
        <v>0</v>
      </c>
      <c r="O35" s="51" t="str">
        <f t="shared" ca="1" si="0"/>
        <v xml:space="preserve"> </v>
      </c>
    </row>
    <row r="36" spans="1:15" x14ac:dyDescent="0.25">
      <c r="A36" s="1">
        <v>8</v>
      </c>
      <c r="B36" s="20">
        <v>42450</v>
      </c>
      <c r="C36" t="s">
        <v>1</v>
      </c>
      <c r="D36" t="s">
        <v>21</v>
      </c>
      <c r="F36" t="s">
        <v>25</v>
      </c>
      <c r="G36" s="15">
        <v>282</v>
      </c>
      <c r="H36">
        <v>0</v>
      </c>
      <c r="I36" s="14" t="s">
        <v>12</v>
      </c>
      <c r="K36">
        <v>1902</v>
      </c>
      <c r="N36" s="47">
        <v>0</v>
      </c>
      <c r="O36" s="51" t="str">
        <f t="shared" ca="1" si="0"/>
        <v xml:space="preserve"> </v>
      </c>
    </row>
    <row r="37" spans="1:15" x14ac:dyDescent="0.25">
      <c r="A37" s="1">
        <v>8</v>
      </c>
      <c r="B37" s="20">
        <v>42450</v>
      </c>
      <c r="C37" t="s">
        <v>1</v>
      </c>
      <c r="D37" t="s">
        <v>21</v>
      </c>
      <c r="F37" t="s">
        <v>25</v>
      </c>
      <c r="G37" s="15">
        <v>282</v>
      </c>
      <c r="H37">
        <v>0</v>
      </c>
      <c r="I37" s="14" t="s">
        <v>12</v>
      </c>
      <c r="K37">
        <v>1902</v>
      </c>
      <c r="N37" s="47">
        <v>0</v>
      </c>
      <c r="O37" s="51" t="str">
        <f t="shared" ca="1" si="0"/>
        <v xml:space="preserve"> </v>
      </c>
    </row>
    <row r="38" spans="1:15" x14ac:dyDescent="0.25">
      <c r="A38" s="1">
        <v>8</v>
      </c>
      <c r="B38" s="20">
        <v>42450</v>
      </c>
      <c r="C38" t="s">
        <v>1</v>
      </c>
      <c r="D38" t="s">
        <v>21</v>
      </c>
      <c r="F38" t="s">
        <v>25</v>
      </c>
      <c r="G38" s="15">
        <v>282</v>
      </c>
      <c r="H38">
        <v>0</v>
      </c>
      <c r="I38" s="14" t="s">
        <v>12</v>
      </c>
      <c r="K38">
        <v>1902</v>
      </c>
      <c r="N38" s="47">
        <v>0</v>
      </c>
      <c r="O38" s="51" t="str">
        <f t="shared" ca="1" si="0"/>
        <v xml:space="preserve"> </v>
      </c>
    </row>
    <row r="39" spans="1:15" x14ac:dyDescent="0.25">
      <c r="A39" s="1">
        <v>8</v>
      </c>
      <c r="B39" s="20">
        <v>42450</v>
      </c>
      <c r="C39" t="s">
        <v>1</v>
      </c>
      <c r="D39" t="s">
        <v>21</v>
      </c>
      <c r="F39" t="s">
        <v>25</v>
      </c>
      <c r="G39" s="15">
        <v>282</v>
      </c>
      <c r="H39">
        <v>0</v>
      </c>
      <c r="I39" s="14" t="s">
        <v>12</v>
      </c>
      <c r="J39" s="51">
        <v>1</v>
      </c>
      <c r="K39">
        <v>1902</v>
      </c>
      <c r="N39" s="47">
        <v>0</v>
      </c>
      <c r="O39" s="51" t="str">
        <f t="shared" ca="1" si="0"/>
        <v xml:space="preserve"> </v>
      </c>
    </row>
    <row r="40" spans="1:15" x14ac:dyDescent="0.25">
      <c r="A40" s="1">
        <v>8</v>
      </c>
      <c r="B40" s="20">
        <v>42450</v>
      </c>
      <c r="C40" t="s">
        <v>1</v>
      </c>
      <c r="D40" t="s">
        <v>21</v>
      </c>
      <c r="F40" t="s">
        <v>25</v>
      </c>
      <c r="G40" s="15">
        <v>282</v>
      </c>
      <c r="H40">
        <v>0</v>
      </c>
      <c r="I40" s="14" t="s">
        <v>12</v>
      </c>
      <c r="J40" s="51">
        <v>1</v>
      </c>
      <c r="K40">
        <v>1902</v>
      </c>
      <c r="N40" s="47">
        <v>0</v>
      </c>
      <c r="O40" s="51" t="str">
        <f t="shared" ca="1" si="0"/>
        <v xml:space="preserve"> </v>
      </c>
    </row>
    <row r="41" spans="1:15" x14ac:dyDescent="0.25">
      <c r="I41" s="14"/>
      <c r="N41" s="47"/>
      <c r="O41" s="51" t="str">
        <f t="shared" ca="1" si="0"/>
        <v xml:space="preserve"> </v>
      </c>
    </row>
    <row r="42" spans="1:15" x14ac:dyDescent="0.25">
      <c r="I42" s="14"/>
      <c r="N42" s="47"/>
      <c r="O42" s="51" t="str">
        <f t="shared" ca="1" si="0"/>
        <v xml:space="preserve"> </v>
      </c>
    </row>
    <row r="43" spans="1:15" x14ac:dyDescent="0.25">
      <c r="I43" s="14"/>
      <c r="N43" s="47"/>
      <c r="O43" s="51" t="str">
        <f t="shared" ca="1" si="0"/>
        <v xml:space="preserve"> </v>
      </c>
    </row>
    <row r="44" spans="1:15" x14ac:dyDescent="0.25">
      <c r="I44" s="14"/>
      <c r="N44" s="47"/>
      <c r="O44" s="51" t="str">
        <f t="shared" ca="1" si="0"/>
        <v xml:space="preserve"> </v>
      </c>
    </row>
    <row r="45" spans="1:15" x14ac:dyDescent="0.25">
      <c r="I45" s="14"/>
      <c r="N45" s="47"/>
      <c r="O45" s="51" t="str">
        <f t="shared" ca="1" si="0"/>
        <v xml:space="preserve"> </v>
      </c>
    </row>
    <row r="46" spans="1:15" x14ac:dyDescent="0.25">
      <c r="I46" s="14"/>
      <c r="N46" s="47"/>
      <c r="O46" s="51" t="str">
        <f t="shared" ca="1" si="0"/>
        <v xml:space="preserve"> </v>
      </c>
    </row>
    <row r="47" spans="1:15" x14ac:dyDescent="0.25">
      <c r="I47" s="14"/>
      <c r="N47" s="47"/>
      <c r="O47" s="51" t="str">
        <f t="shared" ca="1" si="0"/>
        <v xml:space="preserve"> </v>
      </c>
    </row>
    <row r="48" spans="1:15" x14ac:dyDescent="0.25">
      <c r="I48" s="14"/>
      <c r="N48" s="47"/>
      <c r="O48" s="51" t="str">
        <f t="shared" ca="1" si="0"/>
        <v xml:space="preserve"> </v>
      </c>
    </row>
    <row r="49" spans="9:15" x14ac:dyDescent="0.25">
      <c r="I49" s="14"/>
      <c r="N49" s="47"/>
      <c r="O49" s="51" t="str">
        <f t="shared" ca="1" si="0"/>
        <v xml:space="preserve"> </v>
      </c>
    </row>
    <row r="50" spans="9:15" x14ac:dyDescent="0.25">
      <c r="I50" s="14"/>
      <c r="N50" s="47"/>
      <c r="O50" s="51" t="str">
        <f t="shared" ca="1" si="0"/>
        <v xml:space="preserve"> </v>
      </c>
    </row>
    <row r="51" spans="9:15" x14ac:dyDescent="0.25">
      <c r="I51" s="14"/>
      <c r="N51" s="47"/>
      <c r="O51" s="51" t="str">
        <f t="shared" ca="1" si="0"/>
        <v xml:space="preserve"> </v>
      </c>
    </row>
    <row r="52" spans="9:15" x14ac:dyDescent="0.25">
      <c r="I52" s="14"/>
      <c r="N52" s="47"/>
      <c r="O52" s="51" t="str">
        <f t="shared" ca="1" si="0"/>
        <v xml:space="preserve"> </v>
      </c>
    </row>
    <row r="53" spans="9:15" x14ac:dyDescent="0.25">
      <c r="I53" s="14"/>
      <c r="N53" s="47"/>
      <c r="O53" s="51" t="str">
        <f t="shared" ca="1" si="0"/>
        <v xml:space="preserve"> </v>
      </c>
    </row>
    <row r="54" spans="9:15" x14ac:dyDescent="0.25">
      <c r="I54" s="14"/>
      <c r="N54" s="47"/>
      <c r="O54" s="51" t="str">
        <f t="shared" ca="1" si="0"/>
        <v xml:space="preserve"> </v>
      </c>
    </row>
    <row r="55" spans="9:15" x14ac:dyDescent="0.25">
      <c r="I55" s="14"/>
      <c r="N55" s="47"/>
      <c r="O55" s="51" t="str">
        <f t="shared" ca="1" si="0"/>
        <v xml:space="preserve"> </v>
      </c>
    </row>
    <row r="56" spans="9:15" x14ac:dyDescent="0.25">
      <c r="I56" s="14"/>
      <c r="N56" s="47"/>
      <c r="O56" s="51" t="str">
        <f t="shared" ca="1" si="0"/>
        <v xml:space="preserve"> </v>
      </c>
    </row>
    <row r="57" spans="9:15" x14ac:dyDescent="0.25">
      <c r="I57" s="14"/>
      <c r="N57" s="47"/>
      <c r="O57" s="51" t="str">
        <f t="shared" ca="1" si="0"/>
        <v xml:space="preserve"> </v>
      </c>
    </row>
    <row r="58" spans="9:15" x14ac:dyDescent="0.25">
      <c r="I58" s="14"/>
      <c r="N58" s="47"/>
      <c r="O58" s="51" t="str">
        <f t="shared" ca="1" si="0"/>
        <v xml:space="preserve"> </v>
      </c>
    </row>
    <row r="59" spans="9:15" x14ac:dyDescent="0.25">
      <c r="I59" s="14"/>
      <c r="N59" s="47"/>
      <c r="O59" s="51" t="str">
        <f t="shared" ca="1" si="0"/>
        <v xml:space="preserve"> </v>
      </c>
    </row>
    <row r="60" spans="9:15" x14ac:dyDescent="0.25">
      <c r="I60" s="14"/>
      <c r="N60" s="47"/>
      <c r="O60" s="51" t="str">
        <f t="shared" ca="1" si="0"/>
        <v xml:space="preserve"> </v>
      </c>
    </row>
    <row r="61" spans="9:15" x14ac:dyDescent="0.25">
      <c r="I61" s="14"/>
      <c r="N61" s="47"/>
      <c r="O61" s="51" t="str">
        <f t="shared" ca="1" si="0"/>
        <v xml:space="preserve"> </v>
      </c>
    </row>
    <row r="62" spans="9:15" x14ac:dyDescent="0.25">
      <c r="I62" s="14"/>
      <c r="N62" s="47"/>
      <c r="O62" s="51" t="str">
        <f t="shared" ca="1" si="0"/>
        <v xml:space="preserve"> </v>
      </c>
    </row>
    <row r="63" spans="9:15" x14ac:dyDescent="0.25">
      <c r="I63" s="14"/>
      <c r="N63" s="47"/>
      <c r="O63" s="51" t="str">
        <f t="shared" ca="1" si="0"/>
        <v xml:space="preserve"> </v>
      </c>
    </row>
    <row r="64" spans="9:15" x14ac:dyDescent="0.25">
      <c r="I64" s="14"/>
      <c r="N64" s="47"/>
      <c r="O64" s="51" t="str">
        <f t="shared" ca="1" si="0"/>
        <v xml:space="preserve"> </v>
      </c>
    </row>
    <row r="65" spans="9:15" x14ac:dyDescent="0.25">
      <c r="I65" s="14"/>
      <c r="N65" s="47"/>
      <c r="O65" s="51" t="str">
        <f t="shared" ca="1" si="0"/>
        <v xml:space="preserve"> </v>
      </c>
    </row>
    <row r="66" spans="9:15" x14ac:dyDescent="0.25">
      <c r="I66" s="14"/>
      <c r="N66" s="47"/>
      <c r="O66" s="51" t="str">
        <f t="shared" ref="O66:O129" ca="1" si="1">IF(ISBLANK(B66)," ",IF(ISNA(IF(($B66+10)&lt;TODAY(),"Attention retard de livraison"," "))," ",IF(($B66+10)&lt;TODAY(),"Attention retard de livraison"," ")))</f>
        <v xml:space="preserve"> </v>
      </c>
    </row>
    <row r="67" spans="9:15" x14ac:dyDescent="0.25">
      <c r="I67" s="14"/>
      <c r="N67" s="47"/>
      <c r="O67" s="51" t="str">
        <f t="shared" ca="1" si="1"/>
        <v xml:space="preserve"> </v>
      </c>
    </row>
    <row r="68" spans="9:15" x14ac:dyDescent="0.25">
      <c r="I68" s="14"/>
      <c r="N68" s="47"/>
      <c r="O68" s="51" t="str">
        <f t="shared" ca="1" si="1"/>
        <v xml:space="preserve"> </v>
      </c>
    </row>
    <row r="69" spans="9:15" x14ac:dyDescent="0.25">
      <c r="I69" s="14"/>
      <c r="N69" s="47"/>
      <c r="O69" s="51" t="str">
        <f t="shared" ca="1" si="1"/>
        <v xml:space="preserve"> </v>
      </c>
    </row>
    <row r="70" spans="9:15" x14ac:dyDescent="0.25">
      <c r="I70" s="14"/>
      <c r="N70" s="47"/>
      <c r="O70" s="51" t="str">
        <f t="shared" ca="1" si="1"/>
        <v xml:space="preserve"> </v>
      </c>
    </row>
    <row r="71" spans="9:15" x14ac:dyDescent="0.25">
      <c r="I71" s="14"/>
      <c r="N71" s="47"/>
      <c r="O71" s="51" t="str">
        <f t="shared" ca="1" si="1"/>
        <v xml:space="preserve"> </v>
      </c>
    </row>
    <row r="72" spans="9:15" x14ac:dyDescent="0.25">
      <c r="I72" s="14"/>
      <c r="N72" s="47"/>
      <c r="O72" s="51" t="str">
        <f t="shared" ca="1" si="1"/>
        <v xml:space="preserve"> </v>
      </c>
    </row>
    <row r="73" spans="9:15" x14ac:dyDescent="0.25">
      <c r="I73" s="14"/>
      <c r="N73" s="47"/>
      <c r="O73" s="51" t="str">
        <f t="shared" ca="1" si="1"/>
        <v xml:space="preserve"> </v>
      </c>
    </row>
    <row r="74" spans="9:15" x14ac:dyDescent="0.25">
      <c r="I74" s="14"/>
      <c r="N74" s="47"/>
      <c r="O74" s="51" t="str">
        <f t="shared" ca="1" si="1"/>
        <v xml:space="preserve"> </v>
      </c>
    </row>
    <row r="75" spans="9:15" x14ac:dyDescent="0.25">
      <c r="I75" s="14"/>
      <c r="N75" s="47"/>
      <c r="O75" s="51" t="str">
        <f t="shared" ca="1" si="1"/>
        <v xml:space="preserve"> </v>
      </c>
    </row>
    <row r="76" spans="9:15" x14ac:dyDescent="0.25">
      <c r="I76" s="14"/>
      <c r="N76" s="47"/>
      <c r="O76" s="51" t="str">
        <f t="shared" ca="1" si="1"/>
        <v xml:space="preserve"> </v>
      </c>
    </row>
    <row r="77" spans="9:15" x14ac:dyDescent="0.25">
      <c r="I77" s="14"/>
      <c r="N77" s="47"/>
      <c r="O77" s="51" t="str">
        <f t="shared" ca="1" si="1"/>
        <v xml:space="preserve"> </v>
      </c>
    </row>
    <row r="78" spans="9:15" x14ac:dyDescent="0.25">
      <c r="I78" s="14"/>
      <c r="N78" s="47"/>
      <c r="O78" s="51" t="str">
        <f t="shared" ca="1" si="1"/>
        <v xml:space="preserve"> </v>
      </c>
    </row>
    <row r="79" spans="9:15" x14ac:dyDescent="0.25">
      <c r="I79" s="14"/>
      <c r="N79" s="47"/>
      <c r="O79" s="51" t="str">
        <f t="shared" ca="1" si="1"/>
        <v xml:space="preserve"> </v>
      </c>
    </row>
    <row r="80" spans="9:15" x14ac:dyDescent="0.25">
      <c r="I80" s="14"/>
      <c r="N80" s="47"/>
      <c r="O80" s="51" t="str">
        <f t="shared" ca="1" si="1"/>
        <v xml:space="preserve"> </v>
      </c>
    </row>
    <row r="81" spans="9:15" x14ac:dyDescent="0.25">
      <c r="I81" s="14"/>
      <c r="N81" s="47"/>
      <c r="O81" s="51" t="str">
        <f t="shared" ca="1" si="1"/>
        <v xml:space="preserve"> </v>
      </c>
    </row>
    <row r="82" spans="9:15" x14ac:dyDescent="0.25">
      <c r="I82" s="14"/>
      <c r="N82" s="47"/>
      <c r="O82" s="51" t="str">
        <f t="shared" ca="1" si="1"/>
        <v xml:space="preserve"> </v>
      </c>
    </row>
    <row r="83" spans="9:15" x14ac:dyDescent="0.25">
      <c r="I83" s="14"/>
      <c r="N83" s="47"/>
      <c r="O83" s="51" t="str">
        <f t="shared" ca="1" si="1"/>
        <v xml:space="preserve"> </v>
      </c>
    </row>
    <row r="84" spans="9:15" x14ac:dyDescent="0.25">
      <c r="I84" s="14"/>
      <c r="N84" s="47"/>
      <c r="O84" s="51" t="str">
        <f t="shared" ca="1" si="1"/>
        <v xml:space="preserve"> </v>
      </c>
    </row>
    <row r="85" spans="9:15" x14ac:dyDescent="0.25">
      <c r="I85" s="14"/>
      <c r="N85" s="47"/>
      <c r="O85" s="51" t="str">
        <f t="shared" ca="1" si="1"/>
        <v xml:space="preserve"> </v>
      </c>
    </row>
    <row r="86" spans="9:15" x14ac:dyDescent="0.25">
      <c r="I86" s="14"/>
      <c r="N86" s="47"/>
      <c r="O86" s="51" t="str">
        <f t="shared" ca="1" si="1"/>
        <v xml:space="preserve"> </v>
      </c>
    </row>
    <row r="87" spans="9:15" x14ac:dyDescent="0.25">
      <c r="I87" s="14"/>
      <c r="N87" s="47"/>
      <c r="O87" s="51" t="str">
        <f t="shared" ca="1" si="1"/>
        <v xml:space="preserve"> </v>
      </c>
    </row>
    <row r="88" spans="9:15" x14ac:dyDescent="0.25">
      <c r="I88" s="14"/>
      <c r="N88" s="47"/>
      <c r="O88" s="51" t="str">
        <f t="shared" ca="1" si="1"/>
        <v xml:space="preserve"> </v>
      </c>
    </row>
    <row r="89" spans="9:15" x14ac:dyDescent="0.25">
      <c r="I89" s="14"/>
      <c r="N89" s="47"/>
      <c r="O89" s="51" t="str">
        <f t="shared" ca="1" si="1"/>
        <v xml:space="preserve"> </v>
      </c>
    </row>
    <row r="90" spans="9:15" x14ac:dyDescent="0.25">
      <c r="I90" s="14"/>
      <c r="N90" s="47"/>
      <c r="O90" s="51" t="str">
        <f t="shared" ca="1" si="1"/>
        <v xml:space="preserve"> </v>
      </c>
    </row>
    <row r="91" spans="9:15" x14ac:dyDescent="0.25">
      <c r="I91" s="14"/>
      <c r="N91" s="47"/>
      <c r="O91" s="51" t="str">
        <f t="shared" ca="1" si="1"/>
        <v xml:space="preserve"> </v>
      </c>
    </row>
    <row r="92" spans="9:15" x14ac:dyDescent="0.25">
      <c r="I92" s="14"/>
      <c r="N92" s="47"/>
      <c r="O92" s="51" t="str">
        <f t="shared" ca="1" si="1"/>
        <v xml:space="preserve"> </v>
      </c>
    </row>
    <row r="93" spans="9:15" x14ac:dyDescent="0.25">
      <c r="I93" s="14"/>
      <c r="N93" s="47"/>
      <c r="O93" s="51" t="str">
        <f t="shared" ca="1" si="1"/>
        <v xml:space="preserve"> </v>
      </c>
    </row>
    <row r="94" spans="9:15" x14ac:dyDescent="0.25">
      <c r="I94" s="14"/>
      <c r="N94" s="47"/>
      <c r="O94" s="51" t="str">
        <f t="shared" ca="1" si="1"/>
        <v xml:space="preserve"> </v>
      </c>
    </row>
    <row r="95" spans="9:15" x14ac:dyDescent="0.25">
      <c r="I95" s="14"/>
      <c r="N95" s="47"/>
      <c r="O95" s="51" t="str">
        <f t="shared" ca="1" si="1"/>
        <v xml:space="preserve"> </v>
      </c>
    </row>
    <row r="96" spans="9:15" x14ac:dyDescent="0.25">
      <c r="I96" s="14"/>
      <c r="N96" s="47"/>
      <c r="O96" s="51" t="str">
        <f t="shared" ca="1" si="1"/>
        <v xml:space="preserve"> </v>
      </c>
    </row>
    <row r="97" spans="9:15" x14ac:dyDescent="0.25">
      <c r="I97" s="14"/>
      <c r="N97" s="47"/>
      <c r="O97" s="51" t="str">
        <f t="shared" ca="1" si="1"/>
        <v xml:space="preserve"> </v>
      </c>
    </row>
    <row r="98" spans="9:15" x14ac:dyDescent="0.25">
      <c r="I98" s="14"/>
      <c r="N98" s="47"/>
      <c r="O98" s="51" t="str">
        <f t="shared" ca="1" si="1"/>
        <v xml:space="preserve"> </v>
      </c>
    </row>
    <row r="99" spans="9:15" x14ac:dyDescent="0.25">
      <c r="I99" s="14"/>
      <c r="N99" s="47"/>
      <c r="O99" s="51" t="str">
        <f t="shared" ca="1" si="1"/>
        <v xml:space="preserve"> </v>
      </c>
    </row>
    <row r="100" spans="9:15" x14ac:dyDescent="0.25">
      <c r="I100" s="14"/>
      <c r="N100" s="47"/>
      <c r="O100" s="51" t="str">
        <f t="shared" ca="1" si="1"/>
        <v xml:space="preserve"> </v>
      </c>
    </row>
    <row r="101" spans="9:15" x14ac:dyDescent="0.25">
      <c r="I101" s="14"/>
      <c r="N101" s="47"/>
      <c r="O101" s="51" t="str">
        <f t="shared" ca="1" si="1"/>
        <v xml:space="preserve"> </v>
      </c>
    </row>
    <row r="102" spans="9:15" x14ac:dyDescent="0.25">
      <c r="I102" s="14"/>
      <c r="N102" s="47"/>
      <c r="O102" s="51" t="str">
        <f t="shared" ca="1" si="1"/>
        <v xml:space="preserve"> </v>
      </c>
    </row>
    <row r="103" spans="9:15" x14ac:dyDescent="0.25">
      <c r="I103" s="14"/>
      <c r="N103" s="47"/>
      <c r="O103" s="51" t="str">
        <f t="shared" ca="1" si="1"/>
        <v xml:space="preserve"> </v>
      </c>
    </row>
    <row r="104" spans="9:15" x14ac:dyDescent="0.25">
      <c r="I104" s="14"/>
      <c r="N104" s="47"/>
      <c r="O104" s="51" t="str">
        <f t="shared" ca="1" si="1"/>
        <v xml:space="preserve"> </v>
      </c>
    </row>
    <row r="105" spans="9:15" x14ac:dyDescent="0.25">
      <c r="I105" s="14"/>
      <c r="N105" s="47"/>
      <c r="O105" s="51" t="str">
        <f t="shared" ca="1" si="1"/>
        <v xml:space="preserve"> </v>
      </c>
    </row>
    <row r="106" spans="9:15" x14ac:dyDescent="0.25">
      <c r="I106" s="14"/>
      <c r="N106" s="47"/>
      <c r="O106" s="51" t="str">
        <f t="shared" ca="1" si="1"/>
        <v xml:space="preserve"> </v>
      </c>
    </row>
    <row r="107" spans="9:15" x14ac:dyDescent="0.25">
      <c r="I107" s="14"/>
      <c r="N107" s="47"/>
      <c r="O107" s="51" t="str">
        <f t="shared" ca="1" si="1"/>
        <v xml:space="preserve"> </v>
      </c>
    </row>
    <row r="108" spans="9:15" x14ac:dyDescent="0.25">
      <c r="I108" s="14"/>
      <c r="N108" s="47"/>
      <c r="O108" s="51" t="str">
        <f t="shared" ca="1" si="1"/>
        <v xml:space="preserve"> </v>
      </c>
    </row>
    <row r="109" spans="9:15" x14ac:dyDescent="0.25">
      <c r="I109" s="14"/>
      <c r="N109" s="47"/>
      <c r="O109" s="51" t="str">
        <f t="shared" ca="1" si="1"/>
        <v xml:space="preserve"> </v>
      </c>
    </row>
    <row r="110" spans="9:15" x14ac:dyDescent="0.25">
      <c r="I110" s="14"/>
      <c r="N110" s="47"/>
      <c r="O110" s="51" t="str">
        <f t="shared" ca="1" si="1"/>
        <v xml:space="preserve"> </v>
      </c>
    </row>
    <row r="111" spans="9:15" x14ac:dyDescent="0.25">
      <c r="I111" s="14"/>
      <c r="N111" s="47"/>
      <c r="O111" s="51" t="str">
        <f t="shared" ca="1" si="1"/>
        <v xml:space="preserve"> </v>
      </c>
    </row>
    <row r="112" spans="9:15" x14ac:dyDescent="0.25">
      <c r="I112" s="14"/>
      <c r="N112" s="47"/>
      <c r="O112" s="51" t="str">
        <f t="shared" ca="1" si="1"/>
        <v xml:space="preserve"> </v>
      </c>
    </row>
    <row r="113" spans="9:15" x14ac:dyDescent="0.25">
      <c r="I113" s="14"/>
      <c r="N113" s="47"/>
      <c r="O113" s="51" t="str">
        <f t="shared" ca="1" si="1"/>
        <v xml:space="preserve"> </v>
      </c>
    </row>
    <row r="114" spans="9:15" x14ac:dyDescent="0.25">
      <c r="I114" s="14"/>
      <c r="N114" s="47"/>
      <c r="O114" s="51" t="str">
        <f t="shared" ca="1" si="1"/>
        <v xml:space="preserve"> </v>
      </c>
    </row>
    <row r="115" spans="9:15" x14ac:dyDescent="0.25">
      <c r="I115" s="14"/>
      <c r="N115" s="47"/>
      <c r="O115" s="51" t="str">
        <f t="shared" ca="1" si="1"/>
        <v xml:space="preserve"> </v>
      </c>
    </row>
    <row r="116" spans="9:15" x14ac:dyDescent="0.25">
      <c r="I116" s="14"/>
      <c r="N116" s="47"/>
      <c r="O116" s="51" t="str">
        <f t="shared" ca="1" si="1"/>
        <v xml:space="preserve"> </v>
      </c>
    </row>
    <row r="117" spans="9:15" x14ac:dyDescent="0.25">
      <c r="I117" s="14"/>
      <c r="N117" s="47"/>
      <c r="O117" s="51" t="str">
        <f t="shared" ca="1" si="1"/>
        <v xml:space="preserve"> </v>
      </c>
    </row>
    <row r="118" spans="9:15" x14ac:dyDescent="0.25">
      <c r="I118" s="14"/>
      <c r="N118" s="47"/>
      <c r="O118" s="51" t="str">
        <f t="shared" ca="1" si="1"/>
        <v xml:space="preserve"> </v>
      </c>
    </row>
    <row r="119" spans="9:15" x14ac:dyDescent="0.25">
      <c r="I119" s="14"/>
      <c r="N119" s="47"/>
      <c r="O119" s="51" t="str">
        <f t="shared" ca="1" si="1"/>
        <v xml:space="preserve"> </v>
      </c>
    </row>
    <row r="120" spans="9:15" x14ac:dyDescent="0.25">
      <c r="I120" s="14"/>
      <c r="N120" s="47"/>
      <c r="O120" s="51" t="str">
        <f t="shared" ca="1" si="1"/>
        <v xml:space="preserve"> </v>
      </c>
    </row>
    <row r="121" spans="9:15" x14ac:dyDescent="0.25">
      <c r="I121" s="14"/>
      <c r="N121" s="47"/>
      <c r="O121" s="51" t="str">
        <f t="shared" ca="1" si="1"/>
        <v xml:space="preserve"> </v>
      </c>
    </row>
    <row r="122" spans="9:15" x14ac:dyDescent="0.25">
      <c r="I122" s="14"/>
      <c r="N122" s="47"/>
      <c r="O122" s="51" t="str">
        <f t="shared" ca="1" si="1"/>
        <v xml:space="preserve"> </v>
      </c>
    </row>
    <row r="123" spans="9:15" x14ac:dyDescent="0.25">
      <c r="I123" s="14"/>
      <c r="N123" s="47"/>
      <c r="O123" s="51" t="str">
        <f t="shared" ca="1" si="1"/>
        <v xml:space="preserve"> </v>
      </c>
    </row>
    <row r="124" spans="9:15" x14ac:dyDescent="0.25">
      <c r="I124" s="14"/>
      <c r="N124" s="47"/>
      <c r="O124" s="51" t="str">
        <f t="shared" ca="1" si="1"/>
        <v xml:space="preserve"> </v>
      </c>
    </row>
    <row r="125" spans="9:15" x14ac:dyDescent="0.25">
      <c r="I125" s="14"/>
      <c r="N125" s="47"/>
      <c r="O125" s="51" t="str">
        <f t="shared" ca="1" si="1"/>
        <v xml:space="preserve"> </v>
      </c>
    </row>
    <row r="126" spans="9:15" x14ac:dyDescent="0.25">
      <c r="I126" s="14"/>
      <c r="N126" s="47"/>
      <c r="O126" s="51" t="str">
        <f t="shared" ca="1" si="1"/>
        <v xml:space="preserve"> </v>
      </c>
    </row>
    <row r="127" spans="9:15" x14ac:dyDescent="0.25">
      <c r="I127" s="14"/>
      <c r="N127" s="47"/>
      <c r="O127" s="51" t="str">
        <f t="shared" ca="1" si="1"/>
        <v xml:space="preserve"> </v>
      </c>
    </row>
    <row r="128" spans="9:15" x14ac:dyDescent="0.25">
      <c r="I128" s="14"/>
      <c r="N128" s="47"/>
      <c r="O128" s="51" t="str">
        <f t="shared" ca="1" si="1"/>
        <v xml:space="preserve"> </v>
      </c>
    </row>
    <row r="129" spans="9:15" x14ac:dyDescent="0.25">
      <c r="I129" s="14"/>
      <c r="N129" s="47"/>
      <c r="O129" s="51" t="str">
        <f t="shared" ca="1" si="1"/>
        <v xml:space="preserve"> </v>
      </c>
    </row>
    <row r="130" spans="9:15" x14ac:dyDescent="0.25">
      <c r="I130" s="14"/>
      <c r="N130" s="47"/>
      <c r="O130" s="51" t="str">
        <f t="shared" ref="O130:O193" ca="1" si="2">IF(ISBLANK(B130)," ",IF(ISNA(IF(($B130+10)&lt;TODAY(),"Attention retard de livraison"," "))," ",IF(($B130+10)&lt;TODAY(),"Attention retard de livraison"," ")))</f>
        <v xml:space="preserve"> </v>
      </c>
    </row>
    <row r="131" spans="9:15" x14ac:dyDescent="0.25">
      <c r="I131" s="14"/>
      <c r="N131" s="47"/>
      <c r="O131" s="51" t="str">
        <f t="shared" ca="1" si="2"/>
        <v xml:space="preserve"> </v>
      </c>
    </row>
    <row r="132" spans="9:15" x14ac:dyDescent="0.25">
      <c r="I132" s="14"/>
      <c r="N132" s="47"/>
      <c r="O132" s="51" t="str">
        <f t="shared" ca="1" si="2"/>
        <v xml:space="preserve"> </v>
      </c>
    </row>
    <row r="133" spans="9:15" x14ac:dyDescent="0.25">
      <c r="I133" s="14"/>
      <c r="N133" s="47"/>
      <c r="O133" s="51" t="str">
        <f t="shared" ca="1" si="2"/>
        <v xml:space="preserve"> </v>
      </c>
    </row>
    <row r="134" spans="9:15" x14ac:dyDescent="0.25">
      <c r="I134" s="14"/>
      <c r="N134" s="47"/>
      <c r="O134" s="51" t="str">
        <f t="shared" ca="1" si="2"/>
        <v xml:space="preserve"> </v>
      </c>
    </row>
    <row r="135" spans="9:15" x14ac:dyDescent="0.25">
      <c r="I135" s="14"/>
      <c r="N135" s="47"/>
      <c r="O135" s="51" t="str">
        <f t="shared" ca="1" si="2"/>
        <v xml:space="preserve"> </v>
      </c>
    </row>
    <row r="136" spans="9:15" x14ac:dyDescent="0.25">
      <c r="I136" s="14"/>
      <c r="N136" s="47"/>
      <c r="O136" s="51" t="str">
        <f t="shared" ca="1" si="2"/>
        <v xml:space="preserve"> </v>
      </c>
    </row>
    <row r="137" spans="9:15" x14ac:dyDescent="0.25">
      <c r="I137" s="14"/>
      <c r="N137" s="47"/>
      <c r="O137" s="51" t="str">
        <f t="shared" ca="1" si="2"/>
        <v xml:space="preserve"> </v>
      </c>
    </row>
    <row r="138" spans="9:15" x14ac:dyDescent="0.25">
      <c r="I138" s="14"/>
      <c r="N138" s="47"/>
      <c r="O138" s="51" t="str">
        <f t="shared" ca="1" si="2"/>
        <v xml:space="preserve"> </v>
      </c>
    </row>
    <row r="139" spans="9:15" x14ac:dyDescent="0.25">
      <c r="I139" s="14"/>
      <c r="N139" s="47"/>
      <c r="O139" s="51" t="str">
        <f t="shared" ca="1" si="2"/>
        <v xml:space="preserve"> </v>
      </c>
    </row>
    <row r="140" spans="9:15" x14ac:dyDescent="0.25">
      <c r="I140" s="14"/>
      <c r="N140" s="47"/>
      <c r="O140" s="51" t="str">
        <f t="shared" ca="1" si="2"/>
        <v xml:space="preserve"> </v>
      </c>
    </row>
    <row r="141" spans="9:15" x14ac:dyDescent="0.25">
      <c r="I141" s="14"/>
      <c r="N141" s="47"/>
      <c r="O141" s="51" t="str">
        <f t="shared" ca="1" si="2"/>
        <v xml:space="preserve"> </v>
      </c>
    </row>
    <row r="142" spans="9:15" x14ac:dyDescent="0.25">
      <c r="I142" s="14"/>
      <c r="N142" s="47"/>
      <c r="O142" s="51" t="str">
        <f t="shared" ca="1" si="2"/>
        <v xml:space="preserve"> </v>
      </c>
    </row>
    <row r="143" spans="9:15" x14ac:dyDescent="0.25">
      <c r="I143" s="14"/>
      <c r="N143" s="47"/>
      <c r="O143" s="51" t="str">
        <f t="shared" ca="1" si="2"/>
        <v xml:space="preserve"> </v>
      </c>
    </row>
    <row r="144" spans="9:15" x14ac:dyDescent="0.25">
      <c r="I144" s="14"/>
      <c r="N144" s="47"/>
      <c r="O144" s="51" t="str">
        <f t="shared" ca="1" si="2"/>
        <v xml:space="preserve"> </v>
      </c>
    </row>
    <row r="145" spans="9:15" x14ac:dyDescent="0.25">
      <c r="I145" s="14"/>
      <c r="N145" s="47"/>
      <c r="O145" s="51" t="str">
        <f t="shared" ca="1" si="2"/>
        <v xml:space="preserve"> </v>
      </c>
    </row>
    <row r="146" spans="9:15" x14ac:dyDescent="0.25">
      <c r="I146" s="14"/>
      <c r="N146" s="47"/>
      <c r="O146" s="51" t="str">
        <f t="shared" ca="1" si="2"/>
        <v xml:space="preserve"> </v>
      </c>
    </row>
    <row r="147" spans="9:15" x14ac:dyDescent="0.25">
      <c r="I147" s="14"/>
      <c r="N147" s="47"/>
      <c r="O147" s="51" t="str">
        <f t="shared" ca="1" si="2"/>
        <v xml:space="preserve"> </v>
      </c>
    </row>
    <row r="148" spans="9:15" x14ac:dyDescent="0.25">
      <c r="I148" s="14"/>
      <c r="N148" s="47"/>
      <c r="O148" s="51" t="str">
        <f t="shared" ca="1" si="2"/>
        <v xml:space="preserve"> </v>
      </c>
    </row>
    <row r="149" spans="9:15" x14ac:dyDescent="0.25">
      <c r="I149" s="14"/>
      <c r="N149" s="47"/>
      <c r="O149" s="51" t="str">
        <f t="shared" ca="1" si="2"/>
        <v xml:space="preserve"> </v>
      </c>
    </row>
    <row r="150" spans="9:15" x14ac:dyDescent="0.25">
      <c r="I150" s="14"/>
      <c r="N150" s="47"/>
      <c r="O150" s="51" t="str">
        <f t="shared" ca="1" si="2"/>
        <v xml:space="preserve"> </v>
      </c>
    </row>
    <row r="151" spans="9:15" x14ac:dyDescent="0.25">
      <c r="I151" s="14"/>
      <c r="N151" s="47"/>
      <c r="O151" s="51" t="str">
        <f t="shared" ca="1" si="2"/>
        <v xml:space="preserve"> </v>
      </c>
    </row>
    <row r="152" spans="9:15" x14ac:dyDescent="0.25">
      <c r="I152" s="14"/>
      <c r="N152" s="47"/>
      <c r="O152" s="51" t="str">
        <f t="shared" ca="1" si="2"/>
        <v xml:space="preserve"> </v>
      </c>
    </row>
    <row r="153" spans="9:15" x14ac:dyDescent="0.25">
      <c r="I153" s="14"/>
      <c r="N153" s="47"/>
      <c r="O153" s="51" t="str">
        <f t="shared" ca="1" si="2"/>
        <v xml:space="preserve"> </v>
      </c>
    </row>
    <row r="154" spans="9:15" x14ac:dyDescent="0.25">
      <c r="I154" s="14"/>
      <c r="N154" s="47"/>
      <c r="O154" s="51" t="str">
        <f t="shared" ca="1" si="2"/>
        <v xml:space="preserve"> </v>
      </c>
    </row>
    <row r="155" spans="9:15" x14ac:dyDescent="0.25">
      <c r="I155" s="14"/>
      <c r="N155" s="47"/>
      <c r="O155" s="51" t="str">
        <f t="shared" ca="1" si="2"/>
        <v xml:space="preserve"> </v>
      </c>
    </row>
    <row r="156" spans="9:15" x14ac:dyDescent="0.25">
      <c r="I156" s="14"/>
      <c r="N156" s="47"/>
      <c r="O156" s="51" t="str">
        <f t="shared" ca="1" si="2"/>
        <v xml:space="preserve"> </v>
      </c>
    </row>
    <row r="157" spans="9:15" x14ac:dyDescent="0.25">
      <c r="I157" s="14"/>
      <c r="N157" s="47"/>
      <c r="O157" s="51" t="str">
        <f t="shared" ca="1" si="2"/>
        <v xml:space="preserve"> </v>
      </c>
    </row>
    <row r="158" spans="9:15" x14ac:dyDescent="0.25">
      <c r="I158" s="14"/>
      <c r="N158" s="47"/>
      <c r="O158" s="51" t="str">
        <f t="shared" ca="1" si="2"/>
        <v xml:space="preserve"> </v>
      </c>
    </row>
    <row r="159" spans="9:15" x14ac:dyDescent="0.25">
      <c r="I159" s="14"/>
      <c r="N159" s="47"/>
      <c r="O159" s="51" t="str">
        <f t="shared" ca="1" si="2"/>
        <v xml:space="preserve"> </v>
      </c>
    </row>
    <row r="160" spans="9:15" x14ac:dyDescent="0.25">
      <c r="I160" s="14"/>
      <c r="N160" s="47"/>
      <c r="O160" s="51" t="str">
        <f t="shared" ca="1" si="2"/>
        <v xml:space="preserve"> </v>
      </c>
    </row>
    <row r="161" spans="9:15" x14ac:dyDescent="0.25">
      <c r="I161" s="14"/>
      <c r="N161" s="47"/>
      <c r="O161" s="51" t="str">
        <f t="shared" ca="1" si="2"/>
        <v xml:space="preserve"> </v>
      </c>
    </row>
    <row r="162" spans="9:15" x14ac:dyDescent="0.25">
      <c r="I162" s="14"/>
      <c r="N162" s="47"/>
      <c r="O162" s="51" t="str">
        <f t="shared" ca="1" si="2"/>
        <v xml:space="preserve"> </v>
      </c>
    </row>
    <row r="163" spans="9:15" x14ac:dyDescent="0.25">
      <c r="I163" s="14"/>
      <c r="N163" s="47"/>
      <c r="O163" s="51" t="str">
        <f t="shared" ca="1" si="2"/>
        <v xml:space="preserve"> </v>
      </c>
    </row>
    <row r="164" spans="9:15" x14ac:dyDescent="0.25">
      <c r="I164" s="14"/>
      <c r="N164" s="47"/>
      <c r="O164" s="51" t="str">
        <f t="shared" ca="1" si="2"/>
        <v xml:space="preserve"> </v>
      </c>
    </row>
    <row r="165" spans="9:15" x14ac:dyDescent="0.25">
      <c r="I165" s="14"/>
      <c r="N165" s="47"/>
      <c r="O165" s="51" t="str">
        <f t="shared" ca="1" si="2"/>
        <v xml:space="preserve"> </v>
      </c>
    </row>
    <row r="166" spans="9:15" x14ac:dyDescent="0.25">
      <c r="I166" s="14"/>
      <c r="N166" s="47"/>
      <c r="O166" s="51" t="str">
        <f t="shared" ca="1" si="2"/>
        <v xml:space="preserve"> </v>
      </c>
    </row>
    <row r="167" spans="9:15" x14ac:dyDescent="0.25">
      <c r="I167" s="14"/>
      <c r="N167" s="47"/>
      <c r="O167" s="51" t="str">
        <f t="shared" ca="1" si="2"/>
        <v xml:space="preserve"> </v>
      </c>
    </row>
    <row r="168" spans="9:15" x14ac:dyDescent="0.25">
      <c r="I168" s="14"/>
      <c r="N168" s="47"/>
      <c r="O168" s="51" t="str">
        <f t="shared" ca="1" si="2"/>
        <v xml:space="preserve"> </v>
      </c>
    </row>
    <row r="169" spans="9:15" x14ac:dyDescent="0.25">
      <c r="I169" s="14"/>
      <c r="N169" s="47"/>
      <c r="O169" s="51" t="str">
        <f t="shared" ca="1" si="2"/>
        <v xml:space="preserve"> </v>
      </c>
    </row>
    <row r="170" spans="9:15" x14ac:dyDescent="0.25">
      <c r="I170" s="14"/>
      <c r="N170" s="47"/>
      <c r="O170" s="51" t="str">
        <f t="shared" ca="1" si="2"/>
        <v xml:space="preserve"> </v>
      </c>
    </row>
    <row r="171" spans="9:15" x14ac:dyDescent="0.25">
      <c r="I171" s="14"/>
      <c r="N171" s="47"/>
      <c r="O171" s="51" t="str">
        <f t="shared" ca="1" si="2"/>
        <v xml:space="preserve"> </v>
      </c>
    </row>
    <row r="172" spans="9:15" x14ac:dyDescent="0.25">
      <c r="I172" s="14"/>
      <c r="N172" s="47"/>
      <c r="O172" s="51" t="str">
        <f t="shared" ca="1" si="2"/>
        <v xml:space="preserve"> </v>
      </c>
    </row>
    <row r="173" spans="9:15" x14ac:dyDescent="0.25">
      <c r="I173" s="14"/>
      <c r="N173" s="47"/>
      <c r="O173" s="51" t="str">
        <f t="shared" ca="1" si="2"/>
        <v xml:space="preserve"> </v>
      </c>
    </row>
    <row r="174" spans="9:15" x14ac:dyDescent="0.25">
      <c r="I174" s="14"/>
      <c r="N174" s="47"/>
      <c r="O174" s="51" t="str">
        <f t="shared" ca="1" si="2"/>
        <v xml:space="preserve"> </v>
      </c>
    </row>
    <row r="175" spans="9:15" x14ac:dyDescent="0.25">
      <c r="I175" s="14"/>
      <c r="N175" s="47"/>
      <c r="O175" s="51" t="str">
        <f t="shared" ca="1" si="2"/>
        <v xml:space="preserve"> </v>
      </c>
    </row>
    <row r="176" spans="9:15" x14ac:dyDescent="0.25">
      <c r="I176" s="14"/>
      <c r="N176" s="47"/>
      <c r="O176" s="51" t="str">
        <f t="shared" ca="1" si="2"/>
        <v xml:space="preserve"> </v>
      </c>
    </row>
    <row r="177" spans="9:15" x14ac:dyDescent="0.25">
      <c r="I177" s="14"/>
      <c r="N177" s="47"/>
      <c r="O177" s="51" t="str">
        <f t="shared" ca="1" si="2"/>
        <v xml:space="preserve"> </v>
      </c>
    </row>
    <row r="178" spans="9:15" x14ac:dyDescent="0.25">
      <c r="I178" s="14"/>
      <c r="N178" s="47"/>
      <c r="O178" s="51" t="str">
        <f t="shared" ca="1" si="2"/>
        <v xml:space="preserve"> </v>
      </c>
    </row>
    <row r="179" spans="9:15" x14ac:dyDescent="0.25">
      <c r="I179" s="14"/>
      <c r="N179" s="47"/>
      <c r="O179" s="51" t="str">
        <f t="shared" ca="1" si="2"/>
        <v xml:space="preserve"> </v>
      </c>
    </row>
    <row r="180" spans="9:15" x14ac:dyDescent="0.25">
      <c r="I180" s="14"/>
      <c r="N180" s="47"/>
      <c r="O180" s="51" t="str">
        <f t="shared" ca="1" si="2"/>
        <v xml:space="preserve"> </v>
      </c>
    </row>
    <row r="181" spans="9:15" x14ac:dyDescent="0.25">
      <c r="I181" s="14"/>
      <c r="N181" s="47"/>
      <c r="O181" s="51" t="str">
        <f t="shared" ca="1" si="2"/>
        <v xml:space="preserve"> </v>
      </c>
    </row>
    <row r="182" spans="9:15" x14ac:dyDescent="0.25">
      <c r="I182" s="14"/>
      <c r="N182" s="47"/>
      <c r="O182" s="51" t="str">
        <f t="shared" ca="1" si="2"/>
        <v xml:space="preserve"> </v>
      </c>
    </row>
    <row r="183" spans="9:15" x14ac:dyDescent="0.25">
      <c r="I183" s="14"/>
      <c r="N183" s="47"/>
      <c r="O183" s="51" t="str">
        <f t="shared" ca="1" si="2"/>
        <v xml:space="preserve"> </v>
      </c>
    </row>
    <row r="184" spans="9:15" x14ac:dyDescent="0.25">
      <c r="I184" s="14"/>
      <c r="N184" s="47"/>
      <c r="O184" s="51" t="str">
        <f t="shared" ca="1" si="2"/>
        <v xml:space="preserve"> </v>
      </c>
    </row>
    <row r="185" spans="9:15" x14ac:dyDescent="0.25">
      <c r="I185" s="14"/>
      <c r="N185" s="47"/>
      <c r="O185" s="51" t="str">
        <f t="shared" ca="1" si="2"/>
        <v xml:space="preserve"> </v>
      </c>
    </row>
    <row r="186" spans="9:15" x14ac:dyDescent="0.25">
      <c r="I186" s="14"/>
      <c r="N186" s="47"/>
      <c r="O186" s="51" t="str">
        <f t="shared" ca="1" si="2"/>
        <v xml:space="preserve"> </v>
      </c>
    </row>
    <row r="187" spans="9:15" x14ac:dyDescent="0.25">
      <c r="I187" s="14"/>
      <c r="N187" s="47"/>
      <c r="O187" s="51" t="str">
        <f t="shared" ca="1" si="2"/>
        <v xml:space="preserve"> </v>
      </c>
    </row>
    <row r="188" spans="9:15" x14ac:dyDescent="0.25">
      <c r="I188" s="14"/>
      <c r="N188" s="47"/>
      <c r="O188" s="51" t="str">
        <f t="shared" ca="1" si="2"/>
        <v xml:space="preserve"> </v>
      </c>
    </row>
    <row r="189" spans="9:15" x14ac:dyDescent="0.25">
      <c r="I189" s="14"/>
      <c r="N189" s="47"/>
      <c r="O189" s="51" t="str">
        <f t="shared" ca="1" si="2"/>
        <v xml:space="preserve"> </v>
      </c>
    </row>
    <row r="190" spans="9:15" x14ac:dyDescent="0.25">
      <c r="I190" s="14"/>
      <c r="N190" s="47"/>
      <c r="O190" s="51" t="str">
        <f t="shared" ca="1" si="2"/>
        <v xml:space="preserve"> </v>
      </c>
    </row>
    <row r="191" spans="9:15" x14ac:dyDescent="0.25">
      <c r="I191" s="14"/>
      <c r="N191" s="47"/>
      <c r="O191" s="51" t="str">
        <f t="shared" ca="1" si="2"/>
        <v xml:space="preserve"> </v>
      </c>
    </row>
    <row r="192" spans="9:15" x14ac:dyDescent="0.25">
      <c r="I192" s="14"/>
      <c r="N192" s="47"/>
      <c r="O192" s="51" t="str">
        <f t="shared" ca="1" si="2"/>
        <v xml:space="preserve"> </v>
      </c>
    </row>
    <row r="193" spans="9:15" x14ac:dyDescent="0.25">
      <c r="I193" s="14"/>
      <c r="N193" s="47"/>
      <c r="O193" s="51" t="str">
        <f t="shared" ca="1" si="2"/>
        <v xml:space="preserve"> </v>
      </c>
    </row>
    <row r="194" spans="9:15" x14ac:dyDescent="0.25">
      <c r="I194" s="14"/>
      <c r="N194" s="47"/>
      <c r="O194" s="51" t="str">
        <f t="shared" ref="O194:O257" ca="1" si="3">IF(ISBLANK(B194)," ",IF(ISNA(IF(($B194+10)&lt;TODAY(),"Attention retard de livraison"," "))," ",IF(($B194+10)&lt;TODAY(),"Attention retard de livraison"," ")))</f>
        <v xml:space="preserve"> </v>
      </c>
    </row>
    <row r="195" spans="9:15" x14ac:dyDescent="0.25">
      <c r="I195" s="14"/>
      <c r="N195" s="47"/>
      <c r="O195" s="51" t="str">
        <f t="shared" ca="1" si="3"/>
        <v xml:space="preserve"> </v>
      </c>
    </row>
    <row r="196" spans="9:15" x14ac:dyDescent="0.25">
      <c r="I196" s="14"/>
      <c r="N196" s="47"/>
      <c r="O196" s="51" t="str">
        <f t="shared" ca="1" si="3"/>
        <v xml:space="preserve"> </v>
      </c>
    </row>
    <row r="197" spans="9:15" x14ac:dyDescent="0.25">
      <c r="I197" s="14"/>
      <c r="N197" s="47"/>
      <c r="O197" s="51" t="str">
        <f t="shared" ca="1" si="3"/>
        <v xml:space="preserve"> </v>
      </c>
    </row>
    <row r="198" spans="9:15" x14ac:dyDescent="0.25">
      <c r="I198" s="14"/>
      <c r="N198" s="47"/>
      <c r="O198" s="51" t="str">
        <f t="shared" ca="1" si="3"/>
        <v xml:space="preserve"> </v>
      </c>
    </row>
    <row r="199" spans="9:15" x14ac:dyDescent="0.25">
      <c r="I199" s="14"/>
      <c r="N199" s="47"/>
      <c r="O199" s="51" t="str">
        <f t="shared" ca="1" si="3"/>
        <v xml:space="preserve"> </v>
      </c>
    </row>
    <row r="200" spans="9:15" x14ac:dyDescent="0.25">
      <c r="I200" s="14"/>
      <c r="N200" s="47"/>
      <c r="O200" s="51" t="str">
        <f t="shared" ca="1" si="3"/>
        <v xml:space="preserve"> </v>
      </c>
    </row>
    <row r="201" spans="9:15" x14ac:dyDescent="0.25">
      <c r="I201" s="14"/>
      <c r="N201" s="47"/>
      <c r="O201" s="51" t="str">
        <f t="shared" ca="1" si="3"/>
        <v xml:space="preserve"> </v>
      </c>
    </row>
    <row r="202" spans="9:15" x14ac:dyDescent="0.25">
      <c r="I202" s="14"/>
      <c r="N202" s="47"/>
      <c r="O202" s="51" t="str">
        <f t="shared" ca="1" si="3"/>
        <v xml:space="preserve"> </v>
      </c>
    </row>
    <row r="203" spans="9:15" x14ac:dyDescent="0.25">
      <c r="I203" s="14"/>
      <c r="N203" s="47"/>
      <c r="O203" s="51" t="str">
        <f t="shared" ca="1" si="3"/>
        <v xml:space="preserve"> </v>
      </c>
    </row>
    <row r="204" spans="9:15" x14ac:dyDescent="0.25">
      <c r="I204" s="14"/>
      <c r="N204" s="47"/>
      <c r="O204" s="51" t="str">
        <f t="shared" ca="1" si="3"/>
        <v xml:space="preserve"> </v>
      </c>
    </row>
    <row r="205" spans="9:15" x14ac:dyDescent="0.25">
      <c r="I205" s="14"/>
      <c r="N205" s="47"/>
      <c r="O205" s="51" t="str">
        <f t="shared" ca="1" si="3"/>
        <v xml:space="preserve"> </v>
      </c>
    </row>
    <row r="206" spans="9:15" x14ac:dyDescent="0.25">
      <c r="I206" s="14"/>
      <c r="N206" s="47"/>
      <c r="O206" s="51" t="str">
        <f t="shared" ca="1" si="3"/>
        <v xml:space="preserve"> </v>
      </c>
    </row>
    <row r="207" spans="9:15" x14ac:dyDescent="0.25">
      <c r="I207" s="14"/>
      <c r="N207" s="47"/>
      <c r="O207" s="51" t="str">
        <f t="shared" ca="1" si="3"/>
        <v xml:space="preserve"> </v>
      </c>
    </row>
    <row r="208" spans="9:15" x14ac:dyDescent="0.25">
      <c r="I208" s="14"/>
      <c r="N208" s="47"/>
      <c r="O208" s="51" t="str">
        <f t="shared" ca="1" si="3"/>
        <v xml:space="preserve"> </v>
      </c>
    </row>
    <row r="209" spans="9:15" x14ac:dyDescent="0.25">
      <c r="I209" s="14"/>
      <c r="N209" s="47"/>
      <c r="O209" s="51" t="str">
        <f t="shared" ca="1" si="3"/>
        <v xml:space="preserve"> </v>
      </c>
    </row>
    <row r="210" spans="9:15" x14ac:dyDescent="0.25">
      <c r="I210" s="14"/>
      <c r="N210" s="47"/>
      <c r="O210" s="51" t="str">
        <f t="shared" ca="1" si="3"/>
        <v xml:space="preserve"> </v>
      </c>
    </row>
    <row r="211" spans="9:15" x14ac:dyDescent="0.25">
      <c r="I211" s="14"/>
      <c r="N211" s="47"/>
      <c r="O211" s="51" t="str">
        <f t="shared" ca="1" si="3"/>
        <v xml:space="preserve"> </v>
      </c>
    </row>
    <row r="212" spans="9:15" x14ac:dyDescent="0.25">
      <c r="I212" s="14"/>
      <c r="N212" s="47"/>
      <c r="O212" s="51" t="str">
        <f t="shared" ca="1" si="3"/>
        <v xml:space="preserve"> </v>
      </c>
    </row>
    <row r="213" spans="9:15" x14ac:dyDescent="0.25">
      <c r="I213" s="14"/>
      <c r="N213" s="47"/>
      <c r="O213" s="51" t="str">
        <f t="shared" ca="1" si="3"/>
        <v xml:space="preserve"> </v>
      </c>
    </row>
    <row r="214" spans="9:15" x14ac:dyDescent="0.25">
      <c r="I214" s="14"/>
      <c r="N214" s="47"/>
      <c r="O214" s="51" t="str">
        <f t="shared" ca="1" si="3"/>
        <v xml:space="preserve"> </v>
      </c>
    </row>
    <row r="215" spans="9:15" x14ac:dyDescent="0.25">
      <c r="I215" s="14"/>
      <c r="N215" s="47"/>
      <c r="O215" s="51" t="str">
        <f t="shared" ca="1" si="3"/>
        <v xml:space="preserve"> </v>
      </c>
    </row>
    <row r="216" spans="9:15" x14ac:dyDescent="0.25">
      <c r="I216" s="14"/>
      <c r="N216" s="47"/>
      <c r="O216" s="51" t="str">
        <f t="shared" ca="1" si="3"/>
        <v xml:space="preserve"> </v>
      </c>
    </row>
    <row r="217" spans="9:15" x14ac:dyDescent="0.25">
      <c r="I217" s="14"/>
      <c r="N217" s="47"/>
      <c r="O217" s="51" t="str">
        <f t="shared" ca="1" si="3"/>
        <v xml:space="preserve"> </v>
      </c>
    </row>
    <row r="218" spans="9:15" x14ac:dyDescent="0.25">
      <c r="I218" s="14"/>
      <c r="N218" s="47"/>
      <c r="O218" s="51" t="str">
        <f t="shared" ca="1" si="3"/>
        <v xml:space="preserve"> </v>
      </c>
    </row>
    <row r="219" spans="9:15" x14ac:dyDescent="0.25">
      <c r="I219" s="14"/>
      <c r="N219" s="47"/>
      <c r="O219" s="51" t="str">
        <f t="shared" ca="1" si="3"/>
        <v xml:space="preserve"> </v>
      </c>
    </row>
    <row r="220" spans="9:15" x14ac:dyDescent="0.25">
      <c r="I220" s="14"/>
      <c r="N220" s="47"/>
      <c r="O220" s="51" t="str">
        <f t="shared" ca="1" si="3"/>
        <v xml:space="preserve"> </v>
      </c>
    </row>
    <row r="221" spans="9:15" x14ac:dyDescent="0.25">
      <c r="I221" s="14"/>
      <c r="N221" s="47"/>
      <c r="O221" s="51" t="str">
        <f t="shared" ca="1" si="3"/>
        <v xml:space="preserve"> </v>
      </c>
    </row>
    <row r="222" spans="9:15" x14ac:dyDescent="0.25">
      <c r="I222" s="14"/>
      <c r="N222" s="47"/>
      <c r="O222" s="51" t="str">
        <f t="shared" ca="1" si="3"/>
        <v xml:space="preserve"> </v>
      </c>
    </row>
    <row r="223" spans="9:15" x14ac:dyDescent="0.25">
      <c r="I223" s="14"/>
      <c r="N223" s="47"/>
      <c r="O223" s="51" t="str">
        <f t="shared" ca="1" si="3"/>
        <v xml:space="preserve"> </v>
      </c>
    </row>
    <row r="224" spans="9:15" x14ac:dyDescent="0.25">
      <c r="I224" s="14"/>
      <c r="N224" s="47"/>
      <c r="O224" s="51" t="str">
        <f t="shared" ca="1" si="3"/>
        <v xml:space="preserve"> </v>
      </c>
    </row>
    <row r="225" spans="9:15" x14ac:dyDescent="0.25">
      <c r="I225" s="14"/>
      <c r="N225" s="47"/>
      <c r="O225" s="51" t="str">
        <f t="shared" ca="1" si="3"/>
        <v xml:space="preserve"> </v>
      </c>
    </row>
    <row r="226" spans="9:15" x14ac:dyDescent="0.25">
      <c r="I226" s="14"/>
      <c r="N226" s="47"/>
      <c r="O226" s="51" t="str">
        <f t="shared" ca="1" si="3"/>
        <v xml:space="preserve"> </v>
      </c>
    </row>
    <row r="227" spans="9:15" x14ac:dyDescent="0.25">
      <c r="I227" s="14"/>
      <c r="N227" s="47"/>
      <c r="O227" s="51" t="str">
        <f t="shared" ca="1" si="3"/>
        <v xml:space="preserve"> </v>
      </c>
    </row>
    <row r="228" spans="9:15" x14ac:dyDescent="0.25">
      <c r="I228" s="14"/>
      <c r="N228" s="47"/>
      <c r="O228" s="51" t="str">
        <f t="shared" ca="1" si="3"/>
        <v xml:space="preserve"> </v>
      </c>
    </row>
    <row r="229" spans="9:15" x14ac:dyDescent="0.25">
      <c r="I229" s="14"/>
      <c r="N229" s="47"/>
      <c r="O229" s="51" t="str">
        <f t="shared" ca="1" si="3"/>
        <v xml:space="preserve"> </v>
      </c>
    </row>
    <row r="230" spans="9:15" x14ac:dyDescent="0.25">
      <c r="I230" s="14"/>
      <c r="N230" s="47"/>
      <c r="O230" s="51" t="str">
        <f t="shared" ca="1" si="3"/>
        <v xml:space="preserve"> </v>
      </c>
    </row>
    <row r="231" spans="9:15" x14ac:dyDescent="0.25">
      <c r="I231" s="14"/>
      <c r="N231" s="47"/>
      <c r="O231" s="51" t="str">
        <f t="shared" ca="1" si="3"/>
        <v xml:space="preserve"> </v>
      </c>
    </row>
    <row r="232" spans="9:15" x14ac:dyDescent="0.25">
      <c r="I232" s="14"/>
      <c r="N232" s="47"/>
      <c r="O232" s="51" t="str">
        <f t="shared" ca="1" si="3"/>
        <v xml:space="preserve"> </v>
      </c>
    </row>
    <row r="233" spans="9:15" x14ac:dyDescent="0.25">
      <c r="I233" s="14"/>
      <c r="N233" s="47"/>
      <c r="O233" s="51" t="str">
        <f t="shared" ca="1" si="3"/>
        <v xml:space="preserve"> </v>
      </c>
    </row>
    <row r="234" spans="9:15" x14ac:dyDescent="0.25">
      <c r="I234" s="14"/>
      <c r="N234" s="47"/>
      <c r="O234" s="51" t="str">
        <f t="shared" ca="1" si="3"/>
        <v xml:space="preserve"> </v>
      </c>
    </row>
    <row r="235" spans="9:15" x14ac:dyDescent="0.25">
      <c r="I235" s="14"/>
      <c r="N235" s="47"/>
      <c r="O235" s="51" t="str">
        <f t="shared" ca="1" si="3"/>
        <v xml:space="preserve"> </v>
      </c>
    </row>
    <row r="236" spans="9:15" x14ac:dyDescent="0.25">
      <c r="I236" s="14"/>
      <c r="N236" s="47"/>
      <c r="O236" s="51" t="str">
        <f t="shared" ca="1" si="3"/>
        <v xml:space="preserve"> </v>
      </c>
    </row>
    <row r="237" spans="9:15" x14ac:dyDescent="0.25">
      <c r="I237" s="14"/>
      <c r="N237" s="47"/>
      <c r="O237" s="51" t="str">
        <f t="shared" ca="1" si="3"/>
        <v xml:space="preserve"> </v>
      </c>
    </row>
    <row r="238" spans="9:15" x14ac:dyDescent="0.25">
      <c r="I238" s="14"/>
      <c r="N238" s="47"/>
      <c r="O238" s="51" t="str">
        <f t="shared" ca="1" si="3"/>
        <v xml:space="preserve"> </v>
      </c>
    </row>
    <row r="239" spans="9:15" x14ac:dyDescent="0.25">
      <c r="I239" s="14"/>
      <c r="N239" s="47"/>
      <c r="O239" s="51" t="str">
        <f t="shared" ca="1" si="3"/>
        <v xml:space="preserve"> </v>
      </c>
    </row>
    <row r="240" spans="9:15" x14ac:dyDescent="0.25">
      <c r="I240" s="14"/>
      <c r="N240" s="47"/>
      <c r="O240" s="51" t="str">
        <f t="shared" ca="1" si="3"/>
        <v xml:space="preserve"> </v>
      </c>
    </row>
    <row r="241" spans="9:15" x14ac:dyDescent="0.25">
      <c r="I241" s="14"/>
      <c r="N241" s="47"/>
      <c r="O241" s="51" t="str">
        <f t="shared" ca="1" si="3"/>
        <v xml:space="preserve"> </v>
      </c>
    </row>
    <row r="242" spans="9:15" x14ac:dyDescent="0.25">
      <c r="I242" s="14"/>
      <c r="N242" s="47"/>
      <c r="O242" s="51" t="str">
        <f t="shared" ca="1" si="3"/>
        <v xml:space="preserve"> </v>
      </c>
    </row>
    <row r="243" spans="9:15" x14ac:dyDescent="0.25">
      <c r="I243" s="14"/>
      <c r="N243" s="47"/>
      <c r="O243" s="51" t="str">
        <f t="shared" ca="1" si="3"/>
        <v xml:space="preserve"> </v>
      </c>
    </row>
    <row r="244" spans="9:15" x14ac:dyDescent="0.25">
      <c r="I244" s="14"/>
      <c r="N244" s="47"/>
      <c r="O244" s="51" t="str">
        <f t="shared" ca="1" si="3"/>
        <v xml:space="preserve"> </v>
      </c>
    </row>
    <row r="245" spans="9:15" x14ac:dyDescent="0.25">
      <c r="I245" s="14"/>
      <c r="N245" s="47"/>
      <c r="O245" s="51" t="str">
        <f t="shared" ca="1" si="3"/>
        <v xml:space="preserve"> </v>
      </c>
    </row>
    <row r="246" spans="9:15" x14ac:dyDescent="0.25">
      <c r="I246" s="14"/>
      <c r="N246" s="47"/>
      <c r="O246" s="51" t="str">
        <f t="shared" ca="1" si="3"/>
        <v xml:space="preserve"> </v>
      </c>
    </row>
    <row r="247" spans="9:15" x14ac:dyDescent="0.25">
      <c r="I247" s="14"/>
      <c r="N247" s="47"/>
      <c r="O247" s="51" t="str">
        <f t="shared" ca="1" si="3"/>
        <v xml:space="preserve"> </v>
      </c>
    </row>
    <row r="248" spans="9:15" x14ac:dyDescent="0.25">
      <c r="I248" s="14"/>
      <c r="N248" s="47"/>
      <c r="O248" s="51" t="str">
        <f t="shared" ca="1" si="3"/>
        <v xml:space="preserve"> </v>
      </c>
    </row>
    <row r="249" spans="9:15" x14ac:dyDescent="0.25">
      <c r="I249" s="14"/>
      <c r="N249" s="47"/>
      <c r="O249" s="51" t="str">
        <f t="shared" ca="1" si="3"/>
        <v xml:space="preserve"> </v>
      </c>
    </row>
    <row r="250" spans="9:15" x14ac:dyDescent="0.25">
      <c r="I250" s="14"/>
      <c r="N250" s="47"/>
      <c r="O250" s="51" t="str">
        <f t="shared" ca="1" si="3"/>
        <v xml:space="preserve"> </v>
      </c>
    </row>
    <row r="251" spans="9:15" x14ac:dyDescent="0.25">
      <c r="I251" s="14"/>
      <c r="N251" s="47"/>
      <c r="O251" s="51" t="str">
        <f t="shared" ca="1" si="3"/>
        <v xml:space="preserve"> </v>
      </c>
    </row>
    <row r="252" spans="9:15" x14ac:dyDescent="0.25">
      <c r="I252" s="14"/>
      <c r="N252" s="47"/>
      <c r="O252" s="51" t="str">
        <f t="shared" ca="1" si="3"/>
        <v xml:space="preserve"> </v>
      </c>
    </row>
    <row r="253" spans="9:15" x14ac:dyDescent="0.25">
      <c r="I253" s="14"/>
      <c r="N253" s="47"/>
      <c r="O253" s="51" t="str">
        <f t="shared" ca="1" si="3"/>
        <v xml:space="preserve"> </v>
      </c>
    </row>
    <row r="254" spans="9:15" x14ac:dyDescent="0.25">
      <c r="I254" s="14"/>
      <c r="N254" s="47"/>
      <c r="O254" s="51" t="str">
        <f t="shared" ca="1" si="3"/>
        <v xml:space="preserve"> </v>
      </c>
    </row>
    <row r="255" spans="9:15" x14ac:dyDescent="0.25">
      <c r="I255" s="14"/>
      <c r="N255" s="47"/>
      <c r="O255" s="51" t="str">
        <f t="shared" ca="1" si="3"/>
        <v xml:space="preserve"> </v>
      </c>
    </row>
    <row r="256" spans="9:15" x14ac:dyDescent="0.25">
      <c r="I256" s="14"/>
      <c r="N256" s="47"/>
      <c r="O256" s="51" t="str">
        <f t="shared" ca="1" si="3"/>
        <v xml:space="preserve"> </v>
      </c>
    </row>
    <row r="257" spans="9:15" x14ac:dyDescent="0.25">
      <c r="I257" s="14"/>
      <c r="N257" s="47"/>
      <c r="O257" s="51" t="str">
        <f t="shared" ca="1" si="3"/>
        <v xml:space="preserve"> </v>
      </c>
    </row>
    <row r="258" spans="9:15" x14ac:dyDescent="0.25">
      <c r="I258" s="14"/>
      <c r="N258" s="47"/>
      <c r="O258" s="51" t="str">
        <f t="shared" ref="O258:O321" ca="1" si="4">IF(ISBLANK(B258)," ",IF(ISNA(IF(($B258+10)&lt;TODAY(),"Attention retard de livraison"," "))," ",IF(($B258+10)&lt;TODAY(),"Attention retard de livraison"," ")))</f>
        <v xml:space="preserve"> </v>
      </c>
    </row>
    <row r="259" spans="9:15" x14ac:dyDescent="0.25">
      <c r="I259" s="14"/>
      <c r="N259" s="47"/>
      <c r="O259" s="51" t="str">
        <f t="shared" ca="1" si="4"/>
        <v xml:space="preserve"> </v>
      </c>
    </row>
    <row r="260" spans="9:15" x14ac:dyDescent="0.25">
      <c r="I260" s="14"/>
      <c r="N260" s="47"/>
      <c r="O260" s="51" t="str">
        <f t="shared" ca="1" si="4"/>
        <v xml:space="preserve"> </v>
      </c>
    </row>
    <row r="261" spans="9:15" x14ac:dyDescent="0.25">
      <c r="I261" s="14"/>
      <c r="N261" s="47"/>
      <c r="O261" s="51" t="str">
        <f t="shared" ca="1" si="4"/>
        <v xml:space="preserve"> </v>
      </c>
    </row>
    <row r="262" spans="9:15" x14ac:dyDescent="0.25">
      <c r="I262" s="14"/>
      <c r="N262" s="47"/>
      <c r="O262" s="51" t="str">
        <f t="shared" ca="1" si="4"/>
        <v xml:space="preserve"> </v>
      </c>
    </row>
    <row r="263" spans="9:15" x14ac:dyDescent="0.25">
      <c r="I263" s="14"/>
      <c r="N263" s="47"/>
      <c r="O263" s="51" t="str">
        <f t="shared" ca="1" si="4"/>
        <v xml:space="preserve"> </v>
      </c>
    </row>
    <row r="264" spans="9:15" x14ac:dyDescent="0.25">
      <c r="I264" s="14"/>
      <c r="N264" s="47"/>
      <c r="O264" s="51" t="str">
        <f t="shared" ca="1" si="4"/>
        <v xml:space="preserve"> </v>
      </c>
    </row>
    <row r="265" spans="9:15" x14ac:dyDescent="0.25">
      <c r="I265" s="14"/>
      <c r="N265" s="47"/>
      <c r="O265" s="51" t="str">
        <f t="shared" ca="1" si="4"/>
        <v xml:space="preserve"> </v>
      </c>
    </row>
    <row r="266" spans="9:15" x14ac:dyDescent="0.25">
      <c r="I266" s="14"/>
      <c r="N266" s="47"/>
      <c r="O266" s="51" t="str">
        <f t="shared" ca="1" si="4"/>
        <v xml:space="preserve"> </v>
      </c>
    </row>
    <row r="267" spans="9:15" x14ac:dyDescent="0.25">
      <c r="I267" s="14"/>
      <c r="N267" s="47"/>
      <c r="O267" s="51" t="str">
        <f t="shared" ca="1" si="4"/>
        <v xml:space="preserve"> </v>
      </c>
    </row>
    <row r="268" spans="9:15" x14ac:dyDescent="0.25">
      <c r="I268" s="14"/>
      <c r="N268" s="47"/>
      <c r="O268" s="51" t="str">
        <f t="shared" ca="1" si="4"/>
        <v xml:space="preserve"> </v>
      </c>
    </row>
    <row r="269" spans="9:15" x14ac:dyDescent="0.25">
      <c r="I269" s="14"/>
      <c r="N269" s="47"/>
      <c r="O269" s="51" t="str">
        <f t="shared" ca="1" si="4"/>
        <v xml:space="preserve"> </v>
      </c>
    </row>
    <row r="270" spans="9:15" x14ac:dyDescent="0.25">
      <c r="I270" s="14"/>
      <c r="N270" s="47"/>
      <c r="O270" s="51" t="str">
        <f t="shared" ca="1" si="4"/>
        <v xml:space="preserve"> </v>
      </c>
    </row>
    <row r="271" spans="9:15" x14ac:dyDescent="0.25">
      <c r="I271" s="14"/>
      <c r="N271" s="47"/>
      <c r="O271" s="51" t="str">
        <f t="shared" ca="1" si="4"/>
        <v xml:space="preserve"> </v>
      </c>
    </row>
    <row r="272" spans="9:15" x14ac:dyDescent="0.25">
      <c r="I272" s="14"/>
      <c r="N272" s="47"/>
      <c r="O272" s="51" t="str">
        <f t="shared" ca="1" si="4"/>
        <v xml:space="preserve"> </v>
      </c>
    </row>
    <row r="273" spans="9:15" x14ac:dyDescent="0.25">
      <c r="I273" s="14"/>
      <c r="N273" s="47"/>
      <c r="O273" s="51" t="str">
        <f t="shared" ca="1" si="4"/>
        <v xml:space="preserve"> </v>
      </c>
    </row>
    <row r="274" spans="9:15" x14ac:dyDescent="0.25">
      <c r="I274" s="14"/>
      <c r="N274" s="47"/>
      <c r="O274" s="51" t="str">
        <f t="shared" ca="1" si="4"/>
        <v xml:space="preserve"> </v>
      </c>
    </row>
    <row r="275" spans="9:15" x14ac:dyDescent="0.25">
      <c r="I275" s="14"/>
      <c r="N275" s="47"/>
      <c r="O275" s="51" t="str">
        <f t="shared" ca="1" si="4"/>
        <v xml:space="preserve"> </v>
      </c>
    </row>
    <row r="276" spans="9:15" x14ac:dyDescent="0.25">
      <c r="I276" s="14"/>
      <c r="N276" s="47"/>
      <c r="O276" s="51" t="str">
        <f t="shared" ca="1" si="4"/>
        <v xml:space="preserve"> </v>
      </c>
    </row>
    <row r="277" spans="9:15" x14ac:dyDescent="0.25">
      <c r="I277" s="14"/>
      <c r="N277" s="47"/>
      <c r="O277" s="51" t="str">
        <f t="shared" ca="1" si="4"/>
        <v xml:space="preserve"> </v>
      </c>
    </row>
    <row r="278" spans="9:15" x14ac:dyDescent="0.25">
      <c r="I278" s="14"/>
      <c r="N278" s="47"/>
      <c r="O278" s="51" t="str">
        <f t="shared" ca="1" si="4"/>
        <v xml:space="preserve"> </v>
      </c>
    </row>
    <row r="279" spans="9:15" x14ac:dyDescent="0.25">
      <c r="I279" s="14"/>
      <c r="N279" s="47"/>
      <c r="O279" s="51" t="str">
        <f t="shared" ca="1" si="4"/>
        <v xml:space="preserve"> </v>
      </c>
    </row>
    <row r="280" spans="9:15" x14ac:dyDescent="0.25">
      <c r="I280" s="14"/>
      <c r="N280" s="47"/>
      <c r="O280" s="51" t="str">
        <f t="shared" ca="1" si="4"/>
        <v xml:space="preserve"> </v>
      </c>
    </row>
    <row r="281" spans="9:15" x14ac:dyDescent="0.25">
      <c r="I281" s="14"/>
      <c r="N281" s="47"/>
      <c r="O281" s="51" t="str">
        <f t="shared" ca="1" si="4"/>
        <v xml:space="preserve"> </v>
      </c>
    </row>
    <row r="282" spans="9:15" x14ac:dyDescent="0.25">
      <c r="I282" s="14"/>
      <c r="N282" s="47"/>
      <c r="O282" s="51" t="str">
        <f t="shared" ca="1" si="4"/>
        <v xml:space="preserve"> </v>
      </c>
    </row>
    <row r="283" spans="9:15" x14ac:dyDescent="0.25">
      <c r="I283" s="14"/>
      <c r="N283" s="47"/>
      <c r="O283" s="51" t="str">
        <f t="shared" ca="1" si="4"/>
        <v xml:space="preserve"> </v>
      </c>
    </row>
    <row r="284" spans="9:15" x14ac:dyDescent="0.25">
      <c r="I284" s="14"/>
      <c r="N284" s="47"/>
      <c r="O284" s="51" t="str">
        <f t="shared" ca="1" si="4"/>
        <v xml:space="preserve"> </v>
      </c>
    </row>
    <row r="285" spans="9:15" x14ac:dyDescent="0.25">
      <c r="I285" s="14"/>
      <c r="N285" s="47"/>
      <c r="O285" s="51" t="str">
        <f t="shared" ca="1" si="4"/>
        <v xml:space="preserve"> </v>
      </c>
    </row>
    <row r="286" spans="9:15" x14ac:dyDescent="0.25">
      <c r="I286" s="14"/>
      <c r="N286" s="47"/>
      <c r="O286" s="51" t="str">
        <f t="shared" ca="1" si="4"/>
        <v xml:space="preserve"> </v>
      </c>
    </row>
    <row r="287" spans="9:15" x14ac:dyDescent="0.25">
      <c r="I287" s="14"/>
      <c r="N287" s="47"/>
      <c r="O287" s="51" t="str">
        <f t="shared" ca="1" si="4"/>
        <v xml:space="preserve"> </v>
      </c>
    </row>
    <row r="288" spans="9:15" x14ac:dyDescent="0.25">
      <c r="I288" s="14"/>
      <c r="N288" s="47"/>
      <c r="O288" s="51" t="str">
        <f t="shared" ca="1" si="4"/>
        <v xml:space="preserve"> </v>
      </c>
    </row>
    <row r="289" spans="9:15" x14ac:dyDescent="0.25">
      <c r="I289" s="14"/>
      <c r="N289" s="47"/>
      <c r="O289" s="51" t="str">
        <f t="shared" ca="1" si="4"/>
        <v xml:space="preserve"> </v>
      </c>
    </row>
    <row r="290" spans="9:15" x14ac:dyDescent="0.25">
      <c r="I290" s="14"/>
      <c r="N290" s="47"/>
      <c r="O290" s="51" t="str">
        <f t="shared" ca="1" si="4"/>
        <v xml:space="preserve"> </v>
      </c>
    </row>
    <row r="291" spans="9:15" x14ac:dyDescent="0.25">
      <c r="I291" s="14"/>
      <c r="N291" s="47"/>
      <c r="O291" s="51" t="str">
        <f t="shared" ca="1" si="4"/>
        <v xml:space="preserve"> </v>
      </c>
    </row>
    <row r="292" spans="9:15" x14ac:dyDescent="0.25">
      <c r="I292" s="14"/>
      <c r="N292" s="47"/>
      <c r="O292" s="51" t="str">
        <f t="shared" ca="1" si="4"/>
        <v xml:space="preserve"> </v>
      </c>
    </row>
    <row r="293" spans="9:15" x14ac:dyDescent="0.25">
      <c r="I293" s="14"/>
      <c r="N293" s="47"/>
      <c r="O293" s="51" t="str">
        <f t="shared" ca="1" si="4"/>
        <v xml:space="preserve"> </v>
      </c>
    </row>
    <row r="294" spans="9:15" x14ac:dyDescent="0.25">
      <c r="I294" s="14"/>
      <c r="N294" s="47"/>
      <c r="O294" s="51" t="str">
        <f t="shared" ca="1" si="4"/>
        <v xml:space="preserve"> </v>
      </c>
    </row>
    <row r="295" spans="9:15" x14ac:dyDescent="0.25">
      <c r="I295" s="14"/>
      <c r="N295" s="47"/>
      <c r="O295" s="51" t="str">
        <f t="shared" ca="1" si="4"/>
        <v xml:space="preserve"> </v>
      </c>
    </row>
    <row r="296" spans="9:15" x14ac:dyDescent="0.25">
      <c r="I296" s="14"/>
      <c r="N296" s="47"/>
      <c r="O296" s="51" t="str">
        <f t="shared" ca="1" si="4"/>
        <v xml:space="preserve"> </v>
      </c>
    </row>
    <row r="297" spans="9:15" x14ac:dyDescent="0.25">
      <c r="I297" s="14"/>
      <c r="N297" s="47"/>
      <c r="O297" s="51" t="str">
        <f t="shared" ca="1" si="4"/>
        <v xml:space="preserve"> </v>
      </c>
    </row>
    <row r="298" spans="9:15" x14ac:dyDescent="0.25">
      <c r="I298" s="14"/>
      <c r="N298" s="47"/>
      <c r="O298" s="51" t="str">
        <f t="shared" ca="1" si="4"/>
        <v xml:space="preserve"> </v>
      </c>
    </row>
    <row r="299" spans="9:15" x14ac:dyDescent="0.25">
      <c r="I299" s="14"/>
      <c r="N299" s="47"/>
      <c r="O299" s="51" t="str">
        <f t="shared" ca="1" si="4"/>
        <v xml:space="preserve"> </v>
      </c>
    </row>
    <row r="300" spans="9:15" x14ac:dyDescent="0.25">
      <c r="I300" s="14"/>
      <c r="N300" s="47"/>
      <c r="O300" s="51" t="str">
        <f t="shared" ca="1" si="4"/>
        <v xml:space="preserve"> </v>
      </c>
    </row>
    <row r="301" spans="9:15" x14ac:dyDescent="0.25">
      <c r="I301" s="14"/>
      <c r="N301" s="47"/>
      <c r="O301" s="51" t="str">
        <f t="shared" ca="1" si="4"/>
        <v xml:space="preserve"> </v>
      </c>
    </row>
    <row r="302" spans="9:15" x14ac:dyDescent="0.25">
      <c r="I302" s="14"/>
      <c r="N302" s="47"/>
      <c r="O302" s="51" t="str">
        <f t="shared" ca="1" si="4"/>
        <v xml:space="preserve"> </v>
      </c>
    </row>
    <row r="303" spans="9:15" x14ac:dyDescent="0.25">
      <c r="I303" s="14"/>
      <c r="N303" s="47"/>
      <c r="O303" s="51" t="str">
        <f t="shared" ca="1" si="4"/>
        <v xml:space="preserve"> </v>
      </c>
    </row>
    <row r="304" spans="9:15" x14ac:dyDescent="0.25">
      <c r="I304" s="14"/>
      <c r="N304" s="47"/>
      <c r="O304" s="51" t="str">
        <f t="shared" ca="1" si="4"/>
        <v xml:space="preserve"> </v>
      </c>
    </row>
    <row r="305" spans="9:15" x14ac:dyDescent="0.25">
      <c r="I305" s="14"/>
      <c r="N305" s="47"/>
      <c r="O305" s="51" t="str">
        <f t="shared" ca="1" si="4"/>
        <v xml:space="preserve"> </v>
      </c>
    </row>
    <row r="306" spans="9:15" x14ac:dyDescent="0.25">
      <c r="I306" s="14"/>
      <c r="N306" s="47"/>
      <c r="O306" s="51" t="str">
        <f t="shared" ca="1" si="4"/>
        <v xml:space="preserve"> </v>
      </c>
    </row>
    <row r="307" spans="9:15" x14ac:dyDescent="0.25">
      <c r="I307" s="14"/>
      <c r="N307" s="47"/>
      <c r="O307" s="51" t="str">
        <f t="shared" ca="1" si="4"/>
        <v xml:space="preserve"> </v>
      </c>
    </row>
    <row r="308" spans="9:15" x14ac:dyDescent="0.25">
      <c r="I308" s="14"/>
      <c r="N308" s="47"/>
      <c r="O308" s="51" t="str">
        <f t="shared" ca="1" si="4"/>
        <v xml:space="preserve"> </v>
      </c>
    </row>
    <row r="309" spans="9:15" x14ac:dyDescent="0.25">
      <c r="I309" s="14"/>
      <c r="N309" s="47"/>
      <c r="O309" s="51" t="str">
        <f t="shared" ca="1" si="4"/>
        <v xml:space="preserve"> </v>
      </c>
    </row>
    <row r="310" spans="9:15" x14ac:dyDescent="0.25">
      <c r="I310" s="14"/>
      <c r="N310" s="47"/>
      <c r="O310" s="51" t="str">
        <f t="shared" ca="1" si="4"/>
        <v xml:space="preserve"> </v>
      </c>
    </row>
    <row r="311" spans="9:15" x14ac:dyDescent="0.25">
      <c r="I311" s="14"/>
      <c r="N311" s="47"/>
      <c r="O311" s="51" t="str">
        <f t="shared" ca="1" si="4"/>
        <v xml:space="preserve"> </v>
      </c>
    </row>
    <row r="312" spans="9:15" x14ac:dyDescent="0.25">
      <c r="I312" s="14"/>
      <c r="N312" s="47"/>
      <c r="O312" s="51" t="str">
        <f t="shared" ca="1" si="4"/>
        <v xml:space="preserve"> </v>
      </c>
    </row>
    <row r="313" spans="9:15" x14ac:dyDescent="0.25">
      <c r="I313" s="14"/>
      <c r="N313" s="47"/>
      <c r="O313" s="51" t="str">
        <f t="shared" ca="1" si="4"/>
        <v xml:space="preserve"> </v>
      </c>
    </row>
    <row r="314" spans="9:15" x14ac:dyDescent="0.25">
      <c r="I314" s="14"/>
      <c r="N314" s="47"/>
      <c r="O314" s="51" t="str">
        <f t="shared" ca="1" si="4"/>
        <v xml:space="preserve"> </v>
      </c>
    </row>
    <row r="315" spans="9:15" x14ac:dyDescent="0.25">
      <c r="I315" s="14"/>
      <c r="N315" s="47"/>
      <c r="O315" s="51" t="str">
        <f t="shared" ca="1" si="4"/>
        <v xml:space="preserve"> </v>
      </c>
    </row>
    <row r="316" spans="9:15" x14ac:dyDescent="0.25">
      <c r="I316" s="14"/>
      <c r="N316" s="47"/>
      <c r="O316" s="51" t="str">
        <f t="shared" ca="1" si="4"/>
        <v xml:space="preserve"> </v>
      </c>
    </row>
    <row r="317" spans="9:15" x14ac:dyDescent="0.25">
      <c r="I317" s="14"/>
      <c r="N317" s="47"/>
      <c r="O317" s="51" t="str">
        <f t="shared" ca="1" si="4"/>
        <v xml:space="preserve"> </v>
      </c>
    </row>
    <row r="318" spans="9:15" x14ac:dyDescent="0.25">
      <c r="I318" s="14"/>
      <c r="N318" s="47"/>
      <c r="O318" s="51" t="str">
        <f t="shared" ca="1" si="4"/>
        <v xml:space="preserve"> </v>
      </c>
    </row>
    <row r="319" spans="9:15" x14ac:dyDescent="0.25">
      <c r="I319" s="14"/>
      <c r="N319" s="47"/>
      <c r="O319" s="51" t="str">
        <f t="shared" ca="1" si="4"/>
        <v xml:space="preserve"> </v>
      </c>
    </row>
    <row r="320" spans="9:15" x14ac:dyDescent="0.25">
      <c r="I320" s="14"/>
      <c r="N320" s="47"/>
      <c r="O320" s="51" t="str">
        <f t="shared" ca="1" si="4"/>
        <v xml:space="preserve"> </v>
      </c>
    </row>
    <row r="321" spans="9:15" x14ac:dyDescent="0.25">
      <c r="I321" s="14"/>
      <c r="N321" s="47"/>
      <c r="O321" s="51" t="str">
        <f t="shared" ca="1" si="4"/>
        <v xml:space="preserve"> </v>
      </c>
    </row>
    <row r="322" spans="9:15" x14ac:dyDescent="0.25">
      <c r="I322" s="14"/>
      <c r="N322" s="47"/>
      <c r="O322" s="51" t="str">
        <f t="shared" ref="O322:O385" ca="1" si="5">IF(ISBLANK(B322)," ",IF(ISNA(IF(($B322+10)&lt;TODAY(),"Attention retard de livraison"," "))," ",IF(($B322+10)&lt;TODAY(),"Attention retard de livraison"," ")))</f>
        <v xml:space="preserve"> </v>
      </c>
    </row>
    <row r="323" spans="9:15" x14ac:dyDescent="0.25">
      <c r="I323" s="14"/>
      <c r="N323" s="47"/>
      <c r="O323" s="51" t="str">
        <f t="shared" ca="1" si="5"/>
        <v xml:space="preserve"> </v>
      </c>
    </row>
    <row r="324" spans="9:15" x14ac:dyDescent="0.25">
      <c r="I324" s="14"/>
      <c r="N324" s="47"/>
      <c r="O324" s="51" t="str">
        <f t="shared" ca="1" si="5"/>
        <v xml:space="preserve"> </v>
      </c>
    </row>
    <row r="325" spans="9:15" x14ac:dyDescent="0.25">
      <c r="I325" s="14"/>
      <c r="N325" s="47"/>
      <c r="O325" s="51" t="str">
        <f t="shared" ca="1" si="5"/>
        <v xml:space="preserve"> </v>
      </c>
    </row>
    <row r="326" spans="9:15" x14ac:dyDescent="0.25">
      <c r="I326" s="14"/>
      <c r="N326" s="47"/>
      <c r="O326" s="51" t="str">
        <f t="shared" ca="1" si="5"/>
        <v xml:space="preserve"> </v>
      </c>
    </row>
    <row r="327" spans="9:15" x14ac:dyDescent="0.25">
      <c r="I327" s="14"/>
      <c r="N327" s="47"/>
      <c r="O327" s="51" t="str">
        <f t="shared" ca="1" si="5"/>
        <v xml:space="preserve"> </v>
      </c>
    </row>
    <row r="328" spans="9:15" x14ac:dyDescent="0.25">
      <c r="I328" s="14"/>
      <c r="N328" s="47"/>
      <c r="O328" s="51" t="str">
        <f t="shared" ca="1" si="5"/>
        <v xml:space="preserve"> </v>
      </c>
    </row>
    <row r="329" spans="9:15" x14ac:dyDescent="0.25">
      <c r="I329" s="14"/>
      <c r="N329" s="47"/>
      <c r="O329" s="51" t="str">
        <f t="shared" ca="1" si="5"/>
        <v xml:space="preserve"> </v>
      </c>
    </row>
    <row r="330" spans="9:15" x14ac:dyDescent="0.25">
      <c r="I330" s="14"/>
      <c r="N330" s="47"/>
      <c r="O330" s="51" t="str">
        <f t="shared" ca="1" si="5"/>
        <v xml:space="preserve"> </v>
      </c>
    </row>
    <row r="331" spans="9:15" x14ac:dyDescent="0.25">
      <c r="I331" s="14"/>
      <c r="N331" s="47"/>
      <c r="O331" s="51" t="str">
        <f t="shared" ca="1" si="5"/>
        <v xml:space="preserve"> </v>
      </c>
    </row>
    <row r="332" spans="9:15" x14ac:dyDescent="0.25">
      <c r="I332" s="14"/>
      <c r="N332" s="47"/>
      <c r="O332" s="51" t="str">
        <f t="shared" ca="1" si="5"/>
        <v xml:space="preserve"> </v>
      </c>
    </row>
    <row r="333" spans="9:15" x14ac:dyDescent="0.25">
      <c r="I333" s="14"/>
      <c r="N333" s="47"/>
      <c r="O333" s="51" t="str">
        <f t="shared" ca="1" si="5"/>
        <v xml:space="preserve"> </v>
      </c>
    </row>
    <row r="334" spans="9:15" x14ac:dyDescent="0.25">
      <c r="I334" s="14"/>
      <c r="N334" s="47"/>
      <c r="O334" s="51" t="str">
        <f t="shared" ca="1" si="5"/>
        <v xml:space="preserve"> </v>
      </c>
    </row>
    <row r="335" spans="9:15" x14ac:dyDescent="0.25">
      <c r="I335" s="14"/>
      <c r="N335" s="47"/>
      <c r="O335" s="51" t="str">
        <f t="shared" ca="1" si="5"/>
        <v xml:space="preserve"> </v>
      </c>
    </row>
    <row r="336" spans="9:15" x14ac:dyDescent="0.25">
      <c r="I336" s="14"/>
      <c r="N336" s="47"/>
      <c r="O336" s="51" t="str">
        <f t="shared" ca="1" si="5"/>
        <v xml:space="preserve"> </v>
      </c>
    </row>
    <row r="337" spans="9:15" x14ac:dyDescent="0.25">
      <c r="I337" s="14"/>
      <c r="N337" s="47"/>
      <c r="O337" s="51" t="str">
        <f t="shared" ca="1" si="5"/>
        <v xml:space="preserve"> </v>
      </c>
    </row>
    <row r="338" spans="9:15" x14ac:dyDescent="0.25">
      <c r="I338" s="14"/>
      <c r="N338" s="47"/>
      <c r="O338" s="51" t="str">
        <f t="shared" ca="1" si="5"/>
        <v xml:space="preserve"> </v>
      </c>
    </row>
    <row r="339" spans="9:15" x14ac:dyDescent="0.25">
      <c r="I339" s="14"/>
      <c r="N339" s="47"/>
      <c r="O339" s="51" t="str">
        <f t="shared" ca="1" si="5"/>
        <v xml:space="preserve"> </v>
      </c>
    </row>
    <row r="340" spans="9:15" x14ac:dyDescent="0.25">
      <c r="I340" s="14"/>
      <c r="N340" s="47"/>
      <c r="O340" s="51" t="str">
        <f t="shared" ca="1" si="5"/>
        <v xml:space="preserve"> </v>
      </c>
    </row>
    <row r="341" spans="9:15" x14ac:dyDescent="0.25">
      <c r="I341" s="14"/>
      <c r="N341" s="47"/>
      <c r="O341" s="51" t="str">
        <f t="shared" ca="1" si="5"/>
        <v xml:space="preserve"> </v>
      </c>
    </row>
    <row r="342" spans="9:15" x14ac:dyDescent="0.25">
      <c r="I342" s="14"/>
      <c r="N342" s="47"/>
      <c r="O342" s="51" t="str">
        <f t="shared" ca="1" si="5"/>
        <v xml:space="preserve"> </v>
      </c>
    </row>
    <row r="343" spans="9:15" x14ac:dyDescent="0.25">
      <c r="I343" s="14"/>
      <c r="N343" s="47"/>
      <c r="O343" s="51" t="str">
        <f t="shared" ca="1" si="5"/>
        <v xml:space="preserve"> </v>
      </c>
    </row>
    <row r="344" spans="9:15" x14ac:dyDescent="0.25">
      <c r="I344" s="14"/>
      <c r="N344" s="47"/>
      <c r="O344" s="51" t="str">
        <f t="shared" ca="1" si="5"/>
        <v xml:space="preserve"> </v>
      </c>
    </row>
    <row r="345" spans="9:15" x14ac:dyDescent="0.25">
      <c r="I345" s="14"/>
      <c r="N345" s="47"/>
      <c r="O345" s="51" t="str">
        <f t="shared" ca="1" si="5"/>
        <v xml:space="preserve"> </v>
      </c>
    </row>
    <row r="346" spans="9:15" x14ac:dyDescent="0.25">
      <c r="I346" s="14"/>
      <c r="N346" s="47"/>
      <c r="O346" s="51" t="str">
        <f t="shared" ca="1" si="5"/>
        <v xml:space="preserve"> </v>
      </c>
    </row>
    <row r="347" spans="9:15" x14ac:dyDescent="0.25">
      <c r="I347" s="14"/>
      <c r="N347" s="47"/>
      <c r="O347" s="51" t="str">
        <f t="shared" ca="1" si="5"/>
        <v xml:space="preserve"> </v>
      </c>
    </row>
    <row r="348" spans="9:15" x14ac:dyDescent="0.25">
      <c r="I348" s="14"/>
      <c r="N348" s="47"/>
      <c r="O348" s="51" t="str">
        <f t="shared" ca="1" si="5"/>
        <v xml:space="preserve"> </v>
      </c>
    </row>
    <row r="349" spans="9:15" x14ac:dyDescent="0.25">
      <c r="I349" s="14"/>
      <c r="N349" s="47"/>
      <c r="O349" s="51" t="str">
        <f t="shared" ca="1" si="5"/>
        <v xml:space="preserve"> </v>
      </c>
    </row>
    <row r="350" spans="9:15" x14ac:dyDescent="0.25">
      <c r="I350" s="14"/>
      <c r="N350" s="47"/>
      <c r="O350" s="51" t="str">
        <f t="shared" ca="1" si="5"/>
        <v xml:space="preserve"> </v>
      </c>
    </row>
    <row r="351" spans="9:15" x14ac:dyDescent="0.25">
      <c r="I351" s="14"/>
      <c r="N351" s="47"/>
      <c r="O351" s="51" t="str">
        <f t="shared" ca="1" si="5"/>
        <v xml:space="preserve"> </v>
      </c>
    </row>
    <row r="352" spans="9:15" x14ac:dyDescent="0.25">
      <c r="I352" s="14"/>
      <c r="N352" s="47"/>
      <c r="O352" s="51" t="str">
        <f t="shared" ca="1" si="5"/>
        <v xml:space="preserve"> </v>
      </c>
    </row>
    <row r="353" spans="9:15" x14ac:dyDescent="0.25">
      <c r="I353" s="14"/>
      <c r="N353" s="47"/>
      <c r="O353" s="51" t="str">
        <f t="shared" ca="1" si="5"/>
        <v xml:space="preserve"> </v>
      </c>
    </row>
    <row r="354" spans="9:15" x14ac:dyDescent="0.25">
      <c r="I354" s="14"/>
      <c r="N354" s="47"/>
      <c r="O354" s="51" t="str">
        <f t="shared" ca="1" si="5"/>
        <v xml:space="preserve"> </v>
      </c>
    </row>
    <row r="355" spans="9:15" x14ac:dyDescent="0.25">
      <c r="I355" s="14"/>
      <c r="N355" s="47"/>
      <c r="O355" s="51" t="str">
        <f t="shared" ca="1" si="5"/>
        <v xml:space="preserve"> </v>
      </c>
    </row>
    <row r="356" spans="9:15" x14ac:dyDescent="0.25">
      <c r="I356" s="14"/>
      <c r="N356" s="47"/>
      <c r="O356" s="51" t="str">
        <f t="shared" ca="1" si="5"/>
        <v xml:space="preserve"> </v>
      </c>
    </row>
    <row r="357" spans="9:15" x14ac:dyDescent="0.25">
      <c r="I357" s="14"/>
      <c r="N357" s="47"/>
      <c r="O357" s="51" t="str">
        <f t="shared" ca="1" si="5"/>
        <v xml:space="preserve"> </v>
      </c>
    </row>
    <row r="358" spans="9:15" x14ac:dyDescent="0.25">
      <c r="I358" s="14"/>
      <c r="N358" s="47"/>
      <c r="O358" s="51" t="str">
        <f t="shared" ca="1" si="5"/>
        <v xml:space="preserve"> </v>
      </c>
    </row>
    <row r="359" spans="9:15" x14ac:dyDescent="0.25">
      <c r="I359" s="14"/>
      <c r="N359" s="47"/>
      <c r="O359" s="51" t="str">
        <f t="shared" ca="1" si="5"/>
        <v xml:space="preserve"> </v>
      </c>
    </row>
    <row r="360" spans="9:15" x14ac:dyDescent="0.25">
      <c r="I360" s="14"/>
      <c r="N360" s="47"/>
      <c r="O360" s="51" t="str">
        <f t="shared" ca="1" si="5"/>
        <v xml:space="preserve"> </v>
      </c>
    </row>
    <row r="361" spans="9:15" x14ac:dyDescent="0.25">
      <c r="I361" s="14"/>
      <c r="N361" s="47"/>
      <c r="O361" s="51" t="str">
        <f t="shared" ca="1" si="5"/>
        <v xml:space="preserve"> </v>
      </c>
    </row>
    <row r="362" spans="9:15" x14ac:dyDescent="0.25">
      <c r="I362" s="14"/>
      <c r="N362" s="47"/>
      <c r="O362" s="51" t="str">
        <f t="shared" ca="1" si="5"/>
        <v xml:space="preserve"> </v>
      </c>
    </row>
    <row r="363" spans="9:15" x14ac:dyDescent="0.25">
      <c r="I363" s="14"/>
      <c r="N363" s="47"/>
      <c r="O363" s="51" t="str">
        <f t="shared" ca="1" si="5"/>
        <v xml:space="preserve"> </v>
      </c>
    </row>
    <row r="364" spans="9:15" x14ac:dyDescent="0.25">
      <c r="I364" s="14"/>
      <c r="N364" s="47"/>
      <c r="O364" s="51" t="str">
        <f t="shared" ca="1" si="5"/>
        <v xml:space="preserve"> </v>
      </c>
    </row>
    <row r="365" spans="9:15" x14ac:dyDescent="0.25">
      <c r="I365" s="14"/>
      <c r="N365" s="47"/>
      <c r="O365" s="51" t="str">
        <f t="shared" ca="1" si="5"/>
        <v xml:space="preserve"> </v>
      </c>
    </row>
    <row r="366" spans="9:15" x14ac:dyDescent="0.25">
      <c r="I366" s="14"/>
      <c r="N366" s="47"/>
      <c r="O366" s="51" t="str">
        <f t="shared" ca="1" si="5"/>
        <v xml:space="preserve"> </v>
      </c>
    </row>
    <row r="367" spans="9:15" x14ac:dyDescent="0.25">
      <c r="I367" s="14"/>
      <c r="N367" s="47"/>
      <c r="O367" s="51" t="str">
        <f t="shared" ca="1" si="5"/>
        <v xml:space="preserve"> </v>
      </c>
    </row>
    <row r="368" spans="9:15" x14ac:dyDescent="0.25">
      <c r="I368" s="14"/>
      <c r="N368" s="47"/>
      <c r="O368" s="51" t="str">
        <f t="shared" ca="1" si="5"/>
        <v xml:space="preserve"> </v>
      </c>
    </row>
    <row r="369" spans="9:15" x14ac:dyDescent="0.25">
      <c r="I369" s="14"/>
      <c r="N369" s="47"/>
      <c r="O369" s="51" t="str">
        <f t="shared" ca="1" si="5"/>
        <v xml:space="preserve"> </v>
      </c>
    </row>
    <row r="370" spans="9:15" x14ac:dyDescent="0.25">
      <c r="I370" s="14"/>
      <c r="N370" s="47"/>
      <c r="O370" s="51" t="str">
        <f t="shared" ca="1" si="5"/>
        <v xml:space="preserve"> </v>
      </c>
    </row>
    <row r="371" spans="9:15" x14ac:dyDescent="0.25">
      <c r="I371" s="14"/>
      <c r="N371" s="47"/>
      <c r="O371" s="51" t="str">
        <f t="shared" ca="1" si="5"/>
        <v xml:space="preserve"> </v>
      </c>
    </row>
    <row r="372" spans="9:15" x14ac:dyDescent="0.25">
      <c r="I372" s="14"/>
      <c r="N372" s="47"/>
      <c r="O372" s="51" t="str">
        <f t="shared" ca="1" si="5"/>
        <v xml:space="preserve"> </v>
      </c>
    </row>
    <row r="373" spans="9:15" x14ac:dyDescent="0.25">
      <c r="I373" s="14"/>
      <c r="N373" s="47"/>
      <c r="O373" s="51" t="str">
        <f t="shared" ca="1" si="5"/>
        <v xml:space="preserve"> </v>
      </c>
    </row>
    <row r="374" spans="9:15" x14ac:dyDescent="0.25">
      <c r="I374" s="14"/>
      <c r="N374" s="47"/>
      <c r="O374" s="51" t="str">
        <f t="shared" ca="1" si="5"/>
        <v xml:space="preserve"> </v>
      </c>
    </row>
    <row r="375" spans="9:15" x14ac:dyDescent="0.25">
      <c r="I375" s="14"/>
      <c r="N375" s="47"/>
      <c r="O375" s="51" t="str">
        <f t="shared" ca="1" si="5"/>
        <v xml:space="preserve"> </v>
      </c>
    </row>
    <row r="376" spans="9:15" x14ac:dyDescent="0.25">
      <c r="I376" s="14"/>
      <c r="N376" s="47"/>
      <c r="O376" s="51" t="str">
        <f t="shared" ca="1" si="5"/>
        <v xml:space="preserve"> </v>
      </c>
    </row>
    <row r="377" spans="9:15" x14ac:dyDescent="0.25">
      <c r="I377" s="14"/>
      <c r="N377" s="47"/>
      <c r="O377" s="51" t="str">
        <f t="shared" ca="1" si="5"/>
        <v xml:space="preserve"> </v>
      </c>
    </row>
    <row r="378" spans="9:15" x14ac:dyDescent="0.25">
      <c r="I378" s="14"/>
      <c r="N378" s="47"/>
      <c r="O378" s="51" t="str">
        <f t="shared" ca="1" si="5"/>
        <v xml:space="preserve"> </v>
      </c>
    </row>
    <row r="379" spans="9:15" x14ac:dyDescent="0.25">
      <c r="I379" s="14"/>
      <c r="N379" s="47"/>
      <c r="O379" s="51" t="str">
        <f t="shared" ca="1" si="5"/>
        <v xml:space="preserve"> </v>
      </c>
    </row>
    <row r="380" spans="9:15" x14ac:dyDescent="0.25">
      <c r="I380" s="14"/>
      <c r="N380" s="47"/>
      <c r="O380" s="51" t="str">
        <f t="shared" ca="1" si="5"/>
        <v xml:space="preserve"> </v>
      </c>
    </row>
    <row r="381" spans="9:15" x14ac:dyDescent="0.25">
      <c r="I381" s="14"/>
      <c r="N381" s="47"/>
      <c r="O381" s="51" t="str">
        <f t="shared" ca="1" si="5"/>
        <v xml:space="preserve"> </v>
      </c>
    </row>
    <row r="382" spans="9:15" x14ac:dyDescent="0.25">
      <c r="I382" s="14"/>
      <c r="N382" s="47"/>
      <c r="O382" s="51" t="str">
        <f t="shared" ca="1" si="5"/>
        <v xml:space="preserve"> </v>
      </c>
    </row>
    <row r="383" spans="9:15" x14ac:dyDescent="0.25">
      <c r="I383" s="14"/>
      <c r="N383" s="47"/>
      <c r="O383" s="51" t="str">
        <f t="shared" ca="1" si="5"/>
        <v xml:space="preserve"> </v>
      </c>
    </row>
    <row r="384" spans="9:15" x14ac:dyDescent="0.25">
      <c r="I384" s="14"/>
      <c r="N384" s="47"/>
      <c r="O384" s="51" t="str">
        <f t="shared" ca="1" si="5"/>
        <v xml:space="preserve"> </v>
      </c>
    </row>
    <row r="385" spans="9:15" x14ac:dyDescent="0.25">
      <c r="I385" s="14"/>
      <c r="N385" s="47"/>
      <c r="O385" s="51" t="str">
        <f t="shared" ca="1" si="5"/>
        <v xml:space="preserve"> </v>
      </c>
    </row>
    <row r="386" spans="9:15" x14ac:dyDescent="0.25">
      <c r="I386" s="14"/>
      <c r="N386" s="47"/>
      <c r="O386" s="51" t="str">
        <f t="shared" ref="O386:O449" ca="1" si="6">IF(ISBLANK(B386)," ",IF(ISNA(IF(($B386+10)&lt;TODAY(),"Attention retard de livraison"," "))," ",IF(($B386+10)&lt;TODAY(),"Attention retard de livraison"," ")))</f>
        <v xml:space="preserve"> </v>
      </c>
    </row>
    <row r="387" spans="9:15" x14ac:dyDescent="0.25">
      <c r="I387" s="14"/>
      <c r="N387" s="47"/>
      <c r="O387" s="51" t="str">
        <f t="shared" ca="1" si="6"/>
        <v xml:space="preserve"> </v>
      </c>
    </row>
    <row r="388" spans="9:15" x14ac:dyDescent="0.25">
      <c r="I388" s="14"/>
      <c r="N388" s="47"/>
      <c r="O388" s="51" t="str">
        <f t="shared" ca="1" si="6"/>
        <v xml:space="preserve"> </v>
      </c>
    </row>
    <row r="389" spans="9:15" x14ac:dyDescent="0.25">
      <c r="I389" s="14"/>
      <c r="N389" s="47"/>
      <c r="O389" s="51" t="str">
        <f t="shared" ca="1" si="6"/>
        <v xml:space="preserve"> </v>
      </c>
    </row>
    <row r="390" spans="9:15" x14ac:dyDescent="0.25">
      <c r="I390" s="14"/>
      <c r="N390" s="47"/>
      <c r="O390" s="51" t="str">
        <f t="shared" ca="1" si="6"/>
        <v xml:space="preserve"> </v>
      </c>
    </row>
    <row r="391" spans="9:15" x14ac:dyDescent="0.25">
      <c r="I391" s="14"/>
      <c r="N391" s="47"/>
      <c r="O391" s="51" t="str">
        <f t="shared" ca="1" si="6"/>
        <v xml:space="preserve"> </v>
      </c>
    </row>
    <row r="392" spans="9:15" x14ac:dyDescent="0.25">
      <c r="I392" s="14"/>
      <c r="N392" s="47"/>
      <c r="O392" s="51" t="str">
        <f t="shared" ca="1" si="6"/>
        <v xml:space="preserve"> </v>
      </c>
    </row>
    <row r="393" spans="9:15" x14ac:dyDescent="0.25">
      <c r="I393" s="14"/>
      <c r="N393" s="47"/>
      <c r="O393" s="51" t="str">
        <f t="shared" ca="1" si="6"/>
        <v xml:space="preserve"> </v>
      </c>
    </row>
    <row r="394" spans="9:15" x14ac:dyDescent="0.25">
      <c r="I394" s="14"/>
      <c r="N394" s="47"/>
      <c r="O394" s="51" t="str">
        <f t="shared" ca="1" si="6"/>
        <v xml:space="preserve"> </v>
      </c>
    </row>
    <row r="395" spans="9:15" x14ac:dyDescent="0.25">
      <c r="I395" s="14"/>
      <c r="N395" s="47"/>
      <c r="O395" s="51" t="str">
        <f t="shared" ca="1" si="6"/>
        <v xml:space="preserve"> </v>
      </c>
    </row>
    <row r="396" spans="9:15" x14ac:dyDescent="0.25">
      <c r="I396" s="14"/>
      <c r="N396" s="47"/>
      <c r="O396" s="51" t="str">
        <f t="shared" ca="1" si="6"/>
        <v xml:space="preserve"> </v>
      </c>
    </row>
    <row r="397" spans="9:15" x14ac:dyDescent="0.25">
      <c r="I397" s="14"/>
      <c r="N397" s="47"/>
      <c r="O397" s="51" t="str">
        <f t="shared" ca="1" si="6"/>
        <v xml:space="preserve"> </v>
      </c>
    </row>
    <row r="398" spans="9:15" x14ac:dyDescent="0.25">
      <c r="I398" s="14"/>
      <c r="N398" s="47"/>
      <c r="O398" s="51" t="str">
        <f t="shared" ca="1" si="6"/>
        <v xml:space="preserve"> </v>
      </c>
    </row>
    <row r="399" spans="9:15" x14ac:dyDescent="0.25">
      <c r="I399" s="14"/>
      <c r="N399" s="47"/>
      <c r="O399" s="51" t="str">
        <f t="shared" ca="1" si="6"/>
        <v xml:space="preserve"> </v>
      </c>
    </row>
    <row r="400" spans="9:15" x14ac:dyDescent="0.25">
      <c r="I400" s="14"/>
      <c r="N400" s="47"/>
      <c r="O400" s="51" t="str">
        <f t="shared" ca="1" si="6"/>
        <v xml:space="preserve"> </v>
      </c>
    </row>
    <row r="401" spans="9:15" x14ac:dyDescent="0.25">
      <c r="I401" s="14"/>
      <c r="N401" s="47"/>
      <c r="O401" s="51" t="str">
        <f t="shared" ca="1" si="6"/>
        <v xml:space="preserve"> </v>
      </c>
    </row>
    <row r="402" spans="9:15" x14ac:dyDescent="0.25">
      <c r="I402" s="14"/>
      <c r="N402" s="47"/>
      <c r="O402" s="51" t="str">
        <f t="shared" ca="1" si="6"/>
        <v xml:space="preserve"> </v>
      </c>
    </row>
    <row r="403" spans="9:15" x14ac:dyDescent="0.25">
      <c r="I403" s="14"/>
      <c r="N403" s="47"/>
      <c r="O403" s="51" t="str">
        <f t="shared" ca="1" si="6"/>
        <v xml:space="preserve"> </v>
      </c>
    </row>
    <row r="404" spans="9:15" x14ac:dyDescent="0.25">
      <c r="I404" s="14"/>
      <c r="N404" s="47"/>
      <c r="O404" s="51" t="str">
        <f t="shared" ca="1" si="6"/>
        <v xml:space="preserve"> </v>
      </c>
    </row>
    <row r="405" spans="9:15" x14ac:dyDescent="0.25">
      <c r="I405" s="14"/>
      <c r="N405" s="47"/>
      <c r="O405" s="51" t="str">
        <f t="shared" ca="1" si="6"/>
        <v xml:space="preserve"> </v>
      </c>
    </row>
    <row r="406" spans="9:15" x14ac:dyDescent="0.25">
      <c r="I406" s="14"/>
      <c r="N406" s="47"/>
      <c r="O406" s="51" t="str">
        <f t="shared" ca="1" si="6"/>
        <v xml:space="preserve"> </v>
      </c>
    </row>
    <row r="407" spans="9:15" x14ac:dyDescent="0.25">
      <c r="I407" s="14"/>
      <c r="N407" s="47"/>
      <c r="O407" s="51" t="str">
        <f t="shared" ca="1" si="6"/>
        <v xml:space="preserve"> </v>
      </c>
    </row>
    <row r="408" spans="9:15" x14ac:dyDescent="0.25">
      <c r="I408" s="14"/>
      <c r="N408" s="47"/>
      <c r="O408" s="51" t="str">
        <f t="shared" ca="1" si="6"/>
        <v xml:space="preserve"> </v>
      </c>
    </row>
    <row r="409" spans="9:15" x14ac:dyDescent="0.25">
      <c r="I409" s="14"/>
      <c r="N409" s="47"/>
      <c r="O409" s="51" t="str">
        <f t="shared" ca="1" si="6"/>
        <v xml:space="preserve"> </v>
      </c>
    </row>
    <row r="410" spans="9:15" x14ac:dyDescent="0.25">
      <c r="I410" s="14"/>
      <c r="N410" s="47"/>
      <c r="O410" s="51" t="str">
        <f t="shared" ca="1" si="6"/>
        <v xml:space="preserve"> </v>
      </c>
    </row>
    <row r="411" spans="9:15" x14ac:dyDescent="0.25">
      <c r="I411" s="14"/>
      <c r="N411" s="47"/>
      <c r="O411" s="51" t="str">
        <f t="shared" ca="1" si="6"/>
        <v xml:space="preserve"> </v>
      </c>
    </row>
    <row r="412" spans="9:15" x14ac:dyDescent="0.25">
      <c r="I412" s="14"/>
      <c r="N412" s="47"/>
      <c r="O412" s="51" t="str">
        <f t="shared" ca="1" si="6"/>
        <v xml:space="preserve"> </v>
      </c>
    </row>
    <row r="413" spans="9:15" x14ac:dyDescent="0.25">
      <c r="I413" s="14"/>
      <c r="N413" s="47"/>
      <c r="O413" s="51" t="str">
        <f t="shared" ca="1" si="6"/>
        <v xml:space="preserve"> </v>
      </c>
    </row>
    <row r="414" spans="9:15" x14ac:dyDescent="0.25">
      <c r="I414" s="14"/>
      <c r="N414" s="47"/>
      <c r="O414" s="51" t="str">
        <f t="shared" ca="1" si="6"/>
        <v xml:space="preserve"> </v>
      </c>
    </row>
    <row r="415" spans="9:15" x14ac:dyDescent="0.25">
      <c r="I415" s="14"/>
      <c r="N415" s="47"/>
      <c r="O415" s="51" t="str">
        <f t="shared" ca="1" si="6"/>
        <v xml:space="preserve"> </v>
      </c>
    </row>
    <row r="416" spans="9:15" x14ac:dyDescent="0.25">
      <c r="I416" s="14"/>
      <c r="N416" s="47"/>
      <c r="O416" s="51" t="str">
        <f t="shared" ca="1" si="6"/>
        <v xml:space="preserve"> </v>
      </c>
    </row>
    <row r="417" spans="9:15" x14ac:dyDescent="0.25">
      <c r="I417" s="14"/>
      <c r="N417" s="47"/>
      <c r="O417" s="51" t="str">
        <f t="shared" ca="1" si="6"/>
        <v xml:space="preserve"> </v>
      </c>
    </row>
    <row r="418" spans="9:15" x14ac:dyDescent="0.25">
      <c r="I418" s="14"/>
      <c r="N418" s="47"/>
      <c r="O418" s="51" t="str">
        <f t="shared" ca="1" si="6"/>
        <v xml:space="preserve"> </v>
      </c>
    </row>
    <row r="419" spans="9:15" x14ac:dyDescent="0.25">
      <c r="I419" s="14"/>
      <c r="N419" s="47"/>
      <c r="O419" s="51" t="str">
        <f t="shared" ca="1" si="6"/>
        <v xml:space="preserve"> </v>
      </c>
    </row>
    <row r="420" spans="9:15" x14ac:dyDescent="0.25">
      <c r="I420" s="14"/>
      <c r="N420" s="47"/>
      <c r="O420" s="51" t="str">
        <f t="shared" ca="1" si="6"/>
        <v xml:space="preserve"> </v>
      </c>
    </row>
    <row r="421" spans="9:15" x14ac:dyDescent="0.25">
      <c r="I421" s="14"/>
      <c r="N421" s="47"/>
      <c r="O421" s="51" t="str">
        <f t="shared" ca="1" si="6"/>
        <v xml:space="preserve"> </v>
      </c>
    </row>
    <row r="422" spans="9:15" x14ac:dyDescent="0.25">
      <c r="I422" s="14"/>
      <c r="N422" s="47"/>
      <c r="O422" s="51" t="str">
        <f t="shared" ca="1" si="6"/>
        <v xml:space="preserve"> </v>
      </c>
    </row>
    <row r="423" spans="9:15" x14ac:dyDescent="0.25">
      <c r="I423" s="14"/>
      <c r="N423" s="47"/>
      <c r="O423" s="51" t="str">
        <f t="shared" ca="1" si="6"/>
        <v xml:space="preserve"> </v>
      </c>
    </row>
    <row r="424" spans="9:15" x14ac:dyDescent="0.25">
      <c r="I424" s="14"/>
      <c r="N424" s="47"/>
      <c r="O424" s="51" t="str">
        <f t="shared" ca="1" si="6"/>
        <v xml:space="preserve"> </v>
      </c>
    </row>
    <row r="425" spans="9:15" x14ac:dyDescent="0.25">
      <c r="I425" s="14"/>
      <c r="N425" s="47"/>
      <c r="O425" s="51" t="str">
        <f t="shared" ca="1" si="6"/>
        <v xml:space="preserve"> </v>
      </c>
    </row>
    <row r="426" spans="9:15" x14ac:dyDescent="0.25">
      <c r="I426" s="14"/>
      <c r="N426" s="47"/>
      <c r="O426" s="51" t="str">
        <f t="shared" ca="1" si="6"/>
        <v xml:space="preserve"> </v>
      </c>
    </row>
    <row r="427" spans="9:15" x14ac:dyDescent="0.25">
      <c r="I427" s="14"/>
      <c r="N427" s="47"/>
      <c r="O427" s="51" t="str">
        <f t="shared" ca="1" si="6"/>
        <v xml:space="preserve"> </v>
      </c>
    </row>
    <row r="428" spans="9:15" x14ac:dyDescent="0.25">
      <c r="I428" s="14"/>
      <c r="N428" s="47"/>
      <c r="O428" s="51" t="str">
        <f t="shared" ca="1" si="6"/>
        <v xml:space="preserve"> </v>
      </c>
    </row>
    <row r="429" spans="9:15" x14ac:dyDescent="0.25">
      <c r="I429" s="14"/>
      <c r="N429" s="47"/>
      <c r="O429" s="51" t="str">
        <f t="shared" ca="1" si="6"/>
        <v xml:space="preserve"> </v>
      </c>
    </row>
    <row r="430" spans="9:15" x14ac:dyDescent="0.25">
      <c r="I430" s="14"/>
      <c r="N430" s="47"/>
      <c r="O430" s="51" t="str">
        <f t="shared" ca="1" si="6"/>
        <v xml:space="preserve"> </v>
      </c>
    </row>
    <row r="431" spans="9:15" x14ac:dyDescent="0.25">
      <c r="I431" s="14"/>
      <c r="N431" s="47"/>
      <c r="O431" s="51" t="str">
        <f t="shared" ca="1" si="6"/>
        <v xml:space="preserve"> </v>
      </c>
    </row>
    <row r="432" spans="9:15" x14ac:dyDescent="0.25">
      <c r="I432" s="14"/>
      <c r="N432" s="47"/>
      <c r="O432" s="51" t="str">
        <f t="shared" ca="1" si="6"/>
        <v xml:space="preserve"> </v>
      </c>
    </row>
    <row r="433" spans="9:15" x14ac:dyDescent="0.25">
      <c r="I433" s="14"/>
      <c r="N433" s="47"/>
      <c r="O433" s="51" t="str">
        <f t="shared" ca="1" si="6"/>
        <v xml:space="preserve"> </v>
      </c>
    </row>
    <row r="434" spans="9:15" x14ac:dyDescent="0.25">
      <c r="I434" s="14"/>
      <c r="N434" s="47"/>
      <c r="O434" s="51" t="str">
        <f t="shared" ca="1" si="6"/>
        <v xml:space="preserve"> </v>
      </c>
    </row>
    <row r="435" spans="9:15" x14ac:dyDescent="0.25">
      <c r="I435" s="14"/>
      <c r="N435" s="47"/>
      <c r="O435" s="51" t="str">
        <f t="shared" ca="1" si="6"/>
        <v xml:space="preserve"> </v>
      </c>
    </row>
    <row r="436" spans="9:15" x14ac:dyDescent="0.25">
      <c r="I436" s="14"/>
      <c r="N436" s="47"/>
      <c r="O436" s="51" t="str">
        <f t="shared" ca="1" si="6"/>
        <v xml:space="preserve"> </v>
      </c>
    </row>
    <row r="437" spans="9:15" x14ac:dyDescent="0.25">
      <c r="I437" s="14"/>
      <c r="N437" s="47"/>
      <c r="O437" s="51" t="str">
        <f t="shared" ca="1" si="6"/>
        <v xml:space="preserve"> </v>
      </c>
    </row>
    <row r="438" spans="9:15" x14ac:dyDescent="0.25">
      <c r="I438" s="14"/>
      <c r="N438" s="47"/>
      <c r="O438" s="51" t="str">
        <f t="shared" ca="1" si="6"/>
        <v xml:space="preserve"> </v>
      </c>
    </row>
    <row r="439" spans="9:15" x14ac:dyDescent="0.25">
      <c r="I439" s="14"/>
      <c r="N439" s="47"/>
      <c r="O439" s="51" t="str">
        <f t="shared" ca="1" si="6"/>
        <v xml:space="preserve"> </v>
      </c>
    </row>
    <row r="440" spans="9:15" x14ac:dyDescent="0.25">
      <c r="I440" s="14"/>
      <c r="N440" s="47"/>
      <c r="O440" s="51" t="str">
        <f t="shared" ca="1" si="6"/>
        <v xml:space="preserve"> </v>
      </c>
    </row>
    <row r="441" spans="9:15" x14ac:dyDescent="0.25">
      <c r="I441" s="14"/>
      <c r="N441" s="47"/>
      <c r="O441" s="51" t="str">
        <f t="shared" ca="1" si="6"/>
        <v xml:space="preserve"> </v>
      </c>
    </row>
    <row r="442" spans="9:15" x14ac:dyDescent="0.25">
      <c r="I442" s="14"/>
      <c r="N442" s="47"/>
      <c r="O442" s="51" t="str">
        <f t="shared" ca="1" si="6"/>
        <v xml:space="preserve"> </v>
      </c>
    </row>
    <row r="443" spans="9:15" x14ac:dyDescent="0.25">
      <c r="I443" s="14"/>
      <c r="N443" s="47"/>
      <c r="O443" s="51" t="str">
        <f t="shared" ca="1" si="6"/>
        <v xml:space="preserve"> </v>
      </c>
    </row>
    <row r="444" spans="9:15" x14ac:dyDescent="0.25">
      <c r="I444" s="14"/>
      <c r="N444" s="47"/>
      <c r="O444" s="51" t="str">
        <f t="shared" ca="1" si="6"/>
        <v xml:space="preserve"> </v>
      </c>
    </row>
    <row r="445" spans="9:15" x14ac:dyDescent="0.25">
      <c r="I445" s="14"/>
      <c r="N445" s="47"/>
      <c r="O445" s="51" t="str">
        <f t="shared" ca="1" si="6"/>
        <v xml:space="preserve"> </v>
      </c>
    </row>
    <row r="446" spans="9:15" x14ac:dyDescent="0.25">
      <c r="I446" s="14"/>
      <c r="N446" s="47"/>
      <c r="O446" s="51" t="str">
        <f t="shared" ca="1" si="6"/>
        <v xml:space="preserve"> </v>
      </c>
    </row>
    <row r="447" spans="9:15" x14ac:dyDescent="0.25">
      <c r="I447" s="14"/>
      <c r="N447" s="47"/>
      <c r="O447" s="51" t="str">
        <f t="shared" ca="1" si="6"/>
        <v xml:space="preserve"> </v>
      </c>
    </row>
    <row r="448" spans="9:15" x14ac:dyDescent="0.25">
      <c r="I448" s="14"/>
      <c r="N448" s="47"/>
      <c r="O448" s="51" t="str">
        <f t="shared" ca="1" si="6"/>
        <v xml:space="preserve"> </v>
      </c>
    </row>
    <row r="449" spans="9:15" x14ac:dyDescent="0.25">
      <c r="I449" s="14"/>
      <c r="N449" s="47"/>
      <c r="O449" s="51" t="str">
        <f t="shared" ca="1" si="6"/>
        <v xml:space="preserve"> </v>
      </c>
    </row>
    <row r="450" spans="9:15" x14ac:dyDescent="0.25">
      <c r="I450" s="14"/>
      <c r="N450" s="47"/>
      <c r="O450" s="51" t="str">
        <f t="shared" ref="O450:O513" ca="1" si="7">IF(ISBLANK(B450)," ",IF(ISNA(IF(($B450+10)&lt;TODAY(),"Attention retard de livraison"," "))," ",IF(($B450+10)&lt;TODAY(),"Attention retard de livraison"," ")))</f>
        <v xml:space="preserve"> </v>
      </c>
    </row>
    <row r="451" spans="9:15" x14ac:dyDescent="0.25">
      <c r="I451" s="14"/>
      <c r="N451" s="47"/>
      <c r="O451" s="51" t="str">
        <f t="shared" ca="1" si="7"/>
        <v xml:space="preserve"> </v>
      </c>
    </row>
    <row r="452" spans="9:15" x14ac:dyDescent="0.25">
      <c r="I452" s="14"/>
      <c r="N452" s="47"/>
      <c r="O452" s="51" t="str">
        <f t="shared" ca="1" si="7"/>
        <v xml:space="preserve"> </v>
      </c>
    </row>
    <row r="453" spans="9:15" x14ac:dyDescent="0.25">
      <c r="I453" s="14"/>
      <c r="N453" s="47"/>
      <c r="O453" s="51" t="str">
        <f t="shared" ca="1" si="7"/>
        <v xml:space="preserve"> </v>
      </c>
    </row>
    <row r="454" spans="9:15" x14ac:dyDescent="0.25">
      <c r="I454" s="14"/>
      <c r="N454" s="47"/>
      <c r="O454" s="51" t="str">
        <f t="shared" ca="1" si="7"/>
        <v xml:space="preserve"> </v>
      </c>
    </row>
    <row r="455" spans="9:15" x14ac:dyDescent="0.25">
      <c r="I455" s="14"/>
      <c r="N455" s="47"/>
      <c r="O455" s="51" t="str">
        <f t="shared" ca="1" si="7"/>
        <v xml:space="preserve"> </v>
      </c>
    </row>
    <row r="456" spans="9:15" x14ac:dyDescent="0.25">
      <c r="I456" s="14"/>
      <c r="N456" s="47"/>
      <c r="O456" s="51" t="str">
        <f t="shared" ca="1" si="7"/>
        <v xml:space="preserve"> </v>
      </c>
    </row>
    <row r="457" spans="9:15" x14ac:dyDescent="0.25">
      <c r="I457" s="14"/>
      <c r="N457" s="47"/>
      <c r="O457" s="51" t="str">
        <f t="shared" ca="1" si="7"/>
        <v xml:space="preserve"> </v>
      </c>
    </row>
    <row r="458" spans="9:15" x14ac:dyDescent="0.25">
      <c r="I458" s="14"/>
      <c r="N458" s="47"/>
      <c r="O458" s="51" t="str">
        <f t="shared" ca="1" si="7"/>
        <v xml:space="preserve"> </v>
      </c>
    </row>
    <row r="459" spans="9:15" x14ac:dyDescent="0.25">
      <c r="I459" s="14"/>
      <c r="N459" s="47"/>
      <c r="O459" s="51" t="str">
        <f t="shared" ca="1" si="7"/>
        <v xml:space="preserve"> </v>
      </c>
    </row>
    <row r="460" spans="9:15" x14ac:dyDescent="0.25">
      <c r="I460" s="14"/>
      <c r="N460" s="47"/>
      <c r="O460" s="51" t="str">
        <f t="shared" ca="1" si="7"/>
        <v xml:space="preserve"> </v>
      </c>
    </row>
    <row r="461" spans="9:15" x14ac:dyDescent="0.25">
      <c r="I461" s="14"/>
      <c r="N461" s="47"/>
      <c r="O461" s="51" t="str">
        <f t="shared" ca="1" si="7"/>
        <v xml:space="preserve"> </v>
      </c>
    </row>
    <row r="462" spans="9:15" x14ac:dyDescent="0.25">
      <c r="I462" s="14"/>
      <c r="N462" s="47"/>
      <c r="O462" s="51" t="str">
        <f t="shared" ca="1" si="7"/>
        <v xml:space="preserve"> </v>
      </c>
    </row>
    <row r="463" spans="9:15" x14ac:dyDescent="0.25">
      <c r="I463" s="14"/>
      <c r="N463" s="47"/>
      <c r="O463" s="51" t="str">
        <f t="shared" ca="1" si="7"/>
        <v xml:space="preserve"> </v>
      </c>
    </row>
    <row r="464" spans="9:15" x14ac:dyDescent="0.25">
      <c r="I464" s="14"/>
      <c r="N464" s="47"/>
      <c r="O464" s="51" t="str">
        <f t="shared" ca="1" si="7"/>
        <v xml:space="preserve"> </v>
      </c>
    </row>
    <row r="465" spans="9:15" x14ac:dyDescent="0.25">
      <c r="I465" s="14"/>
      <c r="N465" s="47"/>
      <c r="O465" s="51" t="str">
        <f t="shared" ca="1" si="7"/>
        <v xml:space="preserve"> </v>
      </c>
    </row>
    <row r="466" spans="9:15" x14ac:dyDescent="0.25">
      <c r="I466" s="14"/>
      <c r="N466" s="47"/>
      <c r="O466" s="51" t="str">
        <f t="shared" ca="1" si="7"/>
        <v xml:space="preserve"> </v>
      </c>
    </row>
    <row r="467" spans="9:15" x14ac:dyDescent="0.25">
      <c r="I467" s="14"/>
      <c r="N467" s="47"/>
      <c r="O467" s="51" t="str">
        <f t="shared" ca="1" si="7"/>
        <v xml:space="preserve"> </v>
      </c>
    </row>
    <row r="468" spans="9:15" x14ac:dyDescent="0.25">
      <c r="I468" s="14"/>
      <c r="N468" s="47"/>
      <c r="O468" s="51" t="str">
        <f t="shared" ca="1" si="7"/>
        <v xml:space="preserve"> </v>
      </c>
    </row>
    <row r="469" spans="9:15" x14ac:dyDescent="0.25">
      <c r="I469" s="14"/>
      <c r="N469" s="47"/>
      <c r="O469" s="51" t="str">
        <f t="shared" ca="1" si="7"/>
        <v xml:space="preserve"> </v>
      </c>
    </row>
    <row r="470" spans="9:15" x14ac:dyDescent="0.25">
      <c r="I470" s="14"/>
      <c r="N470" s="47"/>
      <c r="O470" s="51" t="str">
        <f t="shared" ca="1" si="7"/>
        <v xml:space="preserve"> </v>
      </c>
    </row>
    <row r="471" spans="9:15" x14ac:dyDescent="0.25">
      <c r="I471" s="14"/>
      <c r="N471" s="47"/>
      <c r="O471" s="51" t="str">
        <f t="shared" ca="1" si="7"/>
        <v xml:space="preserve"> </v>
      </c>
    </row>
    <row r="472" spans="9:15" x14ac:dyDescent="0.25">
      <c r="I472" s="14"/>
      <c r="N472" s="47"/>
      <c r="O472" s="51" t="str">
        <f t="shared" ca="1" si="7"/>
        <v xml:space="preserve"> </v>
      </c>
    </row>
    <row r="473" spans="9:15" x14ac:dyDescent="0.25">
      <c r="I473" s="14"/>
      <c r="N473" s="47"/>
      <c r="O473" s="51" t="str">
        <f t="shared" ca="1" si="7"/>
        <v xml:space="preserve"> </v>
      </c>
    </row>
    <row r="474" spans="9:15" x14ac:dyDescent="0.25">
      <c r="I474" s="14"/>
      <c r="N474" s="47"/>
      <c r="O474" s="51" t="str">
        <f t="shared" ca="1" si="7"/>
        <v xml:space="preserve"> </v>
      </c>
    </row>
    <row r="475" spans="9:15" x14ac:dyDescent="0.25">
      <c r="I475" s="14"/>
      <c r="N475" s="47"/>
      <c r="O475" s="51" t="str">
        <f t="shared" ca="1" si="7"/>
        <v xml:space="preserve"> </v>
      </c>
    </row>
    <row r="476" spans="9:15" x14ac:dyDescent="0.25">
      <c r="I476" s="14"/>
      <c r="N476" s="47"/>
      <c r="O476" s="51" t="str">
        <f t="shared" ca="1" si="7"/>
        <v xml:space="preserve"> </v>
      </c>
    </row>
    <row r="477" spans="9:15" x14ac:dyDescent="0.25">
      <c r="I477" s="14"/>
      <c r="N477" s="47"/>
      <c r="O477" s="51" t="str">
        <f t="shared" ca="1" si="7"/>
        <v xml:space="preserve"> </v>
      </c>
    </row>
    <row r="478" spans="9:15" x14ac:dyDescent="0.25">
      <c r="I478" s="14"/>
      <c r="N478" s="47"/>
      <c r="O478" s="51" t="str">
        <f t="shared" ca="1" si="7"/>
        <v xml:space="preserve"> </v>
      </c>
    </row>
    <row r="479" spans="9:15" x14ac:dyDescent="0.25">
      <c r="I479" s="14"/>
      <c r="N479" s="47"/>
      <c r="O479" s="51" t="str">
        <f t="shared" ca="1" si="7"/>
        <v xml:space="preserve"> </v>
      </c>
    </row>
    <row r="480" spans="9:15" x14ac:dyDescent="0.25">
      <c r="I480" s="14"/>
      <c r="N480" s="47"/>
      <c r="O480" s="51" t="str">
        <f t="shared" ca="1" si="7"/>
        <v xml:space="preserve"> </v>
      </c>
    </row>
    <row r="481" spans="9:15" x14ac:dyDescent="0.25">
      <c r="I481" s="14"/>
      <c r="N481" s="47"/>
      <c r="O481" s="51" t="str">
        <f t="shared" ca="1" si="7"/>
        <v xml:space="preserve"> </v>
      </c>
    </row>
    <row r="482" spans="9:15" x14ac:dyDescent="0.25">
      <c r="I482" s="14"/>
      <c r="N482" s="47"/>
      <c r="O482" s="51" t="str">
        <f t="shared" ca="1" si="7"/>
        <v xml:space="preserve"> </v>
      </c>
    </row>
    <row r="483" spans="9:15" x14ac:dyDescent="0.25">
      <c r="I483" s="14"/>
      <c r="N483" s="47"/>
      <c r="O483" s="51" t="str">
        <f t="shared" ca="1" si="7"/>
        <v xml:space="preserve"> </v>
      </c>
    </row>
    <row r="484" spans="9:15" x14ac:dyDescent="0.25">
      <c r="I484" s="14"/>
      <c r="N484" s="47"/>
      <c r="O484" s="51" t="str">
        <f t="shared" ca="1" si="7"/>
        <v xml:space="preserve"> </v>
      </c>
    </row>
    <row r="485" spans="9:15" x14ac:dyDescent="0.25">
      <c r="I485" s="14"/>
      <c r="N485" s="47"/>
      <c r="O485" s="51" t="str">
        <f t="shared" ca="1" si="7"/>
        <v xml:space="preserve"> </v>
      </c>
    </row>
    <row r="486" spans="9:15" x14ac:dyDescent="0.25">
      <c r="I486" s="14"/>
      <c r="N486" s="47"/>
      <c r="O486" s="51" t="str">
        <f t="shared" ca="1" si="7"/>
        <v xml:space="preserve"> </v>
      </c>
    </row>
    <row r="487" spans="9:15" x14ac:dyDescent="0.25">
      <c r="I487" s="14"/>
      <c r="N487" s="47"/>
      <c r="O487" s="51" t="str">
        <f t="shared" ca="1" si="7"/>
        <v xml:space="preserve"> </v>
      </c>
    </row>
    <row r="488" spans="9:15" x14ac:dyDescent="0.25">
      <c r="I488" s="14"/>
      <c r="N488" s="47"/>
      <c r="O488" s="51" t="str">
        <f t="shared" ca="1" si="7"/>
        <v xml:space="preserve"> </v>
      </c>
    </row>
    <row r="489" spans="9:15" x14ac:dyDescent="0.25">
      <c r="I489" s="14"/>
      <c r="N489" s="47"/>
      <c r="O489" s="51" t="str">
        <f t="shared" ca="1" si="7"/>
        <v xml:space="preserve"> </v>
      </c>
    </row>
    <row r="490" spans="9:15" x14ac:dyDescent="0.25">
      <c r="I490" s="14"/>
      <c r="N490" s="47"/>
      <c r="O490" s="51" t="str">
        <f t="shared" ca="1" si="7"/>
        <v xml:space="preserve"> </v>
      </c>
    </row>
    <row r="491" spans="9:15" x14ac:dyDescent="0.25">
      <c r="I491" s="14"/>
      <c r="N491" s="47"/>
      <c r="O491" s="51" t="str">
        <f t="shared" ca="1" si="7"/>
        <v xml:space="preserve"> </v>
      </c>
    </row>
    <row r="492" spans="9:15" x14ac:dyDescent="0.25">
      <c r="I492" s="14"/>
      <c r="N492" s="47"/>
      <c r="O492" s="51" t="str">
        <f t="shared" ca="1" si="7"/>
        <v xml:space="preserve"> </v>
      </c>
    </row>
    <row r="493" spans="9:15" x14ac:dyDescent="0.25">
      <c r="I493" s="14"/>
      <c r="N493" s="47"/>
      <c r="O493" s="51" t="str">
        <f t="shared" ca="1" si="7"/>
        <v xml:space="preserve"> </v>
      </c>
    </row>
    <row r="494" spans="9:15" x14ac:dyDescent="0.25">
      <c r="I494" s="14"/>
      <c r="N494" s="47"/>
      <c r="O494" s="51" t="str">
        <f t="shared" ca="1" si="7"/>
        <v xml:space="preserve"> </v>
      </c>
    </row>
    <row r="495" spans="9:15" x14ac:dyDescent="0.25">
      <c r="I495" s="14"/>
      <c r="N495" s="47"/>
      <c r="O495" s="51" t="str">
        <f t="shared" ca="1" si="7"/>
        <v xml:space="preserve"> </v>
      </c>
    </row>
    <row r="496" spans="9:15" x14ac:dyDescent="0.25">
      <c r="I496" s="14"/>
      <c r="N496" s="47"/>
      <c r="O496" s="51" t="str">
        <f t="shared" ca="1" si="7"/>
        <v xml:space="preserve"> </v>
      </c>
    </row>
    <row r="497" spans="9:15" x14ac:dyDescent="0.25">
      <c r="I497" s="14"/>
      <c r="N497" s="47"/>
      <c r="O497" s="51" t="str">
        <f t="shared" ca="1" si="7"/>
        <v xml:space="preserve"> </v>
      </c>
    </row>
    <row r="498" spans="9:15" x14ac:dyDescent="0.25">
      <c r="I498" s="14"/>
      <c r="N498" s="47"/>
      <c r="O498" s="51" t="str">
        <f t="shared" ca="1" si="7"/>
        <v xml:space="preserve"> </v>
      </c>
    </row>
    <row r="499" spans="9:15" x14ac:dyDescent="0.25">
      <c r="I499" s="14"/>
      <c r="N499" s="47"/>
      <c r="O499" s="51" t="str">
        <f t="shared" ca="1" si="7"/>
        <v xml:space="preserve"> </v>
      </c>
    </row>
    <row r="500" spans="9:15" x14ac:dyDescent="0.25">
      <c r="I500" s="14"/>
      <c r="N500" s="47"/>
      <c r="O500" s="51" t="str">
        <f t="shared" ca="1" si="7"/>
        <v xml:space="preserve"> </v>
      </c>
    </row>
    <row r="501" spans="9:15" x14ac:dyDescent="0.25">
      <c r="I501" s="14"/>
      <c r="N501" s="47"/>
      <c r="O501" s="51" t="str">
        <f t="shared" ca="1" si="7"/>
        <v xml:space="preserve"> </v>
      </c>
    </row>
    <row r="502" spans="9:15" x14ac:dyDescent="0.25">
      <c r="I502" s="14"/>
      <c r="N502" s="47"/>
      <c r="O502" s="51" t="str">
        <f t="shared" ca="1" si="7"/>
        <v xml:space="preserve"> </v>
      </c>
    </row>
    <row r="503" spans="9:15" x14ac:dyDescent="0.25">
      <c r="I503" s="14"/>
      <c r="N503" s="47"/>
      <c r="O503" s="51" t="str">
        <f t="shared" ca="1" si="7"/>
        <v xml:space="preserve"> </v>
      </c>
    </row>
    <row r="504" spans="9:15" x14ac:dyDescent="0.25">
      <c r="I504" s="14"/>
      <c r="N504" s="47"/>
      <c r="O504" s="51" t="str">
        <f t="shared" ca="1" si="7"/>
        <v xml:space="preserve"> </v>
      </c>
    </row>
    <row r="505" spans="9:15" x14ac:dyDescent="0.25">
      <c r="I505" s="14"/>
      <c r="N505" s="47"/>
      <c r="O505" s="51" t="str">
        <f t="shared" ca="1" si="7"/>
        <v xml:space="preserve"> </v>
      </c>
    </row>
    <row r="506" spans="9:15" x14ac:dyDescent="0.25">
      <c r="I506" s="14"/>
      <c r="N506" s="47"/>
      <c r="O506" s="51" t="str">
        <f t="shared" ca="1" si="7"/>
        <v xml:space="preserve"> </v>
      </c>
    </row>
    <row r="507" spans="9:15" x14ac:dyDescent="0.25">
      <c r="I507" s="14"/>
      <c r="N507" s="47"/>
      <c r="O507" s="51" t="str">
        <f t="shared" ca="1" si="7"/>
        <v xml:space="preserve"> </v>
      </c>
    </row>
    <row r="508" spans="9:15" x14ac:dyDescent="0.25">
      <c r="I508" s="14"/>
      <c r="N508" s="47"/>
      <c r="O508" s="51" t="str">
        <f t="shared" ca="1" si="7"/>
        <v xml:space="preserve"> </v>
      </c>
    </row>
    <row r="509" spans="9:15" x14ac:dyDescent="0.25">
      <c r="I509" s="14"/>
      <c r="N509" s="47"/>
      <c r="O509" s="51" t="str">
        <f t="shared" ca="1" si="7"/>
        <v xml:space="preserve"> </v>
      </c>
    </row>
    <row r="510" spans="9:15" x14ac:dyDescent="0.25">
      <c r="I510" s="14"/>
      <c r="N510" s="47"/>
      <c r="O510" s="51" t="str">
        <f t="shared" ca="1" si="7"/>
        <v xml:space="preserve"> </v>
      </c>
    </row>
    <row r="511" spans="9:15" x14ac:dyDescent="0.25">
      <c r="I511" s="14"/>
      <c r="N511" s="47"/>
      <c r="O511" s="51" t="str">
        <f t="shared" ca="1" si="7"/>
        <v xml:space="preserve"> </v>
      </c>
    </row>
    <row r="512" spans="9:15" x14ac:dyDescent="0.25">
      <c r="I512" s="14"/>
      <c r="N512" s="47"/>
      <c r="O512" s="51" t="str">
        <f t="shared" ca="1" si="7"/>
        <v xml:space="preserve"> </v>
      </c>
    </row>
    <row r="513" spans="9:15" x14ac:dyDescent="0.25">
      <c r="I513" s="14"/>
      <c r="N513" s="47"/>
      <c r="O513" s="51" t="str">
        <f t="shared" ca="1" si="7"/>
        <v xml:space="preserve"> </v>
      </c>
    </row>
    <row r="514" spans="9:15" x14ac:dyDescent="0.25">
      <c r="I514" s="14"/>
      <c r="N514" s="47"/>
      <c r="O514" s="51" t="str">
        <f t="shared" ref="O514:O577" ca="1" si="8">IF(ISBLANK(B514)," ",IF(ISNA(IF(($B514+10)&lt;TODAY(),"Attention retard de livraison"," "))," ",IF(($B514+10)&lt;TODAY(),"Attention retard de livraison"," ")))</f>
        <v xml:space="preserve"> </v>
      </c>
    </row>
    <row r="515" spans="9:15" x14ac:dyDescent="0.25">
      <c r="I515" s="14"/>
      <c r="N515" s="47"/>
      <c r="O515" s="51" t="str">
        <f t="shared" ca="1" si="8"/>
        <v xml:space="preserve"> </v>
      </c>
    </row>
    <row r="516" spans="9:15" x14ac:dyDescent="0.25">
      <c r="I516" s="14"/>
      <c r="N516" s="47"/>
      <c r="O516" s="51" t="str">
        <f t="shared" ca="1" si="8"/>
        <v xml:space="preserve"> </v>
      </c>
    </row>
    <row r="517" spans="9:15" x14ac:dyDescent="0.25">
      <c r="I517" s="14"/>
      <c r="N517" s="47"/>
      <c r="O517" s="51" t="str">
        <f t="shared" ca="1" si="8"/>
        <v xml:space="preserve"> </v>
      </c>
    </row>
    <row r="518" spans="9:15" x14ac:dyDescent="0.25">
      <c r="I518" s="14"/>
      <c r="N518" s="47"/>
      <c r="O518" s="51" t="str">
        <f t="shared" ca="1" si="8"/>
        <v xml:space="preserve"> </v>
      </c>
    </row>
    <row r="519" spans="9:15" x14ac:dyDescent="0.25">
      <c r="I519" s="14"/>
      <c r="N519" s="47"/>
      <c r="O519" s="51" t="str">
        <f t="shared" ca="1" si="8"/>
        <v xml:space="preserve"> </v>
      </c>
    </row>
    <row r="520" spans="9:15" x14ac:dyDescent="0.25">
      <c r="I520" s="14"/>
      <c r="N520" s="47"/>
      <c r="O520" s="51" t="str">
        <f t="shared" ca="1" si="8"/>
        <v xml:space="preserve"> </v>
      </c>
    </row>
    <row r="521" spans="9:15" x14ac:dyDescent="0.25">
      <c r="I521" s="14"/>
      <c r="N521" s="47"/>
      <c r="O521" s="51" t="str">
        <f t="shared" ca="1" si="8"/>
        <v xml:space="preserve"> </v>
      </c>
    </row>
    <row r="522" spans="9:15" x14ac:dyDescent="0.25">
      <c r="I522" s="14"/>
      <c r="N522" s="47"/>
      <c r="O522" s="51" t="str">
        <f t="shared" ca="1" si="8"/>
        <v xml:space="preserve"> </v>
      </c>
    </row>
    <row r="523" spans="9:15" x14ac:dyDescent="0.25">
      <c r="I523" s="14"/>
      <c r="N523" s="47"/>
      <c r="O523" s="51" t="str">
        <f t="shared" ca="1" si="8"/>
        <v xml:space="preserve"> </v>
      </c>
    </row>
    <row r="524" spans="9:15" x14ac:dyDescent="0.25">
      <c r="I524" s="14"/>
      <c r="N524" s="47"/>
      <c r="O524" s="51" t="str">
        <f t="shared" ca="1" si="8"/>
        <v xml:space="preserve"> </v>
      </c>
    </row>
    <row r="525" spans="9:15" x14ac:dyDescent="0.25">
      <c r="I525" s="14"/>
      <c r="N525" s="47"/>
      <c r="O525" s="51" t="str">
        <f t="shared" ca="1" si="8"/>
        <v xml:space="preserve"> </v>
      </c>
    </row>
    <row r="526" spans="9:15" x14ac:dyDescent="0.25">
      <c r="I526" s="14"/>
      <c r="N526" s="47"/>
      <c r="O526" s="51" t="str">
        <f t="shared" ca="1" si="8"/>
        <v xml:space="preserve"> </v>
      </c>
    </row>
    <row r="527" spans="9:15" x14ac:dyDescent="0.25">
      <c r="I527" s="14"/>
      <c r="N527" s="47"/>
      <c r="O527" s="51" t="str">
        <f t="shared" ca="1" si="8"/>
        <v xml:space="preserve"> </v>
      </c>
    </row>
    <row r="528" spans="9:15" x14ac:dyDescent="0.25">
      <c r="I528" s="14"/>
      <c r="N528" s="47"/>
      <c r="O528" s="51" t="str">
        <f t="shared" ca="1" si="8"/>
        <v xml:space="preserve"> </v>
      </c>
    </row>
    <row r="529" spans="9:15" x14ac:dyDescent="0.25">
      <c r="I529" s="14"/>
      <c r="N529" s="47"/>
      <c r="O529" s="51" t="str">
        <f t="shared" ca="1" si="8"/>
        <v xml:space="preserve"> </v>
      </c>
    </row>
    <row r="530" spans="9:15" x14ac:dyDescent="0.25">
      <c r="I530" s="14"/>
      <c r="N530" s="47"/>
      <c r="O530" s="51" t="str">
        <f t="shared" ca="1" si="8"/>
        <v xml:space="preserve"> </v>
      </c>
    </row>
    <row r="531" spans="9:15" x14ac:dyDescent="0.25">
      <c r="I531" s="14"/>
      <c r="N531" s="47"/>
      <c r="O531" s="51" t="str">
        <f t="shared" ca="1" si="8"/>
        <v xml:space="preserve"> </v>
      </c>
    </row>
    <row r="532" spans="9:15" x14ac:dyDescent="0.25">
      <c r="I532" s="14"/>
      <c r="N532" s="47"/>
      <c r="O532" s="51" t="str">
        <f t="shared" ca="1" si="8"/>
        <v xml:space="preserve"> </v>
      </c>
    </row>
    <row r="533" spans="9:15" x14ac:dyDescent="0.25">
      <c r="I533" s="14"/>
      <c r="N533" s="47"/>
      <c r="O533" s="51" t="str">
        <f t="shared" ca="1" si="8"/>
        <v xml:space="preserve"> </v>
      </c>
    </row>
    <row r="534" spans="9:15" x14ac:dyDescent="0.25">
      <c r="I534" s="14"/>
      <c r="N534" s="47"/>
      <c r="O534" s="51" t="str">
        <f t="shared" ca="1" si="8"/>
        <v xml:space="preserve"> </v>
      </c>
    </row>
    <row r="535" spans="9:15" x14ac:dyDescent="0.25">
      <c r="I535" s="14"/>
      <c r="N535" s="47"/>
      <c r="O535" s="51" t="str">
        <f t="shared" ca="1" si="8"/>
        <v xml:space="preserve"> </v>
      </c>
    </row>
    <row r="536" spans="9:15" x14ac:dyDescent="0.25">
      <c r="I536" s="14"/>
      <c r="N536" s="47"/>
      <c r="O536" s="51" t="str">
        <f t="shared" ca="1" si="8"/>
        <v xml:space="preserve"> </v>
      </c>
    </row>
    <row r="537" spans="9:15" x14ac:dyDescent="0.25">
      <c r="I537" s="14"/>
      <c r="N537" s="47"/>
      <c r="O537" s="51" t="str">
        <f t="shared" ca="1" si="8"/>
        <v xml:space="preserve"> </v>
      </c>
    </row>
    <row r="538" spans="9:15" x14ac:dyDescent="0.25">
      <c r="I538" s="14"/>
      <c r="N538" s="47"/>
      <c r="O538" s="51" t="str">
        <f t="shared" ca="1" si="8"/>
        <v xml:space="preserve"> </v>
      </c>
    </row>
    <row r="539" spans="9:15" x14ac:dyDescent="0.25">
      <c r="I539" s="14"/>
      <c r="N539" s="47"/>
      <c r="O539" s="51" t="str">
        <f t="shared" ca="1" si="8"/>
        <v xml:space="preserve"> </v>
      </c>
    </row>
    <row r="540" spans="9:15" x14ac:dyDescent="0.25">
      <c r="I540" s="14"/>
      <c r="N540" s="47"/>
      <c r="O540" s="51" t="str">
        <f t="shared" ca="1" si="8"/>
        <v xml:space="preserve"> </v>
      </c>
    </row>
    <row r="541" spans="9:15" x14ac:dyDescent="0.25">
      <c r="I541" s="14"/>
      <c r="N541" s="47"/>
      <c r="O541" s="51" t="str">
        <f t="shared" ca="1" si="8"/>
        <v xml:space="preserve"> </v>
      </c>
    </row>
    <row r="542" spans="9:15" x14ac:dyDescent="0.25">
      <c r="I542" s="14"/>
      <c r="N542" s="47"/>
      <c r="O542" s="51" t="str">
        <f t="shared" ca="1" si="8"/>
        <v xml:space="preserve"> </v>
      </c>
    </row>
    <row r="543" spans="9:15" x14ac:dyDescent="0.25">
      <c r="I543" s="14"/>
      <c r="N543" s="47"/>
      <c r="O543" s="51" t="str">
        <f t="shared" ca="1" si="8"/>
        <v xml:space="preserve"> </v>
      </c>
    </row>
    <row r="544" spans="9:15" x14ac:dyDescent="0.25">
      <c r="I544" s="14"/>
      <c r="N544" s="47"/>
      <c r="O544" s="51" t="str">
        <f t="shared" ca="1" si="8"/>
        <v xml:space="preserve"> </v>
      </c>
    </row>
    <row r="545" spans="9:15" x14ac:dyDescent="0.25">
      <c r="I545" s="14"/>
      <c r="N545" s="47"/>
      <c r="O545" s="51" t="str">
        <f t="shared" ca="1" si="8"/>
        <v xml:space="preserve"> </v>
      </c>
    </row>
    <row r="546" spans="9:15" x14ac:dyDescent="0.25">
      <c r="I546" s="14"/>
      <c r="N546" s="47"/>
      <c r="O546" s="51" t="str">
        <f t="shared" ca="1" si="8"/>
        <v xml:space="preserve"> </v>
      </c>
    </row>
    <row r="547" spans="9:15" x14ac:dyDescent="0.25">
      <c r="I547" s="14"/>
      <c r="N547" s="47"/>
      <c r="O547" s="51" t="str">
        <f t="shared" ca="1" si="8"/>
        <v xml:space="preserve"> </v>
      </c>
    </row>
    <row r="548" spans="9:15" x14ac:dyDescent="0.25">
      <c r="I548" s="14"/>
      <c r="N548" s="47"/>
      <c r="O548" s="51" t="str">
        <f t="shared" ca="1" si="8"/>
        <v xml:space="preserve"> </v>
      </c>
    </row>
    <row r="549" spans="9:15" x14ac:dyDescent="0.25">
      <c r="I549" s="14"/>
      <c r="N549" s="47"/>
      <c r="O549" s="51" t="str">
        <f t="shared" ca="1" si="8"/>
        <v xml:space="preserve"> </v>
      </c>
    </row>
    <row r="550" spans="9:15" x14ac:dyDescent="0.25">
      <c r="I550" s="14"/>
      <c r="N550" s="47"/>
      <c r="O550" s="51" t="str">
        <f t="shared" ca="1" si="8"/>
        <v xml:space="preserve"> </v>
      </c>
    </row>
    <row r="551" spans="9:15" x14ac:dyDescent="0.25">
      <c r="I551" s="14"/>
      <c r="N551" s="47"/>
      <c r="O551" s="51" t="str">
        <f t="shared" ca="1" si="8"/>
        <v xml:space="preserve"> </v>
      </c>
    </row>
    <row r="552" spans="9:15" x14ac:dyDescent="0.25">
      <c r="I552" s="14"/>
      <c r="N552" s="47"/>
      <c r="O552" s="51" t="str">
        <f t="shared" ca="1" si="8"/>
        <v xml:space="preserve"> </v>
      </c>
    </row>
    <row r="553" spans="9:15" x14ac:dyDescent="0.25">
      <c r="I553" s="14"/>
      <c r="N553" s="47"/>
      <c r="O553" s="51" t="str">
        <f t="shared" ca="1" si="8"/>
        <v xml:space="preserve"> </v>
      </c>
    </row>
    <row r="554" spans="9:15" x14ac:dyDescent="0.25">
      <c r="I554" s="14"/>
      <c r="N554" s="47"/>
      <c r="O554" s="51" t="str">
        <f t="shared" ca="1" si="8"/>
        <v xml:space="preserve"> </v>
      </c>
    </row>
    <row r="555" spans="9:15" x14ac:dyDescent="0.25">
      <c r="I555" s="14"/>
      <c r="N555" s="47"/>
      <c r="O555" s="51" t="str">
        <f t="shared" ca="1" si="8"/>
        <v xml:space="preserve"> </v>
      </c>
    </row>
    <row r="556" spans="9:15" x14ac:dyDescent="0.25">
      <c r="I556" s="14"/>
      <c r="N556" s="47"/>
      <c r="O556" s="51" t="str">
        <f t="shared" ca="1" si="8"/>
        <v xml:space="preserve"> </v>
      </c>
    </row>
    <row r="557" spans="9:15" x14ac:dyDescent="0.25">
      <c r="I557" s="14"/>
      <c r="N557" s="47"/>
      <c r="O557" s="51" t="str">
        <f t="shared" ca="1" si="8"/>
        <v xml:space="preserve"> </v>
      </c>
    </row>
    <row r="558" spans="9:15" x14ac:dyDescent="0.25">
      <c r="I558" s="14"/>
      <c r="N558" s="47"/>
      <c r="O558" s="51" t="str">
        <f t="shared" ca="1" si="8"/>
        <v xml:space="preserve"> </v>
      </c>
    </row>
    <row r="559" spans="9:15" x14ac:dyDescent="0.25">
      <c r="I559" s="14"/>
      <c r="N559" s="47"/>
      <c r="O559" s="51" t="str">
        <f t="shared" ca="1" si="8"/>
        <v xml:space="preserve"> </v>
      </c>
    </row>
    <row r="560" spans="9:15" x14ac:dyDescent="0.25">
      <c r="I560" s="14"/>
      <c r="N560" s="47"/>
      <c r="O560" s="51" t="str">
        <f t="shared" ca="1" si="8"/>
        <v xml:space="preserve"> </v>
      </c>
    </row>
    <row r="561" spans="9:15" x14ac:dyDescent="0.25">
      <c r="I561" s="14"/>
      <c r="N561" s="47"/>
      <c r="O561" s="51" t="str">
        <f t="shared" ca="1" si="8"/>
        <v xml:space="preserve"> </v>
      </c>
    </row>
    <row r="562" spans="9:15" x14ac:dyDescent="0.25">
      <c r="I562" s="14"/>
      <c r="N562" s="47"/>
      <c r="O562" s="51" t="str">
        <f t="shared" ca="1" si="8"/>
        <v xml:space="preserve"> </v>
      </c>
    </row>
    <row r="563" spans="9:15" x14ac:dyDescent="0.25">
      <c r="I563" s="14"/>
      <c r="N563" s="47"/>
      <c r="O563" s="51" t="str">
        <f t="shared" ca="1" si="8"/>
        <v xml:space="preserve"> </v>
      </c>
    </row>
    <row r="564" spans="9:15" x14ac:dyDescent="0.25">
      <c r="I564" s="14"/>
      <c r="N564" s="47"/>
      <c r="O564" s="51" t="str">
        <f t="shared" ca="1" si="8"/>
        <v xml:space="preserve"> </v>
      </c>
    </row>
    <row r="565" spans="9:15" x14ac:dyDescent="0.25">
      <c r="I565" s="14"/>
      <c r="N565" s="47"/>
      <c r="O565" s="51" t="str">
        <f t="shared" ca="1" si="8"/>
        <v xml:space="preserve"> </v>
      </c>
    </row>
    <row r="566" spans="9:15" x14ac:dyDescent="0.25">
      <c r="I566" s="14"/>
      <c r="N566" s="47"/>
      <c r="O566" s="51" t="str">
        <f t="shared" ca="1" si="8"/>
        <v xml:space="preserve"> </v>
      </c>
    </row>
    <row r="567" spans="9:15" x14ac:dyDescent="0.25">
      <c r="I567" s="14"/>
      <c r="N567" s="47"/>
      <c r="O567" s="51" t="str">
        <f t="shared" ca="1" si="8"/>
        <v xml:space="preserve"> </v>
      </c>
    </row>
    <row r="568" spans="9:15" x14ac:dyDescent="0.25">
      <c r="I568" s="14"/>
      <c r="N568" s="47"/>
      <c r="O568" s="51" t="str">
        <f t="shared" ca="1" si="8"/>
        <v xml:space="preserve"> </v>
      </c>
    </row>
    <row r="569" spans="9:15" x14ac:dyDescent="0.25">
      <c r="I569" s="14"/>
      <c r="N569" s="47"/>
      <c r="O569" s="51" t="str">
        <f t="shared" ca="1" si="8"/>
        <v xml:space="preserve"> </v>
      </c>
    </row>
    <row r="570" spans="9:15" x14ac:dyDescent="0.25">
      <c r="I570" s="14"/>
      <c r="N570" s="47"/>
      <c r="O570" s="51" t="str">
        <f t="shared" ca="1" si="8"/>
        <v xml:space="preserve"> </v>
      </c>
    </row>
    <row r="571" spans="9:15" x14ac:dyDescent="0.25">
      <c r="I571" s="14"/>
      <c r="N571" s="47"/>
      <c r="O571" s="51" t="str">
        <f t="shared" ca="1" si="8"/>
        <v xml:space="preserve"> </v>
      </c>
    </row>
    <row r="572" spans="9:15" x14ac:dyDescent="0.25">
      <c r="I572" s="14"/>
      <c r="N572" s="47"/>
      <c r="O572" s="51" t="str">
        <f t="shared" ca="1" si="8"/>
        <v xml:space="preserve"> </v>
      </c>
    </row>
    <row r="573" spans="9:15" x14ac:dyDescent="0.25">
      <c r="I573" s="14"/>
      <c r="N573" s="47"/>
      <c r="O573" s="51" t="str">
        <f t="shared" ca="1" si="8"/>
        <v xml:space="preserve"> </v>
      </c>
    </row>
    <row r="574" spans="9:15" x14ac:dyDescent="0.25">
      <c r="I574" s="14"/>
      <c r="N574" s="47"/>
      <c r="O574" s="51" t="str">
        <f t="shared" ca="1" si="8"/>
        <v xml:space="preserve"> </v>
      </c>
    </row>
    <row r="575" spans="9:15" x14ac:dyDescent="0.25">
      <c r="I575" s="14"/>
      <c r="N575" s="47"/>
      <c r="O575" s="51" t="str">
        <f t="shared" ca="1" si="8"/>
        <v xml:space="preserve"> </v>
      </c>
    </row>
    <row r="576" spans="9:15" x14ac:dyDescent="0.25">
      <c r="I576" s="14"/>
      <c r="N576" s="47"/>
      <c r="O576" s="51" t="str">
        <f t="shared" ca="1" si="8"/>
        <v xml:space="preserve"> </v>
      </c>
    </row>
    <row r="577" spans="9:15" x14ac:dyDescent="0.25">
      <c r="I577" s="14"/>
      <c r="N577" s="47"/>
      <c r="O577" s="51" t="str">
        <f t="shared" ca="1" si="8"/>
        <v xml:space="preserve"> </v>
      </c>
    </row>
    <row r="578" spans="9:15" x14ac:dyDescent="0.25">
      <c r="I578" s="14"/>
      <c r="N578" s="47"/>
      <c r="O578" s="51" t="str">
        <f t="shared" ref="O578:O641" ca="1" si="9">IF(ISBLANK(B578)," ",IF(ISNA(IF(($B578+10)&lt;TODAY(),"Attention retard de livraison"," "))," ",IF(($B578+10)&lt;TODAY(),"Attention retard de livraison"," ")))</f>
        <v xml:space="preserve"> </v>
      </c>
    </row>
    <row r="579" spans="9:15" x14ac:dyDescent="0.25">
      <c r="I579" s="14"/>
      <c r="N579" s="47"/>
      <c r="O579" s="51" t="str">
        <f t="shared" ca="1" si="9"/>
        <v xml:space="preserve"> </v>
      </c>
    </row>
    <row r="580" spans="9:15" x14ac:dyDescent="0.25">
      <c r="I580" s="14"/>
      <c r="N580" s="47"/>
      <c r="O580" s="51" t="str">
        <f t="shared" ca="1" si="9"/>
        <v xml:space="preserve"> </v>
      </c>
    </row>
    <row r="581" spans="9:15" x14ac:dyDescent="0.25">
      <c r="I581" s="14"/>
      <c r="N581" s="47"/>
      <c r="O581" s="51" t="str">
        <f t="shared" ca="1" si="9"/>
        <v xml:space="preserve"> </v>
      </c>
    </row>
    <row r="582" spans="9:15" x14ac:dyDescent="0.25">
      <c r="I582" s="14"/>
      <c r="N582" s="47"/>
      <c r="O582" s="51" t="str">
        <f t="shared" ca="1" si="9"/>
        <v xml:space="preserve"> </v>
      </c>
    </row>
    <row r="583" spans="9:15" x14ac:dyDescent="0.25">
      <c r="I583" s="14"/>
      <c r="N583" s="47"/>
      <c r="O583" s="51" t="str">
        <f t="shared" ca="1" si="9"/>
        <v xml:space="preserve"> </v>
      </c>
    </row>
    <row r="584" spans="9:15" x14ac:dyDescent="0.25">
      <c r="I584" s="14"/>
      <c r="N584" s="47"/>
      <c r="O584" s="51" t="str">
        <f t="shared" ca="1" si="9"/>
        <v xml:space="preserve"> </v>
      </c>
    </row>
    <row r="585" spans="9:15" x14ac:dyDescent="0.25">
      <c r="I585" s="14"/>
      <c r="N585" s="47"/>
      <c r="O585" s="51" t="str">
        <f t="shared" ca="1" si="9"/>
        <v xml:space="preserve"> </v>
      </c>
    </row>
    <row r="586" spans="9:15" x14ac:dyDescent="0.25">
      <c r="I586" s="14"/>
      <c r="N586" s="47"/>
      <c r="O586" s="51" t="str">
        <f t="shared" ca="1" si="9"/>
        <v xml:space="preserve"> </v>
      </c>
    </row>
    <row r="587" spans="9:15" x14ac:dyDescent="0.25">
      <c r="I587" s="14"/>
      <c r="N587" s="47"/>
      <c r="O587" s="51" t="str">
        <f t="shared" ca="1" si="9"/>
        <v xml:space="preserve"> </v>
      </c>
    </row>
    <row r="588" spans="9:15" x14ac:dyDescent="0.25">
      <c r="I588" s="14"/>
      <c r="N588" s="47"/>
      <c r="O588" s="51" t="str">
        <f t="shared" ca="1" si="9"/>
        <v xml:space="preserve"> </v>
      </c>
    </row>
    <row r="589" spans="9:15" x14ac:dyDescent="0.25">
      <c r="I589" s="14"/>
      <c r="N589" s="47"/>
      <c r="O589" s="51" t="str">
        <f t="shared" ca="1" si="9"/>
        <v xml:space="preserve"> </v>
      </c>
    </row>
    <row r="590" spans="9:15" x14ac:dyDescent="0.25">
      <c r="I590" s="14"/>
      <c r="N590" s="47"/>
      <c r="O590" s="51" t="str">
        <f t="shared" ca="1" si="9"/>
        <v xml:space="preserve"> </v>
      </c>
    </row>
    <row r="591" spans="9:15" x14ac:dyDescent="0.25">
      <c r="I591" s="14"/>
      <c r="N591" s="47"/>
      <c r="O591" s="51" t="str">
        <f t="shared" ca="1" si="9"/>
        <v xml:space="preserve"> </v>
      </c>
    </row>
    <row r="592" spans="9:15" x14ac:dyDescent="0.25">
      <c r="I592" s="14"/>
      <c r="N592" s="47"/>
      <c r="O592" s="51" t="str">
        <f t="shared" ca="1" si="9"/>
        <v xml:space="preserve"> </v>
      </c>
    </row>
    <row r="593" spans="9:15" x14ac:dyDescent="0.25">
      <c r="I593" s="14"/>
      <c r="N593" s="47"/>
      <c r="O593" s="51" t="str">
        <f t="shared" ca="1" si="9"/>
        <v xml:space="preserve"> </v>
      </c>
    </row>
    <row r="594" spans="9:15" x14ac:dyDescent="0.25">
      <c r="I594" s="14"/>
      <c r="N594" s="47"/>
      <c r="O594" s="51" t="str">
        <f t="shared" ca="1" si="9"/>
        <v xml:space="preserve"> </v>
      </c>
    </row>
    <row r="595" spans="9:15" x14ac:dyDescent="0.25">
      <c r="I595" s="14"/>
      <c r="N595" s="47"/>
      <c r="O595" s="51" t="str">
        <f t="shared" ca="1" si="9"/>
        <v xml:space="preserve"> </v>
      </c>
    </row>
    <row r="596" spans="9:15" x14ac:dyDescent="0.25">
      <c r="I596" s="14"/>
      <c r="N596" s="47"/>
      <c r="O596" s="51" t="str">
        <f t="shared" ca="1" si="9"/>
        <v xml:space="preserve"> </v>
      </c>
    </row>
    <row r="597" spans="9:15" x14ac:dyDescent="0.25">
      <c r="I597" s="14"/>
      <c r="N597" s="47"/>
      <c r="O597" s="51" t="str">
        <f t="shared" ca="1" si="9"/>
        <v xml:space="preserve"> </v>
      </c>
    </row>
    <row r="598" spans="9:15" x14ac:dyDescent="0.25">
      <c r="I598" s="14"/>
      <c r="N598" s="47"/>
      <c r="O598" s="51" t="str">
        <f t="shared" ca="1" si="9"/>
        <v xml:space="preserve"> </v>
      </c>
    </row>
    <row r="599" spans="9:15" x14ac:dyDescent="0.25">
      <c r="I599" s="14"/>
      <c r="N599" s="47"/>
      <c r="O599" s="51" t="str">
        <f t="shared" ca="1" si="9"/>
        <v xml:space="preserve"> </v>
      </c>
    </row>
    <row r="600" spans="9:15" x14ac:dyDescent="0.25">
      <c r="I600" s="14"/>
      <c r="N600" s="47"/>
      <c r="O600" s="51" t="str">
        <f t="shared" ca="1" si="9"/>
        <v xml:space="preserve"> </v>
      </c>
    </row>
    <row r="601" spans="9:15" x14ac:dyDescent="0.25">
      <c r="I601" s="14"/>
      <c r="N601" s="47"/>
      <c r="O601" s="51" t="str">
        <f t="shared" ca="1" si="9"/>
        <v xml:space="preserve"> </v>
      </c>
    </row>
    <row r="602" spans="9:15" x14ac:dyDescent="0.25">
      <c r="I602" s="14"/>
      <c r="N602" s="47"/>
      <c r="O602" s="51" t="str">
        <f t="shared" ca="1" si="9"/>
        <v xml:space="preserve"> </v>
      </c>
    </row>
    <row r="603" spans="9:15" x14ac:dyDescent="0.25">
      <c r="I603" s="14"/>
      <c r="N603" s="47"/>
      <c r="O603" s="51" t="str">
        <f t="shared" ca="1" si="9"/>
        <v xml:space="preserve"> </v>
      </c>
    </row>
    <row r="604" spans="9:15" x14ac:dyDescent="0.25">
      <c r="I604" s="14"/>
      <c r="N604" s="47"/>
      <c r="O604" s="51" t="str">
        <f t="shared" ca="1" si="9"/>
        <v xml:space="preserve"> </v>
      </c>
    </row>
    <row r="605" spans="9:15" x14ac:dyDescent="0.25">
      <c r="I605" s="14"/>
      <c r="N605" s="47"/>
      <c r="O605" s="51" t="str">
        <f t="shared" ca="1" si="9"/>
        <v xml:space="preserve"> </v>
      </c>
    </row>
    <row r="606" spans="9:15" x14ac:dyDescent="0.25">
      <c r="I606" s="14"/>
      <c r="N606" s="47"/>
      <c r="O606" s="51" t="str">
        <f t="shared" ca="1" si="9"/>
        <v xml:space="preserve"> </v>
      </c>
    </row>
    <row r="607" spans="9:15" x14ac:dyDescent="0.25">
      <c r="I607" s="14"/>
      <c r="N607" s="47"/>
      <c r="O607" s="51" t="str">
        <f t="shared" ca="1" si="9"/>
        <v xml:space="preserve"> </v>
      </c>
    </row>
    <row r="608" spans="9:15" x14ac:dyDescent="0.25">
      <c r="I608" s="14"/>
      <c r="N608" s="47"/>
      <c r="O608" s="51" t="str">
        <f t="shared" ca="1" si="9"/>
        <v xml:space="preserve"> </v>
      </c>
    </row>
    <row r="609" spans="9:15" x14ac:dyDescent="0.25">
      <c r="I609" s="14"/>
      <c r="N609" s="47"/>
      <c r="O609" s="51" t="str">
        <f t="shared" ca="1" si="9"/>
        <v xml:space="preserve"> </v>
      </c>
    </row>
    <row r="610" spans="9:15" x14ac:dyDescent="0.25">
      <c r="I610" s="14"/>
      <c r="N610" s="47"/>
      <c r="O610" s="51" t="str">
        <f t="shared" ca="1" si="9"/>
        <v xml:space="preserve"> </v>
      </c>
    </row>
    <row r="611" spans="9:15" x14ac:dyDescent="0.25">
      <c r="I611" s="14"/>
      <c r="N611" s="47"/>
      <c r="O611" s="51" t="str">
        <f t="shared" ca="1" si="9"/>
        <v xml:space="preserve"> </v>
      </c>
    </row>
    <row r="612" spans="9:15" x14ac:dyDescent="0.25">
      <c r="I612" s="14"/>
      <c r="N612" s="47"/>
      <c r="O612" s="51" t="str">
        <f t="shared" ca="1" si="9"/>
        <v xml:space="preserve"> </v>
      </c>
    </row>
    <row r="613" spans="9:15" x14ac:dyDescent="0.25">
      <c r="I613" s="14"/>
      <c r="N613" s="47"/>
      <c r="O613" s="51" t="str">
        <f t="shared" ca="1" si="9"/>
        <v xml:space="preserve"> </v>
      </c>
    </row>
    <row r="614" spans="9:15" x14ac:dyDescent="0.25">
      <c r="I614" s="14"/>
      <c r="N614" s="47"/>
      <c r="O614" s="51" t="str">
        <f t="shared" ca="1" si="9"/>
        <v xml:space="preserve"> </v>
      </c>
    </row>
    <row r="615" spans="9:15" x14ac:dyDescent="0.25">
      <c r="I615" s="14"/>
      <c r="N615" s="47"/>
      <c r="O615" s="51" t="str">
        <f t="shared" ca="1" si="9"/>
        <v xml:space="preserve"> </v>
      </c>
    </row>
    <row r="616" spans="9:15" x14ac:dyDescent="0.25">
      <c r="I616" s="14"/>
      <c r="N616" s="47"/>
      <c r="O616" s="51" t="str">
        <f t="shared" ca="1" si="9"/>
        <v xml:space="preserve"> </v>
      </c>
    </row>
    <row r="617" spans="9:15" x14ac:dyDescent="0.25">
      <c r="I617" s="14"/>
      <c r="N617" s="47"/>
      <c r="O617" s="51" t="str">
        <f t="shared" ca="1" si="9"/>
        <v xml:space="preserve"> </v>
      </c>
    </row>
    <row r="618" spans="9:15" x14ac:dyDescent="0.25">
      <c r="I618" s="14"/>
      <c r="N618" s="47"/>
      <c r="O618" s="51" t="str">
        <f t="shared" ca="1" si="9"/>
        <v xml:space="preserve"> </v>
      </c>
    </row>
    <row r="619" spans="9:15" x14ac:dyDescent="0.25">
      <c r="I619" s="14"/>
      <c r="N619" s="47"/>
      <c r="O619" s="51" t="str">
        <f t="shared" ca="1" si="9"/>
        <v xml:space="preserve"> </v>
      </c>
    </row>
    <row r="620" spans="9:15" x14ac:dyDescent="0.25">
      <c r="I620" s="14"/>
      <c r="N620" s="47"/>
      <c r="O620" s="51" t="str">
        <f t="shared" ca="1" si="9"/>
        <v xml:space="preserve"> </v>
      </c>
    </row>
    <row r="621" spans="9:15" x14ac:dyDescent="0.25">
      <c r="I621" s="14"/>
      <c r="N621" s="47"/>
      <c r="O621" s="51" t="str">
        <f t="shared" ca="1" si="9"/>
        <v xml:space="preserve"> </v>
      </c>
    </row>
    <row r="622" spans="9:15" x14ac:dyDescent="0.25">
      <c r="I622" s="14"/>
      <c r="N622" s="47"/>
      <c r="O622" s="51" t="str">
        <f t="shared" ca="1" si="9"/>
        <v xml:space="preserve"> </v>
      </c>
    </row>
    <row r="623" spans="9:15" x14ac:dyDescent="0.25">
      <c r="I623" s="14"/>
      <c r="N623" s="47"/>
      <c r="O623" s="51" t="str">
        <f t="shared" ca="1" si="9"/>
        <v xml:space="preserve"> </v>
      </c>
    </row>
    <row r="624" spans="9:15" x14ac:dyDescent="0.25">
      <c r="I624" s="14"/>
      <c r="N624" s="47"/>
      <c r="O624" s="51" t="str">
        <f t="shared" ca="1" si="9"/>
        <v xml:space="preserve"> </v>
      </c>
    </row>
    <row r="625" spans="9:15" x14ac:dyDescent="0.25">
      <c r="I625" s="14"/>
      <c r="N625" s="47"/>
      <c r="O625" s="51" t="str">
        <f t="shared" ca="1" si="9"/>
        <v xml:space="preserve"> </v>
      </c>
    </row>
    <row r="626" spans="9:15" x14ac:dyDescent="0.25">
      <c r="I626" s="14"/>
      <c r="N626" s="47"/>
      <c r="O626" s="51" t="str">
        <f t="shared" ca="1" si="9"/>
        <v xml:space="preserve"> </v>
      </c>
    </row>
    <row r="627" spans="9:15" x14ac:dyDescent="0.25">
      <c r="I627" s="14"/>
      <c r="N627" s="47"/>
      <c r="O627" s="51" t="str">
        <f t="shared" ca="1" si="9"/>
        <v xml:space="preserve"> </v>
      </c>
    </row>
    <row r="628" spans="9:15" x14ac:dyDescent="0.25">
      <c r="I628" s="14"/>
      <c r="N628" s="47"/>
      <c r="O628" s="51" t="str">
        <f t="shared" ca="1" si="9"/>
        <v xml:space="preserve"> </v>
      </c>
    </row>
    <row r="629" spans="9:15" x14ac:dyDescent="0.25">
      <c r="I629" s="14"/>
      <c r="N629" s="47"/>
      <c r="O629" s="51" t="str">
        <f t="shared" ca="1" si="9"/>
        <v xml:space="preserve"> </v>
      </c>
    </row>
    <row r="630" spans="9:15" x14ac:dyDescent="0.25">
      <c r="I630" s="14"/>
      <c r="N630" s="47"/>
      <c r="O630" s="51" t="str">
        <f t="shared" ca="1" si="9"/>
        <v xml:space="preserve"> </v>
      </c>
    </row>
    <row r="631" spans="9:15" x14ac:dyDescent="0.25">
      <c r="I631" s="14"/>
      <c r="N631" s="47"/>
      <c r="O631" s="51" t="str">
        <f t="shared" ca="1" si="9"/>
        <v xml:space="preserve"> </v>
      </c>
    </row>
    <row r="632" spans="9:15" x14ac:dyDescent="0.25">
      <c r="I632" s="14"/>
      <c r="N632" s="47"/>
      <c r="O632" s="51" t="str">
        <f t="shared" ca="1" si="9"/>
        <v xml:space="preserve"> </v>
      </c>
    </row>
    <row r="633" spans="9:15" x14ac:dyDescent="0.25">
      <c r="I633" s="14"/>
      <c r="N633" s="47"/>
      <c r="O633" s="51" t="str">
        <f t="shared" ca="1" si="9"/>
        <v xml:space="preserve"> </v>
      </c>
    </row>
    <row r="634" spans="9:15" x14ac:dyDescent="0.25">
      <c r="I634" s="14"/>
      <c r="N634" s="47"/>
      <c r="O634" s="51" t="str">
        <f t="shared" ca="1" si="9"/>
        <v xml:space="preserve"> </v>
      </c>
    </row>
    <row r="635" spans="9:15" x14ac:dyDescent="0.25">
      <c r="I635" s="14"/>
      <c r="N635" s="47"/>
      <c r="O635" s="51" t="str">
        <f t="shared" ca="1" si="9"/>
        <v xml:space="preserve"> </v>
      </c>
    </row>
    <row r="636" spans="9:15" x14ac:dyDescent="0.25">
      <c r="I636" s="14"/>
      <c r="N636" s="47"/>
      <c r="O636" s="51" t="str">
        <f t="shared" ca="1" si="9"/>
        <v xml:space="preserve"> </v>
      </c>
    </row>
    <row r="637" spans="9:15" x14ac:dyDescent="0.25">
      <c r="I637" s="14"/>
      <c r="N637" s="47"/>
      <c r="O637" s="51" t="str">
        <f t="shared" ca="1" si="9"/>
        <v xml:space="preserve"> </v>
      </c>
    </row>
    <row r="638" spans="9:15" x14ac:dyDescent="0.25">
      <c r="I638" s="14"/>
      <c r="N638" s="47"/>
      <c r="O638" s="51" t="str">
        <f t="shared" ca="1" si="9"/>
        <v xml:space="preserve"> </v>
      </c>
    </row>
    <row r="639" spans="9:15" x14ac:dyDescent="0.25">
      <c r="I639" s="14"/>
      <c r="N639" s="47"/>
      <c r="O639" s="51" t="str">
        <f t="shared" ca="1" si="9"/>
        <v xml:space="preserve"> </v>
      </c>
    </row>
    <row r="640" spans="9:15" x14ac:dyDescent="0.25">
      <c r="I640" s="14"/>
      <c r="N640" s="47"/>
      <c r="O640" s="51" t="str">
        <f t="shared" ca="1" si="9"/>
        <v xml:space="preserve"> </v>
      </c>
    </row>
    <row r="641" spans="9:15" x14ac:dyDescent="0.25">
      <c r="I641" s="14"/>
      <c r="N641" s="47"/>
      <c r="O641" s="51" t="str">
        <f t="shared" ca="1" si="9"/>
        <v xml:space="preserve"> </v>
      </c>
    </row>
    <row r="642" spans="9:15" x14ac:dyDescent="0.25">
      <c r="I642" s="14"/>
      <c r="N642" s="47"/>
      <c r="O642" s="51" t="str">
        <f t="shared" ref="O642:O705" ca="1" si="10">IF(ISBLANK(B642)," ",IF(ISNA(IF(($B642+10)&lt;TODAY(),"Attention retard de livraison"," "))," ",IF(($B642+10)&lt;TODAY(),"Attention retard de livraison"," ")))</f>
        <v xml:space="preserve"> </v>
      </c>
    </row>
    <row r="643" spans="9:15" x14ac:dyDescent="0.25">
      <c r="I643" s="14"/>
      <c r="N643" s="47"/>
      <c r="O643" s="51" t="str">
        <f t="shared" ca="1" si="10"/>
        <v xml:space="preserve"> </v>
      </c>
    </row>
    <row r="644" spans="9:15" x14ac:dyDescent="0.25">
      <c r="I644" s="14"/>
      <c r="N644" s="47"/>
      <c r="O644" s="51" t="str">
        <f t="shared" ca="1" si="10"/>
        <v xml:space="preserve"> </v>
      </c>
    </row>
    <row r="645" spans="9:15" x14ac:dyDescent="0.25">
      <c r="I645" s="14"/>
      <c r="N645" s="47"/>
      <c r="O645" s="51" t="str">
        <f t="shared" ca="1" si="10"/>
        <v xml:space="preserve"> </v>
      </c>
    </row>
    <row r="646" spans="9:15" x14ac:dyDescent="0.25">
      <c r="I646" s="14"/>
      <c r="N646" s="47"/>
      <c r="O646" s="51" t="str">
        <f t="shared" ca="1" si="10"/>
        <v xml:space="preserve"> </v>
      </c>
    </row>
    <row r="647" spans="9:15" x14ac:dyDescent="0.25">
      <c r="I647" s="14"/>
      <c r="N647" s="47"/>
      <c r="O647" s="51" t="str">
        <f t="shared" ca="1" si="10"/>
        <v xml:space="preserve"> </v>
      </c>
    </row>
    <row r="648" spans="9:15" x14ac:dyDescent="0.25">
      <c r="I648" s="14"/>
      <c r="N648" s="47"/>
      <c r="O648" s="51" t="str">
        <f t="shared" ca="1" si="10"/>
        <v xml:space="preserve"> </v>
      </c>
    </row>
    <row r="649" spans="9:15" x14ac:dyDescent="0.25">
      <c r="I649" s="14"/>
      <c r="N649" s="47"/>
      <c r="O649" s="51" t="str">
        <f t="shared" ca="1" si="10"/>
        <v xml:space="preserve"> </v>
      </c>
    </row>
    <row r="650" spans="9:15" x14ac:dyDescent="0.25">
      <c r="I650" s="14"/>
      <c r="N650" s="47"/>
      <c r="O650" s="51" t="str">
        <f t="shared" ca="1" si="10"/>
        <v xml:space="preserve"> </v>
      </c>
    </row>
    <row r="651" spans="9:15" x14ac:dyDescent="0.25">
      <c r="I651" s="14"/>
      <c r="N651" s="47"/>
      <c r="O651" s="51" t="str">
        <f t="shared" ca="1" si="10"/>
        <v xml:space="preserve"> </v>
      </c>
    </row>
    <row r="652" spans="9:15" x14ac:dyDescent="0.25">
      <c r="I652" s="14"/>
      <c r="N652" s="47"/>
      <c r="O652" s="51" t="str">
        <f t="shared" ca="1" si="10"/>
        <v xml:space="preserve"> </v>
      </c>
    </row>
    <row r="653" spans="9:15" x14ac:dyDescent="0.25">
      <c r="I653" s="14"/>
      <c r="N653" s="47"/>
      <c r="O653" s="51" t="str">
        <f t="shared" ca="1" si="10"/>
        <v xml:space="preserve"> </v>
      </c>
    </row>
    <row r="654" spans="9:15" x14ac:dyDescent="0.25">
      <c r="I654" s="14"/>
      <c r="N654" s="47"/>
      <c r="O654" s="51" t="str">
        <f t="shared" ca="1" si="10"/>
        <v xml:space="preserve"> </v>
      </c>
    </row>
    <row r="655" spans="9:15" x14ac:dyDescent="0.25">
      <c r="I655" s="14"/>
      <c r="N655" s="47"/>
      <c r="O655" s="51" t="str">
        <f t="shared" ca="1" si="10"/>
        <v xml:space="preserve"> </v>
      </c>
    </row>
    <row r="656" spans="9:15" x14ac:dyDescent="0.25">
      <c r="I656" s="14"/>
      <c r="N656" s="47"/>
      <c r="O656" s="51" t="str">
        <f t="shared" ca="1" si="10"/>
        <v xml:space="preserve"> </v>
      </c>
    </row>
    <row r="657" spans="9:15" x14ac:dyDescent="0.25">
      <c r="I657" s="14"/>
      <c r="N657" s="47"/>
      <c r="O657" s="51" t="str">
        <f t="shared" ca="1" si="10"/>
        <v xml:space="preserve"> </v>
      </c>
    </row>
    <row r="658" spans="9:15" x14ac:dyDescent="0.25">
      <c r="I658" s="14"/>
      <c r="N658" s="47"/>
      <c r="O658" s="51" t="str">
        <f t="shared" ca="1" si="10"/>
        <v xml:space="preserve"> </v>
      </c>
    </row>
    <row r="659" spans="9:15" x14ac:dyDescent="0.25">
      <c r="I659" s="14"/>
      <c r="N659" s="47"/>
      <c r="O659" s="51" t="str">
        <f t="shared" ca="1" si="10"/>
        <v xml:space="preserve"> </v>
      </c>
    </row>
    <row r="660" spans="9:15" x14ac:dyDescent="0.25">
      <c r="I660" s="14"/>
      <c r="N660" s="47"/>
      <c r="O660" s="51" t="str">
        <f t="shared" ca="1" si="10"/>
        <v xml:space="preserve"> </v>
      </c>
    </row>
    <row r="661" spans="9:15" x14ac:dyDescent="0.25">
      <c r="I661" s="14"/>
      <c r="N661" s="47"/>
      <c r="O661" s="51" t="str">
        <f t="shared" ca="1" si="10"/>
        <v xml:space="preserve"> </v>
      </c>
    </row>
    <row r="662" spans="9:15" x14ac:dyDescent="0.25">
      <c r="I662" s="14"/>
      <c r="N662" s="47"/>
      <c r="O662" s="51" t="str">
        <f t="shared" ca="1" si="10"/>
        <v xml:space="preserve"> </v>
      </c>
    </row>
    <row r="663" spans="9:15" x14ac:dyDescent="0.25">
      <c r="I663" s="14"/>
      <c r="N663" s="47"/>
      <c r="O663" s="51" t="str">
        <f t="shared" ca="1" si="10"/>
        <v xml:space="preserve"> </v>
      </c>
    </row>
    <row r="664" spans="9:15" x14ac:dyDescent="0.25">
      <c r="I664" s="14"/>
      <c r="N664" s="47"/>
      <c r="O664" s="51" t="str">
        <f t="shared" ca="1" si="10"/>
        <v xml:space="preserve"> </v>
      </c>
    </row>
    <row r="665" spans="9:15" x14ac:dyDescent="0.25">
      <c r="I665" s="14"/>
      <c r="N665" s="47"/>
      <c r="O665" s="51" t="str">
        <f t="shared" ca="1" si="10"/>
        <v xml:space="preserve"> </v>
      </c>
    </row>
    <row r="666" spans="9:15" x14ac:dyDescent="0.25">
      <c r="I666" s="14"/>
      <c r="N666" s="47"/>
      <c r="O666" s="51" t="str">
        <f t="shared" ca="1" si="10"/>
        <v xml:space="preserve"> </v>
      </c>
    </row>
    <row r="667" spans="9:15" x14ac:dyDescent="0.25">
      <c r="I667" s="14"/>
      <c r="N667" s="47"/>
      <c r="O667" s="51" t="str">
        <f t="shared" ca="1" si="10"/>
        <v xml:space="preserve"> </v>
      </c>
    </row>
    <row r="668" spans="9:15" x14ac:dyDescent="0.25">
      <c r="I668" s="14"/>
      <c r="N668" s="47"/>
      <c r="O668" s="51" t="str">
        <f t="shared" ca="1" si="10"/>
        <v xml:space="preserve"> </v>
      </c>
    </row>
    <row r="669" spans="9:15" x14ac:dyDescent="0.25">
      <c r="I669" s="14"/>
      <c r="N669" s="47"/>
      <c r="O669" s="51" t="str">
        <f t="shared" ca="1" si="10"/>
        <v xml:space="preserve"> </v>
      </c>
    </row>
    <row r="670" spans="9:15" x14ac:dyDescent="0.25">
      <c r="I670" s="14"/>
      <c r="N670" s="47"/>
      <c r="O670" s="51" t="str">
        <f t="shared" ca="1" si="10"/>
        <v xml:space="preserve"> </v>
      </c>
    </row>
    <row r="671" spans="9:15" x14ac:dyDescent="0.25">
      <c r="I671" s="14"/>
      <c r="N671" s="47"/>
      <c r="O671" s="51" t="str">
        <f t="shared" ca="1" si="10"/>
        <v xml:space="preserve"> </v>
      </c>
    </row>
    <row r="672" spans="9:15" x14ac:dyDescent="0.25">
      <c r="I672" s="14"/>
      <c r="N672" s="47"/>
      <c r="O672" s="51" t="str">
        <f t="shared" ca="1" si="10"/>
        <v xml:space="preserve"> </v>
      </c>
    </row>
    <row r="673" spans="9:15" x14ac:dyDescent="0.25">
      <c r="I673" s="14"/>
      <c r="N673" s="47"/>
      <c r="O673" s="51" t="str">
        <f t="shared" ca="1" si="10"/>
        <v xml:space="preserve"> </v>
      </c>
    </row>
    <row r="674" spans="9:15" x14ac:dyDescent="0.25">
      <c r="I674" s="14"/>
      <c r="N674" s="47"/>
      <c r="O674" s="51" t="str">
        <f t="shared" ca="1" si="10"/>
        <v xml:space="preserve"> </v>
      </c>
    </row>
    <row r="675" spans="9:15" x14ac:dyDescent="0.25">
      <c r="I675" s="14"/>
      <c r="N675" s="47"/>
      <c r="O675" s="51" t="str">
        <f t="shared" ca="1" si="10"/>
        <v xml:space="preserve"> </v>
      </c>
    </row>
    <row r="676" spans="9:15" x14ac:dyDescent="0.25">
      <c r="I676" s="14"/>
      <c r="N676" s="47"/>
      <c r="O676" s="51" t="str">
        <f t="shared" ca="1" si="10"/>
        <v xml:space="preserve"> </v>
      </c>
    </row>
    <row r="677" spans="9:15" x14ac:dyDescent="0.25">
      <c r="I677" s="14"/>
      <c r="N677" s="47"/>
      <c r="O677" s="51" t="str">
        <f t="shared" ca="1" si="10"/>
        <v xml:space="preserve"> </v>
      </c>
    </row>
    <row r="678" spans="9:15" x14ac:dyDescent="0.25">
      <c r="I678" s="14"/>
      <c r="N678" s="47"/>
      <c r="O678" s="51" t="str">
        <f t="shared" ca="1" si="10"/>
        <v xml:space="preserve"> </v>
      </c>
    </row>
    <row r="679" spans="9:15" x14ac:dyDescent="0.25">
      <c r="I679" s="14"/>
      <c r="N679" s="47"/>
      <c r="O679" s="51" t="str">
        <f t="shared" ca="1" si="10"/>
        <v xml:space="preserve"> </v>
      </c>
    </row>
    <row r="680" spans="9:15" x14ac:dyDescent="0.25">
      <c r="I680" s="14"/>
      <c r="N680" s="47"/>
      <c r="O680" s="51" t="str">
        <f t="shared" ca="1" si="10"/>
        <v xml:space="preserve"> </v>
      </c>
    </row>
    <row r="681" spans="9:15" x14ac:dyDescent="0.25">
      <c r="I681" s="14"/>
      <c r="N681" s="47"/>
      <c r="O681" s="51" t="str">
        <f t="shared" ca="1" si="10"/>
        <v xml:space="preserve"> </v>
      </c>
    </row>
    <row r="682" spans="9:15" x14ac:dyDescent="0.25">
      <c r="I682" s="14"/>
      <c r="N682" s="47"/>
      <c r="O682" s="51" t="str">
        <f t="shared" ca="1" si="10"/>
        <v xml:space="preserve"> </v>
      </c>
    </row>
    <row r="683" spans="9:15" x14ac:dyDescent="0.25">
      <c r="I683" s="14"/>
      <c r="N683" s="47"/>
      <c r="O683" s="51" t="str">
        <f t="shared" ca="1" si="10"/>
        <v xml:space="preserve"> </v>
      </c>
    </row>
    <row r="684" spans="9:15" x14ac:dyDescent="0.25">
      <c r="I684" s="14"/>
      <c r="N684" s="47"/>
      <c r="O684" s="51" t="str">
        <f t="shared" ca="1" si="10"/>
        <v xml:space="preserve"> </v>
      </c>
    </row>
    <row r="685" spans="9:15" x14ac:dyDescent="0.25">
      <c r="I685" s="14"/>
      <c r="N685" s="47"/>
      <c r="O685" s="51" t="str">
        <f t="shared" ca="1" si="10"/>
        <v xml:space="preserve"> </v>
      </c>
    </row>
    <row r="686" spans="9:15" x14ac:dyDescent="0.25">
      <c r="I686" s="14"/>
      <c r="N686" s="47"/>
      <c r="O686" s="51" t="str">
        <f t="shared" ca="1" si="10"/>
        <v xml:space="preserve"> </v>
      </c>
    </row>
    <row r="687" spans="9:15" x14ac:dyDescent="0.25">
      <c r="I687" s="14"/>
      <c r="N687" s="47"/>
      <c r="O687" s="51" t="str">
        <f t="shared" ca="1" si="10"/>
        <v xml:space="preserve"> </v>
      </c>
    </row>
    <row r="688" spans="9:15" x14ac:dyDescent="0.25">
      <c r="I688" s="14"/>
      <c r="N688" s="47"/>
      <c r="O688" s="51" t="str">
        <f t="shared" ca="1" si="10"/>
        <v xml:space="preserve"> </v>
      </c>
    </row>
    <row r="689" spans="9:15" x14ac:dyDescent="0.25">
      <c r="I689" s="14"/>
      <c r="N689" s="47"/>
      <c r="O689" s="51" t="str">
        <f t="shared" ca="1" si="10"/>
        <v xml:space="preserve"> </v>
      </c>
    </row>
    <row r="690" spans="9:15" x14ac:dyDescent="0.25">
      <c r="I690" s="14"/>
      <c r="N690" s="47"/>
      <c r="O690" s="51" t="str">
        <f t="shared" ca="1" si="10"/>
        <v xml:space="preserve"> </v>
      </c>
    </row>
    <row r="691" spans="9:15" x14ac:dyDescent="0.25">
      <c r="I691" s="14"/>
      <c r="N691" s="47"/>
      <c r="O691" s="51" t="str">
        <f t="shared" ca="1" si="10"/>
        <v xml:space="preserve"> </v>
      </c>
    </row>
    <row r="692" spans="9:15" x14ac:dyDescent="0.25">
      <c r="I692" s="14"/>
      <c r="N692" s="47"/>
      <c r="O692" s="51" t="str">
        <f t="shared" ca="1" si="10"/>
        <v xml:space="preserve"> </v>
      </c>
    </row>
    <row r="693" spans="9:15" x14ac:dyDescent="0.25">
      <c r="I693" s="14"/>
      <c r="N693" s="47"/>
      <c r="O693" s="51" t="str">
        <f t="shared" ca="1" si="10"/>
        <v xml:space="preserve"> </v>
      </c>
    </row>
    <row r="694" spans="9:15" x14ac:dyDescent="0.25">
      <c r="I694" s="14"/>
      <c r="N694" s="47"/>
      <c r="O694" s="51" t="str">
        <f t="shared" ca="1" si="10"/>
        <v xml:space="preserve"> </v>
      </c>
    </row>
    <row r="695" spans="9:15" x14ac:dyDescent="0.25">
      <c r="I695" s="14"/>
      <c r="N695" s="47"/>
      <c r="O695" s="51" t="str">
        <f t="shared" ca="1" si="10"/>
        <v xml:space="preserve"> </v>
      </c>
    </row>
    <row r="696" spans="9:15" x14ac:dyDescent="0.25">
      <c r="I696" s="14"/>
      <c r="N696" s="47"/>
      <c r="O696" s="51" t="str">
        <f t="shared" ca="1" si="10"/>
        <v xml:space="preserve"> </v>
      </c>
    </row>
    <row r="697" spans="9:15" x14ac:dyDescent="0.25">
      <c r="I697" s="14"/>
      <c r="N697" s="47"/>
      <c r="O697" s="51" t="str">
        <f t="shared" ca="1" si="10"/>
        <v xml:space="preserve"> </v>
      </c>
    </row>
    <row r="698" spans="9:15" x14ac:dyDescent="0.25">
      <c r="I698" s="14"/>
      <c r="N698" s="47"/>
      <c r="O698" s="51" t="str">
        <f t="shared" ca="1" si="10"/>
        <v xml:space="preserve"> </v>
      </c>
    </row>
    <row r="699" spans="9:15" x14ac:dyDescent="0.25">
      <c r="I699" s="14"/>
      <c r="N699" s="47"/>
      <c r="O699" s="51" t="str">
        <f t="shared" ca="1" si="10"/>
        <v xml:space="preserve"> </v>
      </c>
    </row>
    <row r="700" spans="9:15" x14ac:dyDescent="0.25">
      <c r="I700" s="14"/>
      <c r="N700" s="47"/>
      <c r="O700" s="51" t="str">
        <f t="shared" ca="1" si="10"/>
        <v xml:space="preserve"> </v>
      </c>
    </row>
    <row r="701" spans="9:15" x14ac:dyDescent="0.25">
      <c r="I701" s="14"/>
      <c r="N701" s="47"/>
      <c r="O701" s="51" t="str">
        <f t="shared" ca="1" si="10"/>
        <v xml:space="preserve"> </v>
      </c>
    </row>
    <row r="702" spans="9:15" x14ac:dyDescent="0.25">
      <c r="I702" s="14"/>
      <c r="N702" s="47"/>
      <c r="O702" s="51" t="str">
        <f t="shared" ca="1" si="10"/>
        <v xml:space="preserve"> </v>
      </c>
    </row>
    <row r="703" spans="9:15" x14ac:dyDescent="0.25">
      <c r="I703" s="14"/>
      <c r="N703" s="47"/>
      <c r="O703" s="51" t="str">
        <f t="shared" ca="1" si="10"/>
        <v xml:space="preserve"> </v>
      </c>
    </row>
    <row r="704" spans="9:15" x14ac:dyDescent="0.25">
      <c r="I704" s="14"/>
      <c r="N704" s="47"/>
      <c r="O704" s="51" t="str">
        <f t="shared" ca="1" si="10"/>
        <v xml:space="preserve"> </v>
      </c>
    </row>
    <row r="705" spans="9:15" x14ac:dyDescent="0.25">
      <c r="I705" s="14"/>
      <c r="N705" s="47"/>
      <c r="O705" s="51" t="str">
        <f t="shared" ca="1" si="10"/>
        <v xml:space="preserve"> </v>
      </c>
    </row>
    <row r="706" spans="9:15" x14ac:dyDescent="0.25">
      <c r="I706" s="14"/>
      <c r="N706" s="47"/>
      <c r="O706" s="51" t="str">
        <f t="shared" ref="O706:O769" ca="1" si="11">IF(ISBLANK(B706)," ",IF(ISNA(IF(($B706+10)&lt;TODAY(),"Attention retard de livraison"," "))," ",IF(($B706+10)&lt;TODAY(),"Attention retard de livraison"," ")))</f>
        <v xml:space="preserve"> </v>
      </c>
    </row>
    <row r="707" spans="9:15" x14ac:dyDescent="0.25">
      <c r="I707" s="14"/>
      <c r="N707" s="47"/>
      <c r="O707" s="51" t="str">
        <f t="shared" ca="1" si="11"/>
        <v xml:space="preserve"> </v>
      </c>
    </row>
    <row r="708" spans="9:15" x14ac:dyDescent="0.25">
      <c r="I708" s="14"/>
      <c r="N708" s="47"/>
      <c r="O708" s="51" t="str">
        <f t="shared" ca="1" si="11"/>
        <v xml:space="preserve"> </v>
      </c>
    </row>
    <row r="709" spans="9:15" x14ac:dyDescent="0.25">
      <c r="I709" s="14"/>
      <c r="N709" s="47"/>
      <c r="O709" s="51" t="str">
        <f t="shared" ca="1" si="11"/>
        <v xml:space="preserve"> </v>
      </c>
    </row>
    <row r="710" spans="9:15" x14ac:dyDescent="0.25">
      <c r="I710" s="14"/>
      <c r="N710" s="47"/>
      <c r="O710" s="51" t="str">
        <f t="shared" ca="1" si="11"/>
        <v xml:space="preserve"> </v>
      </c>
    </row>
    <row r="711" spans="9:15" x14ac:dyDescent="0.25">
      <c r="I711" s="14"/>
      <c r="N711" s="47"/>
      <c r="O711" s="51" t="str">
        <f t="shared" ca="1" si="11"/>
        <v xml:space="preserve"> </v>
      </c>
    </row>
    <row r="712" spans="9:15" x14ac:dyDescent="0.25">
      <c r="I712" s="14"/>
      <c r="N712" s="47"/>
      <c r="O712" s="51" t="str">
        <f t="shared" ca="1" si="11"/>
        <v xml:space="preserve"> </v>
      </c>
    </row>
    <row r="713" spans="9:15" x14ac:dyDescent="0.25">
      <c r="I713" s="14"/>
      <c r="N713" s="47"/>
      <c r="O713" s="51" t="str">
        <f t="shared" ca="1" si="11"/>
        <v xml:space="preserve"> </v>
      </c>
    </row>
    <row r="714" spans="9:15" x14ac:dyDescent="0.25">
      <c r="I714" s="14"/>
      <c r="N714" s="47"/>
      <c r="O714" s="51" t="str">
        <f t="shared" ca="1" si="11"/>
        <v xml:space="preserve"> </v>
      </c>
    </row>
    <row r="715" spans="9:15" x14ac:dyDescent="0.25">
      <c r="I715" s="14"/>
      <c r="N715" s="47"/>
      <c r="O715" s="51" t="str">
        <f t="shared" ca="1" si="11"/>
        <v xml:space="preserve"> </v>
      </c>
    </row>
    <row r="716" spans="9:15" x14ac:dyDescent="0.25">
      <c r="I716" s="14"/>
      <c r="N716" s="47"/>
      <c r="O716" s="51" t="str">
        <f t="shared" ca="1" si="11"/>
        <v xml:space="preserve"> </v>
      </c>
    </row>
    <row r="717" spans="9:15" x14ac:dyDescent="0.25">
      <c r="I717" s="14"/>
      <c r="N717" s="47"/>
      <c r="O717" s="51" t="str">
        <f t="shared" ca="1" si="11"/>
        <v xml:space="preserve"> </v>
      </c>
    </row>
    <row r="718" spans="9:15" x14ac:dyDescent="0.25">
      <c r="I718" s="14"/>
      <c r="N718" s="47"/>
      <c r="O718" s="51" t="str">
        <f t="shared" ca="1" si="11"/>
        <v xml:space="preserve"> </v>
      </c>
    </row>
    <row r="719" spans="9:15" x14ac:dyDescent="0.25">
      <c r="I719" s="14"/>
      <c r="N719" s="47"/>
      <c r="O719" s="51" t="str">
        <f t="shared" ca="1" si="11"/>
        <v xml:space="preserve"> </v>
      </c>
    </row>
    <row r="720" spans="9:15" x14ac:dyDescent="0.25">
      <c r="I720" s="14"/>
      <c r="N720" s="47"/>
      <c r="O720" s="51" t="str">
        <f t="shared" ca="1" si="11"/>
        <v xml:space="preserve"> </v>
      </c>
    </row>
    <row r="721" spans="9:15" x14ac:dyDescent="0.25">
      <c r="I721" s="14"/>
      <c r="N721" s="47"/>
      <c r="O721" s="51" t="str">
        <f t="shared" ca="1" si="11"/>
        <v xml:space="preserve"> </v>
      </c>
    </row>
    <row r="722" spans="9:15" x14ac:dyDescent="0.25">
      <c r="I722" s="14"/>
      <c r="N722" s="47"/>
      <c r="O722" s="51" t="str">
        <f t="shared" ca="1" si="11"/>
        <v xml:space="preserve"> </v>
      </c>
    </row>
    <row r="723" spans="9:15" x14ac:dyDescent="0.25">
      <c r="I723" s="14"/>
      <c r="N723" s="47"/>
      <c r="O723" s="51" t="str">
        <f t="shared" ca="1" si="11"/>
        <v xml:space="preserve"> </v>
      </c>
    </row>
    <row r="724" spans="9:15" x14ac:dyDescent="0.25">
      <c r="I724" s="14"/>
      <c r="N724" s="47"/>
      <c r="O724" s="51" t="str">
        <f t="shared" ca="1" si="11"/>
        <v xml:space="preserve"> </v>
      </c>
    </row>
    <row r="725" spans="9:15" x14ac:dyDescent="0.25">
      <c r="I725" s="14"/>
      <c r="N725" s="47"/>
      <c r="O725" s="51" t="str">
        <f t="shared" ca="1" si="11"/>
        <v xml:space="preserve"> </v>
      </c>
    </row>
    <row r="726" spans="9:15" x14ac:dyDescent="0.25">
      <c r="I726" s="14"/>
      <c r="N726" s="47"/>
      <c r="O726" s="51" t="str">
        <f t="shared" ca="1" si="11"/>
        <v xml:space="preserve"> </v>
      </c>
    </row>
    <row r="727" spans="9:15" x14ac:dyDescent="0.25">
      <c r="I727" s="14"/>
      <c r="N727" s="47"/>
      <c r="O727" s="51" t="str">
        <f t="shared" ca="1" si="11"/>
        <v xml:space="preserve"> </v>
      </c>
    </row>
    <row r="728" spans="9:15" x14ac:dyDescent="0.25">
      <c r="I728" s="14"/>
      <c r="N728" s="47"/>
      <c r="O728" s="51" t="str">
        <f t="shared" ca="1" si="11"/>
        <v xml:space="preserve"> </v>
      </c>
    </row>
    <row r="729" spans="9:15" x14ac:dyDescent="0.25">
      <c r="I729" s="14"/>
      <c r="N729" s="47"/>
      <c r="O729" s="51" t="str">
        <f t="shared" ca="1" si="11"/>
        <v xml:space="preserve"> </v>
      </c>
    </row>
    <row r="730" spans="9:15" x14ac:dyDescent="0.25">
      <c r="I730" s="14"/>
      <c r="N730" s="47"/>
      <c r="O730" s="51" t="str">
        <f t="shared" ca="1" si="11"/>
        <v xml:space="preserve"> </v>
      </c>
    </row>
    <row r="731" spans="9:15" x14ac:dyDescent="0.25">
      <c r="I731" s="14"/>
      <c r="N731" s="47"/>
      <c r="O731" s="51" t="str">
        <f t="shared" ca="1" si="11"/>
        <v xml:space="preserve"> </v>
      </c>
    </row>
    <row r="732" spans="9:15" x14ac:dyDescent="0.25">
      <c r="I732" s="14"/>
      <c r="N732" s="47"/>
      <c r="O732" s="51" t="str">
        <f t="shared" ca="1" si="11"/>
        <v xml:space="preserve"> </v>
      </c>
    </row>
    <row r="733" spans="9:15" x14ac:dyDescent="0.25">
      <c r="I733" s="14"/>
      <c r="N733" s="47"/>
      <c r="O733" s="51" t="str">
        <f t="shared" ca="1" si="11"/>
        <v xml:space="preserve"> </v>
      </c>
    </row>
    <row r="734" spans="9:15" x14ac:dyDescent="0.25">
      <c r="I734" s="14"/>
      <c r="N734" s="47"/>
      <c r="O734" s="51" t="str">
        <f t="shared" ca="1" si="11"/>
        <v xml:space="preserve"> </v>
      </c>
    </row>
    <row r="735" spans="9:15" x14ac:dyDescent="0.25">
      <c r="I735" s="14"/>
      <c r="N735" s="47"/>
      <c r="O735" s="51" t="str">
        <f t="shared" ca="1" si="11"/>
        <v xml:space="preserve"> </v>
      </c>
    </row>
    <row r="736" spans="9:15" x14ac:dyDescent="0.25">
      <c r="I736" s="14"/>
      <c r="N736" s="47"/>
      <c r="O736" s="51" t="str">
        <f t="shared" ca="1" si="11"/>
        <v xml:space="preserve"> </v>
      </c>
    </row>
    <row r="737" spans="9:15" x14ac:dyDescent="0.25">
      <c r="I737" s="14"/>
      <c r="N737" s="47"/>
      <c r="O737" s="51" t="str">
        <f t="shared" ca="1" si="11"/>
        <v xml:space="preserve"> </v>
      </c>
    </row>
    <row r="738" spans="9:15" x14ac:dyDescent="0.25">
      <c r="I738" s="14"/>
      <c r="N738" s="47"/>
      <c r="O738" s="51" t="str">
        <f t="shared" ca="1" si="11"/>
        <v xml:space="preserve"> </v>
      </c>
    </row>
    <row r="739" spans="9:15" x14ac:dyDescent="0.25">
      <c r="I739" s="14"/>
      <c r="N739" s="47"/>
      <c r="O739" s="51" t="str">
        <f t="shared" ca="1" si="11"/>
        <v xml:space="preserve"> </v>
      </c>
    </row>
    <row r="740" spans="9:15" x14ac:dyDescent="0.25">
      <c r="I740" s="14"/>
      <c r="N740" s="47"/>
      <c r="O740" s="51" t="str">
        <f t="shared" ca="1" si="11"/>
        <v xml:space="preserve"> </v>
      </c>
    </row>
    <row r="741" spans="9:15" x14ac:dyDescent="0.25">
      <c r="I741" s="14"/>
      <c r="N741" s="47"/>
      <c r="O741" s="51" t="str">
        <f t="shared" ca="1" si="11"/>
        <v xml:space="preserve"> </v>
      </c>
    </row>
    <row r="742" spans="9:15" x14ac:dyDescent="0.25">
      <c r="I742" s="14"/>
      <c r="N742" s="47"/>
      <c r="O742" s="51" t="str">
        <f t="shared" ca="1" si="11"/>
        <v xml:space="preserve"> </v>
      </c>
    </row>
    <row r="743" spans="9:15" x14ac:dyDescent="0.25">
      <c r="I743" s="14"/>
      <c r="N743" s="47"/>
      <c r="O743" s="51" t="str">
        <f t="shared" ca="1" si="11"/>
        <v xml:space="preserve"> </v>
      </c>
    </row>
    <row r="744" spans="9:15" x14ac:dyDescent="0.25">
      <c r="I744" s="14"/>
      <c r="N744" s="47"/>
      <c r="O744" s="51" t="str">
        <f t="shared" ca="1" si="11"/>
        <v xml:space="preserve"> </v>
      </c>
    </row>
    <row r="745" spans="9:15" x14ac:dyDescent="0.25">
      <c r="I745" s="14"/>
      <c r="N745" s="47"/>
      <c r="O745" s="51" t="str">
        <f t="shared" ca="1" si="11"/>
        <v xml:space="preserve"> </v>
      </c>
    </row>
    <row r="746" spans="9:15" x14ac:dyDescent="0.25">
      <c r="I746" s="14"/>
      <c r="N746" s="47"/>
      <c r="O746" s="51" t="str">
        <f t="shared" ca="1" si="11"/>
        <v xml:space="preserve"> </v>
      </c>
    </row>
    <row r="747" spans="9:15" x14ac:dyDescent="0.25">
      <c r="I747" s="14"/>
      <c r="N747" s="47"/>
      <c r="O747" s="51" t="str">
        <f t="shared" ca="1" si="11"/>
        <v xml:space="preserve"> </v>
      </c>
    </row>
    <row r="748" spans="9:15" x14ac:dyDescent="0.25">
      <c r="I748" s="14"/>
      <c r="N748" s="47"/>
      <c r="O748" s="51" t="str">
        <f t="shared" ca="1" si="11"/>
        <v xml:space="preserve"> </v>
      </c>
    </row>
    <row r="749" spans="9:15" x14ac:dyDescent="0.25">
      <c r="I749" s="14"/>
      <c r="N749" s="47"/>
      <c r="O749" s="51" t="str">
        <f t="shared" ca="1" si="11"/>
        <v xml:space="preserve"> </v>
      </c>
    </row>
    <row r="750" spans="9:15" x14ac:dyDescent="0.25">
      <c r="I750" s="14"/>
      <c r="N750" s="47"/>
      <c r="O750" s="51" t="str">
        <f t="shared" ca="1" si="11"/>
        <v xml:space="preserve"> </v>
      </c>
    </row>
    <row r="751" spans="9:15" x14ac:dyDescent="0.25">
      <c r="I751" s="14"/>
      <c r="N751" s="47"/>
      <c r="O751" s="51" t="str">
        <f t="shared" ca="1" si="11"/>
        <v xml:space="preserve"> </v>
      </c>
    </row>
    <row r="752" spans="9:15" x14ac:dyDescent="0.25">
      <c r="I752" s="14"/>
      <c r="N752" s="47"/>
      <c r="O752" s="51" t="str">
        <f t="shared" ca="1" si="11"/>
        <v xml:space="preserve"> </v>
      </c>
    </row>
    <row r="753" spans="9:15" x14ac:dyDescent="0.25">
      <c r="I753" s="14"/>
      <c r="N753" s="47"/>
      <c r="O753" s="51" t="str">
        <f t="shared" ca="1" si="11"/>
        <v xml:space="preserve"> </v>
      </c>
    </row>
    <row r="754" spans="9:15" x14ac:dyDescent="0.25">
      <c r="I754" s="14"/>
      <c r="N754" s="47"/>
      <c r="O754" s="51" t="str">
        <f t="shared" ca="1" si="11"/>
        <v xml:space="preserve"> </v>
      </c>
    </row>
    <row r="755" spans="9:15" x14ac:dyDescent="0.25">
      <c r="I755" s="14"/>
      <c r="N755" s="47"/>
      <c r="O755" s="51" t="str">
        <f t="shared" ca="1" si="11"/>
        <v xml:space="preserve"> </v>
      </c>
    </row>
    <row r="756" spans="9:15" x14ac:dyDescent="0.25">
      <c r="I756" s="14"/>
      <c r="N756" s="47"/>
      <c r="O756" s="51" t="str">
        <f t="shared" ca="1" si="11"/>
        <v xml:space="preserve"> </v>
      </c>
    </row>
    <row r="757" spans="9:15" x14ac:dyDescent="0.25">
      <c r="I757" s="14"/>
      <c r="N757" s="47"/>
      <c r="O757" s="51" t="str">
        <f t="shared" ca="1" si="11"/>
        <v xml:space="preserve"> </v>
      </c>
    </row>
    <row r="758" spans="9:15" x14ac:dyDescent="0.25">
      <c r="I758" s="14"/>
      <c r="N758" s="47"/>
      <c r="O758" s="51" t="str">
        <f t="shared" ca="1" si="11"/>
        <v xml:space="preserve"> </v>
      </c>
    </row>
    <row r="759" spans="9:15" x14ac:dyDescent="0.25">
      <c r="I759" s="14"/>
      <c r="N759" s="47"/>
      <c r="O759" s="51" t="str">
        <f t="shared" ca="1" si="11"/>
        <v xml:space="preserve"> </v>
      </c>
    </row>
    <row r="760" spans="9:15" x14ac:dyDescent="0.25">
      <c r="I760" s="14"/>
      <c r="N760" s="47"/>
      <c r="O760" s="51" t="str">
        <f t="shared" ca="1" si="11"/>
        <v xml:space="preserve"> </v>
      </c>
    </row>
    <row r="761" spans="9:15" x14ac:dyDescent="0.25">
      <c r="I761" s="14"/>
      <c r="N761" s="47"/>
      <c r="O761" s="51" t="str">
        <f t="shared" ca="1" si="11"/>
        <v xml:space="preserve"> </v>
      </c>
    </row>
    <row r="762" spans="9:15" x14ac:dyDescent="0.25">
      <c r="I762" s="14"/>
      <c r="N762" s="47"/>
      <c r="O762" s="51" t="str">
        <f t="shared" ca="1" si="11"/>
        <v xml:space="preserve"> </v>
      </c>
    </row>
    <row r="763" spans="9:15" x14ac:dyDescent="0.25">
      <c r="I763" s="14"/>
      <c r="N763" s="47"/>
      <c r="O763" s="51" t="str">
        <f t="shared" ca="1" si="11"/>
        <v xml:space="preserve"> </v>
      </c>
    </row>
    <row r="764" spans="9:15" x14ac:dyDescent="0.25">
      <c r="I764" s="14"/>
      <c r="N764" s="47"/>
      <c r="O764" s="51" t="str">
        <f t="shared" ca="1" si="11"/>
        <v xml:space="preserve"> </v>
      </c>
    </row>
    <row r="765" spans="9:15" x14ac:dyDescent="0.25">
      <c r="I765" s="14"/>
      <c r="N765" s="47"/>
      <c r="O765" s="51" t="str">
        <f t="shared" ca="1" si="11"/>
        <v xml:space="preserve"> </v>
      </c>
    </row>
    <row r="766" spans="9:15" x14ac:dyDescent="0.25">
      <c r="I766" s="14"/>
      <c r="N766" s="47"/>
      <c r="O766" s="51" t="str">
        <f t="shared" ca="1" si="11"/>
        <v xml:space="preserve"> </v>
      </c>
    </row>
    <row r="767" spans="9:15" x14ac:dyDescent="0.25">
      <c r="I767" s="14"/>
      <c r="N767" s="47"/>
      <c r="O767" s="51" t="str">
        <f t="shared" ca="1" si="11"/>
        <v xml:space="preserve"> </v>
      </c>
    </row>
    <row r="768" spans="9:15" x14ac:dyDescent="0.25">
      <c r="I768" s="14"/>
      <c r="N768" s="47"/>
      <c r="O768" s="51" t="str">
        <f t="shared" ca="1" si="11"/>
        <v xml:space="preserve"> </v>
      </c>
    </row>
    <row r="769" spans="9:15" x14ac:dyDescent="0.25">
      <c r="I769" s="14"/>
      <c r="N769" s="47"/>
      <c r="O769" s="51" t="str">
        <f t="shared" ca="1" si="11"/>
        <v xml:space="preserve"> </v>
      </c>
    </row>
    <row r="770" spans="9:15" x14ac:dyDescent="0.25">
      <c r="I770" s="14"/>
      <c r="N770" s="47"/>
      <c r="O770" s="51" t="str">
        <f t="shared" ref="O770:O833" ca="1" si="12">IF(ISBLANK(B770)," ",IF(ISNA(IF(($B770+10)&lt;TODAY(),"Attention retard de livraison"," "))," ",IF(($B770+10)&lt;TODAY(),"Attention retard de livraison"," ")))</f>
        <v xml:space="preserve"> </v>
      </c>
    </row>
    <row r="771" spans="9:15" x14ac:dyDescent="0.25">
      <c r="I771" s="14"/>
      <c r="N771" s="47"/>
      <c r="O771" s="51" t="str">
        <f t="shared" ca="1" si="12"/>
        <v xml:space="preserve"> </v>
      </c>
    </row>
    <row r="772" spans="9:15" x14ac:dyDescent="0.25">
      <c r="I772" s="14"/>
      <c r="N772" s="47"/>
      <c r="O772" s="51" t="str">
        <f t="shared" ca="1" si="12"/>
        <v xml:space="preserve"> </v>
      </c>
    </row>
    <row r="773" spans="9:15" x14ac:dyDescent="0.25">
      <c r="I773" s="14"/>
      <c r="N773" s="47"/>
      <c r="O773" s="51" t="str">
        <f t="shared" ca="1" si="12"/>
        <v xml:space="preserve"> </v>
      </c>
    </row>
    <row r="774" spans="9:15" x14ac:dyDescent="0.25">
      <c r="I774" s="14"/>
      <c r="N774" s="47"/>
      <c r="O774" s="51" t="str">
        <f t="shared" ca="1" si="12"/>
        <v xml:space="preserve"> </v>
      </c>
    </row>
    <row r="775" spans="9:15" x14ac:dyDescent="0.25">
      <c r="I775" s="14"/>
      <c r="N775" s="47"/>
      <c r="O775" s="51" t="str">
        <f t="shared" ca="1" si="12"/>
        <v xml:space="preserve"> </v>
      </c>
    </row>
    <row r="776" spans="9:15" x14ac:dyDescent="0.25">
      <c r="I776" s="14"/>
      <c r="N776" s="47"/>
      <c r="O776" s="51" t="str">
        <f t="shared" ca="1" si="12"/>
        <v xml:space="preserve"> </v>
      </c>
    </row>
    <row r="777" spans="9:15" x14ac:dyDescent="0.25">
      <c r="I777" s="14"/>
      <c r="N777" s="47"/>
      <c r="O777" s="51" t="str">
        <f t="shared" ca="1" si="12"/>
        <v xml:space="preserve"> </v>
      </c>
    </row>
    <row r="778" spans="9:15" x14ac:dyDescent="0.25">
      <c r="I778" s="14"/>
      <c r="N778" s="47"/>
      <c r="O778" s="51" t="str">
        <f t="shared" ca="1" si="12"/>
        <v xml:space="preserve"> </v>
      </c>
    </row>
    <row r="779" spans="9:15" x14ac:dyDescent="0.25">
      <c r="I779" s="14"/>
      <c r="N779" s="47"/>
      <c r="O779" s="51" t="str">
        <f t="shared" ca="1" si="12"/>
        <v xml:space="preserve"> </v>
      </c>
    </row>
    <row r="780" spans="9:15" x14ac:dyDescent="0.25">
      <c r="I780" s="14"/>
      <c r="N780" s="47"/>
      <c r="O780" s="51" t="str">
        <f t="shared" ca="1" si="12"/>
        <v xml:space="preserve"> </v>
      </c>
    </row>
    <row r="781" spans="9:15" x14ac:dyDescent="0.25">
      <c r="I781" s="14"/>
      <c r="N781" s="47"/>
      <c r="O781" s="51" t="str">
        <f t="shared" ca="1" si="12"/>
        <v xml:space="preserve"> </v>
      </c>
    </row>
    <row r="782" spans="9:15" x14ac:dyDescent="0.25">
      <c r="I782" s="14"/>
      <c r="N782" s="47"/>
      <c r="O782" s="51" t="str">
        <f t="shared" ca="1" si="12"/>
        <v xml:space="preserve"> </v>
      </c>
    </row>
    <row r="783" spans="9:15" x14ac:dyDescent="0.25">
      <c r="I783" s="14"/>
      <c r="N783" s="47"/>
      <c r="O783" s="51" t="str">
        <f t="shared" ca="1" si="12"/>
        <v xml:space="preserve"> </v>
      </c>
    </row>
    <row r="784" spans="9:15" x14ac:dyDescent="0.25">
      <c r="I784" s="14"/>
      <c r="N784" s="47"/>
      <c r="O784" s="51" t="str">
        <f t="shared" ca="1" si="12"/>
        <v xml:space="preserve"> </v>
      </c>
    </row>
    <row r="785" spans="9:15" x14ac:dyDescent="0.25">
      <c r="I785" s="14"/>
      <c r="N785" s="47"/>
      <c r="O785" s="51" t="str">
        <f t="shared" ca="1" si="12"/>
        <v xml:space="preserve"> </v>
      </c>
    </row>
    <row r="786" spans="9:15" x14ac:dyDescent="0.25">
      <c r="I786" s="14"/>
      <c r="N786" s="47"/>
      <c r="O786" s="51" t="str">
        <f t="shared" ca="1" si="12"/>
        <v xml:space="preserve"> </v>
      </c>
    </row>
    <row r="787" spans="9:15" x14ac:dyDescent="0.25">
      <c r="I787" s="14"/>
      <c r="N787" s="47"/>
      <c r="O787" s="51" t="str">
        <f t="shared" ca="1" si="12"/>
        <v xml:space="preserve"> </v>
      </c>
    </row>
    <row r="788" spans="9:15" x14ac:dyDescent="0.25">
      <c r="I788" s="14"/>
      <c r="N788" s="47"/>
      <c r="O788" s="51" t="str">
        <f t="shared" ca="1" si="12"/>
        <v xml:space="preserve"> </v>
      </c>
    </row>
    <row r="789" spans="9:15" x14ac:dyDescent="0.25">
      <c r="I789" s="14"/>
      <c r="N789" s="47"/>
      <c r="O789" s="51" t="str">
        <f t="shared" ca="1" si="12"/>
        <v xml:space="preserve"> </v>
      </c>
    </row>
    <row r="790" spans="9:15" x14ac:dyDescent="0.25">
      <c r="I790" s="14"/>
      <c r="N790" s="47"/>
      <c r="O790" s="51" t="str">
        <f t="shared" ca="1" si="12"/>
        <v xml:space="preserve"> </v>
      </c>
    </row>
    <row r="791" spans="9:15" x14ac:dyDescent="0.25">
      <c r="I791" s="14"/>
      <c r="N791" s="47"/>
      <c r="O791" s="51" t="str">
        <f t="shared" ca="1" si="12"/>
        <v xml:space="preserve"> </v>
      </c>
    </row>
    <row r="792" spans="9:15" x14ac:dyDescent="0.25">
      <c r="I792" s="14"/>
      <c r="N792" s="47"/>
      <c r="O792" s="51" t="str">
        <f t="shared" ca="1" si="12"/>
        <v xml:space="preserve"> </v>
      </c>
    </row>
    <row r="793" spans="9:15" x14ac:dyDescent="0.25">
      <c r="I793" s="14"/>
      <c r="N793" s="47"/>
      <c r="O793" s="51" t="str">
        <f t="shared" ca="1" si="12"/>
        <v xml:space="preserve"> </v>
      </c>
    </row>
    <row r="794" spans="9:15" x14ac:dyDescent="0.25">
      <c r="I794" s="14"/>
      <c r="N794" s="47"/>
      <c r="O794" s="51" t="str">
        <f t="shared" ca="1" si="12"/>
        <v xml:space="preserve"> </v>
      </c>
    </row>
    <row r="795" spans="9:15" x14ac:dyDescent="0.25">
      <c r="I795" s="14"/>
      <c r="N795" s="47"/>
      <c r="O795" s="51" t="str">
        <f t="shared" ca="1" si="12"/>
        <v xml:space="preserve"> </v>
      </c>
    </row>
    <row r="796" spans="9:15" x14ac:dyDescent="0.25">
      <c r="I796" s="14"/>
      <c r="N796" s="47"/>
      <c r="O796" s="51" t="str">
        <f t="shared" ca="1" si="12"/>
        <v xml:space="preserve"> </v>
      </c>
    </row>
    <row r="797" spans="9:15" x14ac:dyDescent="0.25">
      <c r="I797" s="14"/>
      <c r="N797" s="47"/>
      <c r="O797" s="51" t="str">
        <f t="shared" ca="1" si="12"/>
        <v xml:space="preserve"> </v>
      </c>
    </row>
    <row r="798" spans="9:15" x14ac:dyDescent="0.25">
      <c r="I798" s="14"/>
      <c r="N798" s="47"/>
      <c r="O798" s="51" t="str">
        <f t="shared" ca="1" si="12"/>
        <v xml:space="preserve"> </v>
      </c>
    </row>
    <row r="799" spans="9:15" x14ac:dyDescent="0.25">
      <c r="I799" s="14"/>
      <c r="N799" s="47"/>
      <c r="O799" s="51" t="str">
        <f t="shared" ca="1" si="12"/>
        <v xml:space="preserve"> </v>
      </c>
    </row>
    <row r="800" spans="9:15" x14ac:dyDescent="0.25">
      <c r="I800" s="14"/>
      <c r="N800" s="47"/>
      <c r="O800" s="51" t="str">
        <f t="shared" ca="1" si="12"/>
        <v xml:space="preserve"> </v>
      </c>
    </row>
    <row r="801" spans="9:15" x14ac:dyDescent="0.25">
      <c r="I801" s="14"/>
      <c r="N801" s="47"/>
      <c r="O801" s="51" t="str">
        <f t="shared" ca="1" si="12"/>
        <v xml:space="preserve"> </v>
      </c>
    </row>
    <row r="802" spans="9:15" x14ac:dyDescent="0.25">
      <c r="I802" s="14"/>
      <c r="N802" s="47"/>
      <c r="O802" s="51" t="str">
        <f t="shared" ca="1" si="12"/>
        <v xml:space="preserve"> </v>
      </c>
    </row>
    <row r="803" spans="9:15" x14ac:dyDescent="0.25">
      <c r="I803" s="14"/>
      <c r="N803" s="47"/>
      <c r="O803" s="51" t="str">
        <f t="shared" ca="1" si="12"/>
        <v xml:space="preserve"> </v>
      </c>
    </row>
    <row r="804" spans="9:15" x14ac:dyDescent="0.25">
      <c r="I804" s="14"/>
      <c r="N804" s="47"/>
      <c r="O804" s="51" t="str">
        <f t="shared" ca="1" si="12"/>
        <v xml:space="preserve"> </v>
      </c>
    </row>
    <row r="805" spans="9:15" x14ac:dyDescent="0.25">
      <c r="I805" s="14"/>
      <c r="N805" s="47"/>
      <c r="O805" s="51" t="str">
        <f t="shared" ca="1" si="12"/>
        <v xml:space="preserve"> </v>
      </c>
    </row>
    <row r="806" spans="9:15" x14ac:dyDescent="0.25">
      <c r="I806" s="14"/>
      <c r="N806" s="47"/>
      <c r="O806" s="51" t="str">
        <f t="shared" ca="1" si="12"/>
        <v xml:space="preserve"> </v>
      </c>
    </row>
    <row r="807" spans="9:15" x14ac:dyDescent="0.25">
      <c r="I807" s="14"/>
      <c r="N807" s="47"/>
      <c r="O807" s="51" t="str">
        <f t="shared" ca="1" si="12"/>
        <v xml:space="preserve"> </v>
      </c>
    </row>
    <row r="808" spans="9:15" x14ac:dyDescent="0.25">
      <c r="I808" s="14"/>
      <c r="N808" s="47"/>
      <c r="O808" s="51" t="str">
        <f t="shared" ca="1" si="12"/>
        <v xml:space="preserve"> </v>
      </c>
    </row>
    <row r="809" spans="9:15" x14ac:dyDescent="0.25">
      <c r="I809" s="14"/>
      <c r="N809" s="47"/>
      <c r="O809" s="51" t="str">
        <f t="shared" ca="1" si="12"/>
        <v xml:space="preserve"> </v>
      </c>
    </row>
    <row r="810" spans="9:15" x14ac:dyDescent="0.25">
      <c r="I810" s="14"/>
      <c r="N810" s="47"/>
      <c r="O810" s="51" t="str">
        <f t="shared" ca="1" si="12"/>
        <v xml:space="preserve"> </v>
      </c>
    </row>
    <row r="811" spans="9:15" x14ac:dyDescent="0.25">
      <c r="I811" s="14"/>
      <c r="N811" s="47"/>
      <c r="O811" s="51" t="str">
        <f t="shared" ca="1" si="12"/>
        <v xml:space="preserve"> </v>
      </c>
    </row>
    <row r="812" spans="9:15" x14ac:dyDescent="0.25">
      <c r="I812" s="14"/>
      <c r="N812" s="47"/>
      <c r="O812" s="51" t="str">
        <f t="shared" ca="1" si="12"/>
        <v xml:space="preserve"> </v>
      </c>
    </row>
    <row r="813" spans="9:15" x14ac:dyDescent="0.25">
      <c r="I813" s="14"/>
      <c r="N813" s="47"/>
      <c r="O813" s="51" t="str">
        <f t="shared" ca="1" si="12"/>
        <v xml:space="preserve"> </v>
      </c>
    </row>
    <row r="814" spans="9:15" x14ac:dyDescent="0.25">
      <c r="I814" s="14"/>
      <c r="N814" s="47"/>
      <c r="O814" s="51" t="str">
        <f t="shared" ca="1" si="12"/>
        <v xml:space="preserve"> </v>
      </c>
    </row>
    <row r="815" spans="9:15" x14ac:dyDescent="0.25">
      <c r="I815" s="14"/>
      <c r="N815" s="47"/>
      <c r="O815" s="51" t="str">
        <f t="shared" ca="1" si="12"/>
        <v xml:space="preserve"> </v>
      </c>
    </row>
    <row r="816" spans="9:15" x14ac:dyDescent="0.25">
      <c r="I816" s="14"/>
      <c r="N816" s="47"/>
      <c r="O816" s="51" t="str">
        <f t="shared" ca="1" si="12"/>
        <v xml:space="preserve"> </v>
      </c>
    </row>
    <row r="817" spans="9:15" x14ac:dyDescent="0.25">
      <c r="I817" s="14"/>
      <c r="N817" s="47"/>
      <c r="O817" s="51" t="str">
        <f t="shared" ca="1" si="12"/>
        <v xml:space="preserve"> </v>
      </c>
    </row>
    <row r="818" spans="9:15" x14ac:dyDescent="0.25">
      <c r="I818" s="14"/>
      <c r="N818" s="47"/>
      <c r="O818" s="51" t="str">
        <f t="shared" ca="1" si="12"/>
        <v xml:space="preserve"> </v>
      </c>
    </row>
    <row r="819" spans="9:15" x14ac:dyDescent="0.25">
      <c r="I819" s="14"/>
      <c r="N819" s="47"/>
      <c r="O819" s="51" t="str">
        <f t="shared" ca="1" si="12"/>
        <v xml:space="preserve"> </v>
      </c>
    </row>
    <row r="820" spans="9:15" x14ac:dyDescent="0.25">
      <c r="I820" s="14"/>
      <c r="N820" s="47"/>
      <c r="O820" s="51" t="str">
        <f t="shared" ca="1" si="12"/>
        <v xml:space="preserve"> </v>
      </c>
    </row>
    <row r="821" spans="9:15" x14ac:dyDescent="0.25">
      <c r="I821" s="14"/>
      <c r="N821" s="47"/>
      <c r="O821" s="51" t="str">
        <f t="shared" ca="1" si="12"/>
        <v xml:space="preserve"> </v>
      </c>
    </row>
    <row r="822" spans="9:15" x14ac:dyDescent="0.25">
      <c r="I822" s="14"/>
      <c r="N822" s="47"/>
      <c r="O822" s="51" t="str">
        <f t="shared" ca="1" si="12"/>
        <v xml:space="preserve"> </v>
      </c>
    </row>
    <row r="823" spans="9:15" x14ac:dyDescent="0.25">
      <c r="I823" s="14"/>
      <c r="N823" s="47"/>
      <c r="O823" s="51" t="str">
        <f t="shared" ca="1" si="12"/>
        <v xml:space="preserve"> </v>
      </c>
    </row>
    <row r="824" spans="9:15" x14ac:dyDescent="0.25">
      <c r="I824" s="14"/>
      <c r="N824" s="47"/>
      <c r="O824" s="51" t="str">
        <f t="shared" ca="1" si="12"/>
        <v xml:space="preserve"> </v>
      </c>
    </row>
    <row r="825" spans="9:15" x14ac:dyDescent="0.25">
      <c r="I825" s="14"/>
      <c r="N825" s="47"/>
      <c r="O825" s="51" t="str">
        <f t="shared" ca="1" si="12"/>
        <v xml:space="preserve"> </v>
      </c>
    </row>
    <row r="826" spans="9:15" x14ac:dyDescent="0.25">
      <c r="I826" s="14"/>
      <c r="N826" s="47"/>
      <c r="O826" s="51" t="str">
        <f t="shared" ca="1" si="12"/>
        <v xml:space="preserve"> </v>
      </c>
    </row>
    <row r="827" spans="9:15" x14ac:dyDescent="0.25">
      <c r="I827" s="14"/>
      <c r="N827" s="47"/>
      <c r="O827" s="51" t="str">
        <f t="shared" ca="1" si="12"/>
        <v xml:space="preserve"> </v>
      </c>
    </row>
    <row r="828" spans="9:15" x14ac:dyDescent="0.25">
      <c r="I828" s="14"/>
      <c r="N828" s="47"/>
      <c r="O828" s="51" t="str">
        <f t="shared" ca="1" si="12"/>
        <v xml:space="preserve"> </v>
      </c>
    </row>
    <row r="829" spans="9:15" x14ac:dyDescent="0.25">
      <c r="I829" s="14"/>
      <c r="N829" s="47"/>
      <c r="O829" s="51" t="str">
        <f t="shared" ca="1" si="12"/>
        <v xml:space="preserve"> </v>
      </c>
    </row>
    <row r="830" spans="9:15" x14ac:dyDescent="0.25">
      <c r="I830" s="14"/>
      <c r="N830" s="47"/>
      <c r="O830" s="51" t="str">
        <f t="shared" ca="1" si="12"/>
        <v xml:space="preserve"> </v>
      </c>
    </row>
    <row r="831" spans="9:15" x14ac:dyDescent="0.25">
      <c r="I831" s="14"/>
      <c r="N831" s="47"/>
      <c r="O831" s="51" t="str">
        <f t="shared" ca="1" si="12"/>
        <v xml:space="preserve"> </v>
      </c>
    </row>
    <row r="832" spans="9:15" x14ac:dyDescent="0.25">
      <c r="I832" s="14"/>
      <c r="N832" s="47"/>
      <c r="O832" s="51" t="str">
        <f t="shared" ca="1" si="12"/>
        <v xml:space="preserve"> </v>
      </c>
    </row>
    <row r="833" spans="9:15" x14ac:dyDescent="0.25">
      <c r="I833" s="14"/>
      <c r="N833" s="47"/>
      <c r="O833" s="51" t="str">
        <f t="shared" ca="1" si="12"/>
        <v xml:space="preserve"> </v>
      </c>
    </row>
    <row r="834" spans="9:15" x14ac:dyDescent="0.25">
      <c r="I834" s="14"/>
      <c r="N834" s="47"/>
      <c r="O834" s="51" t="str">
        <f t="shared" ref="O834:O854" ca="1" si="13">IF(ISBLANK(B834)," ",IF(ISNA(IF(($B834+10)&lt;TODAY(),"Attention retard de livraison"," "))," ",IF(($B834+10)&lt;TODAY(),"Attention retard de livraison"," ")))</f>
        <v xml:space="preserve"> </v>
      </c>
    </row>
    <row r="835" spans="9:15" x14ac:dyDescent="0.25">
      <c r="I835" s="14"/>
      <c r="N835" s="47"/>
      <c r="O835" s="51" t="str">
        <f t="shared" ca="1" si="13"/>
        <v xml:space="preserve"> </v>
      </c>
    </row>
    <row r="836" spans="9:15" x14ac:dyDescent="0.25">
      <c r="I836" s="14"/>
      <c r="N836" s="47"/>
      <c r="O836" s="51" t="str">
        <f t="shared" ca="1" si="13"/>
        <v xml:space="preserve"> </v>
      </c>
    </row>
    <row r="837" spans="9:15" x14ac:dyDescent="0.25">
      <c r="I837" s="14"/>
      <c r="N837" s="47"/>
      <c r="O837" s="51" t="str">
        <f t="shared" ca="1" si="13"/>
        <v xml:space="preserve"> </v>
      </c>
    </row>
    <row r="838" spans="9:15" x14ac:dyDescent="0.25">
      <c r="I838" s="14"/>
      <c r="N838" s="47"/>
      <c r="O838" s="51" t="str">
        <f t="shared" ca="1" si="13"/>
        <v xml:space="preserve"> </v>
      </c>
    </row>
    <row r="839" spans="9:15" x14ac:dyDescent="0.25">
      <c r="I839" s="14"/>
      <c r="N839" s="47"/>
      <c r="O839" s="51" t="str">
        <f t="shared" ca="1" si="13"/>
        <v xml:space="preserve"> </v>
      </c>
    </row>
    <row r="840" spans="9:15" x14ac:dyDescent="0.25">
      <c r="I840" s="14"/>
      <c r="N840" s="47"/>
      <c r="O840" s="51" t="str">
        <f t="shared" ca="1" si="13"/>
        <v xml:space="preserve"> </v>
      </c>
    </row>
    <row r="841" spans="9:15" x14ac:dyDescent="0.25">
      <c r="I841" s="14"/>
      <c r="N841" s="47"/>
      <c r="O841" s="51" t="str">
        <f t="shared" ca="1" si="13"/>
        <v xml:space="preserve"> </v>
      </c>
    </row>
    <row r="842" spans="9:15" x14ac:dyDescent="0.25">
      <c r="I842" s="14"/>
      <c r="N842" s="47"/>
      <c r="O842" s="51" t="str">
        <f t="shared" ca="1" si="13"/>
        <v xml:space="preserve"> </v>
      </c>
    </row>
    <row r="843" spans="9:15" x14ac:dyDescent="0.25">
      <c r="I843" s="14"/>
      <c r="N843" s="47"/>
      <c r="O843" s="51" t="str">
        <f t="shared" ca="1" si="13"/>
        <v xml:space="preserve"> </v>
      </c>
    </row>
    <row r="844" spans="9:15" x14ac:dyDescent="0.25">
      <c r="I844" s="14"/>
      <c r="N844" s="47"/>
      <c r="O844" s="51" t="str">
        <f t="shared" ca="1" si="13"/>
        <v xml:space="preserve"> </v>
      </c>
    </row>
    <row r="845" spans="9:15" x14ac:dyDescent="0.25">
      <c r="I845" s="14"/>
      <c r="N845" s="47"/>
      <c r="O845" s="51" t="str">
        <f t="shared" ca="1" si="13"/>
        <v xml:space="preserve"> </v>
      </c>
    </row>
    <row r="846" spans="9:15" x14ac:dyDescent="0.25">
      <c r="I846" s="14"/>
      <c r="N846" s="47"/>
      <c r="O846" s="51" t="str">
        <f t="shared" ca="1" si="13"/>
        <v xml:space="preserve"> </v>
      </c>
    </row>
    <row r="847" spans="9:15" x14ac:dyDescent="0.25">
      <c r="I847" s="14"/>
      <c r="N847" s="47"/>
      <c r="O847" s="51" t="str">
        <f t="shared" ca="1" si="13"/>
        <v xml:space="preserve"> </v>
      </c>
    </row>
    <row r="848" spans="9:15" x14ac:dyDescent="0.25">
      <c r="I848" s="14"/>
      <c r="N848" s="47"/>
      <c r="O848" s="51" t="str">
        <f t="shared" ca="1" si="13"/>
        <v xml:space="preserve"> </v>
      </c>
    </row>
    <row r="849" spans="9:15" x14ac:dyDescent="0.25">
      <c r="I849" s="14"/>
      <c r="N849" s="47"/>
      <c r="O849" s="51" t="str">
        <f t="shared" ca="1" si="13"/>
        <v xml:space="preserve"> </v>
      </c>
    </row>
    <row r="850" spans="9:15" x14ac:dyDescent="0.25">
      <c r="I850" s="14"/>
      <c r="N850" s="47"/>
      <c r="O850" s="51" t="str">
        <f t="shared" ca="1" si="13"/>
        <v xml:space="preserve"> </v>
      </c>
    </row>
    <row r="851" spans="9:15" x14ac:dyDescent="0.25">
      <c r="I851" s="14"/>
      <c r="N851" s="47"/>
      <c r="O851" s="51" t="str">
        <f t="shared" ca="1" si="13"/>
        <v xml:space="preserve"> </v>
      </c>
    </row>
    <row r="852" spans="9:15" x14ac:dyDescent="0.25">
      <c r="I852" s="14"/>
      <c r="N852" s="47"/>
      <c r="O852" s="51" t="str">
        <f t="shared" ca="1" si="13"/>
        <v xml:space="preserve"> </v>
      </c>
    </row>
    <row r="853" spans="9:15" x14ac:dyDescent="0.25">
      <c r="I853" s="14"/>
      <c r="N853" s="47"/>
      <c r="O853" s="51" t="str">
        <f t="shared" ca="1" si="13"/>
        <v xml:space="preserve"> </v>
      </c>
    </row>
    <row r="854" spans="9:15" x14ac:dyDescent="0.25">
      <c r="I854" s="14"/>
      <c r="N854" s="47"/>
      <c r="O854" s="51" t="str">
        <f t="shared" ca="1" si="13"/>
        <v xml:space="preserve"> </v>
      </c>
    </row>
    <row r="855" spans="9:15" x14ac:dyDescent="0.25">
      <c r="I855" s="14"/>
      <c r="N855" s="47"/>
    </row>
    <row r="856" spans="9:15" x14ac:dyDescent="0.25">
      <c r="I856" s="14"/>
      <c r="N856" s="47"/>
    </row>
    <row r="857" spans="9:15" x14ac:dyDescent="0.25">
      <c r="I857" s="14"/>
      <c r="N857" s="47"/>
    </row>
    <row r="858" spans="9:15" x14ac:dyDescent="0.25">
      <c r="I858" s="14"/>
      <c r="N858" s="47"/>
    </row>
    <row r="859" spans="9:15" x14ac:dyDescent="0.25">
      <c r="I859" s="14"/>
      <c r="N859" s="47"/>
    </row>
    <row r="860" spans="9:15" x14ac:dyDescent="0.25">
      <c r="I860" s="14"/>
      <c r="N860" s="47"/>
    </row>
    <row r="861" spans="9:15" x14ac:dyDescent="0.25">
      <c r="I861" s="14"/>
      <c r="N861" s="47"/>
    </row>
    <row r="862" spans="9:15" x14ac:dyDescent="0.25">
      <c r="I862" s="14"/>
      <c r="N862" s="47"/>
    </row>
    <row r="863" spans="9:15" x14ac:dyDescent="0.25">
      <c r="I863" s="14"/>
      <c r="N863" s="47"/>
    </row>
    <row r="864" spans="9:15" x14ac:dyDescent="0.25">
      <c r="I864" s="14"/>
      <c r="N864" s="47"/>
    </row>
    <row r="865" spans="9:14" x14ac:dyDescent="0.25">
      <c r="I865" s="14"/>
      <c r="N865" s="47"/>
    </row>
    <row r="866" spans="9:14" x14ac:dyDescent="0.25">
      <c r="I866" s="14"/>
      <c r="N866" s="47"/>
    </row>
    <row r="867" spans="9:14" x14ac:dyDescent="0.25">
      <c r="I867" s="14"/>
      <c r="N867" s="47"/>
    </row>
    <row r="868" spans="9:14" x14ac:dyDescent="0.25">
      <c r="I868" s="14"/>
      <c r="N868" s="47"/>
    </row>
    <row r="869" spans="9:14" x14ac:dyDescent="0.25">
      <c r="I869" s="14"/>
      <c r="N869" s="47"/>
    </row>
    <row r="870" spans="9:14" x14ac:dyDescent="0.25">
      <c r="I870" s="14"/>
      <c r="N870" s="47"/>
    </row>
    <row r="871" spans="9:14" x14ac:dyDescent="0.25">
      <c r="I871" s="14"/>
      <c r="N871" s="47"/>
    </row>
    <row r="872" spans="9:14" x14ac:dyDescent="0.25">
      <c r="I872" s="14"/>
      <c r="N872" s="47"/>
    </row>
    <row r="873" spans="9:14" x14ac:dyDescent="0.25">
      <c r="I873" s="14"/>
      <c r="N873" s="47"/>
    </row>
    <row r="874" spans="9:14" x14ac:dyDescent="0.25">
      <c r="I874" s="14"/>
      <c r="N874" s="47"/>
    </row>
    <row r="875" spans="9:14" x14ac:dyDescent="0.25">
      <c r="I875" s="14"/>
      <c r="N875" s="47"/>
    </row>
    <row r="876" spans="9:14" x14ac:dyDescent="0.25">
      <c r="I876" s="14"/>
      <c r="N876" s="47"/>
    </row>
    <row r="877" spans="9:14" x14ac:dyDescent="0.25">
      <c r="I877" s="14"/>
      <c r="N877" s="47"/>
    </row>
    <row r="878" spans="9:14" x14ac:dyDescent="0.25">
      <c r="I878" s="14"/>
      <c r="N878" s="47"/>
    </row>
    <row r="879" spans="9:14" x14ac:dyDescent="0.25">
      <c r="I879" s="14"/>
      <c r="N879" s="47"/>
    </row>
    <row r="880" spans="9:14" x14ac:dyDescent="0.25">
      <c r="I880" s="14"/>
      <c r="N880" s="47"/>
    </row>
    <row r="881" spans="9:14" x14ac:dyDescent="0.25">
      <c r="I881" s="14"/>
      <c r="N881" s="47"/>
    </row>
    <row r="882" spans="9:14" x14ac:dyDescent="0.25">
      <c r="I882" s="14"/>
      <c r="N882" s="47"/>
    </row>
    <row r="883" spans="9:14" x14ac:dyDescent="0.25">
      <c r="I883" s="14"/>
      <c r="N883" s="47"/>
    </row>
    <row r="884" spans="9:14" x14ac:dyDescent="0.25">
      <c r="I884" s="14"/>
      <c r="N884" s="47"/>
    </row>
    <row r="885" spans="9:14" x14ac:dyDescent="0.25">
      <c r="I885" s="14"/>
      <c r="N885" s="47"/>
    </row>
    <row r="886" spans="9:14" x14ac:dyDescent="0.25">
      <c r="I886" s="14"/>
      <c r="N886" s="47"/>
    </row>
    <row r="887" spans="9:14" x14ac:dyDescent="0.25">
      <c r="I887" s="14"/>
      <c r="N887" s="47"/>
    </row>
    <row r="888" spans="9:14" x14ac:dyDescent="0.25">
      <c r="I888" s="14"/>
      <c r="N888" s="47"/>
    </row>
    <row r="889" spans="9:14" x14ac:dyDescent="0.25">
      <c r="I889" s="14"/>
      <c r="N889" s="47"/>
    </row>
    <row r="890" spans="9:14" x14ac:dyDescent="0.25">
      <c r="I890" s="14"/>
      <c r="N890" s="47"/>
    </row>
    <row r="891" spans="9:14" x14ac:dyDescent="0.25">
      <c r="I891" s="14"/>
      <c r="N891" s="47"/>
    </row>
    <row r="892" spans="9:14" x14ac:dyDescent="0.25">
      <c r="I892" s="14"/>
      <c r="N892" s="47"/>
    </row>
    <row r="893" spans="9:14" x14ac:dyDescent="0.25">
      <c r="I893" s="14"/>
      <c r="N893" s="47"/>
    </row>
    <row r="894" spans="9:14" x14ac:dyDescent="0.25">
      <c r="I894" s="14"/>
      <c r="N894" s="47"/>
    </row>
    <row r="895" spans="9:14" x14ac:dyDescent="0.25">
      <c r="I895" s="14"/>
      <c r="N895" s="47"/>
    </row>
    <row r="896" spans="9:14" x14ac:dyDescent="0.25">
      <c r="I896" s="14"/>
      <c r="N896" s="47"/>
    </row>
    <row r="897" spans="9:14" x14ac:dyDescent="0.25">
      <c r="I897" s="14"/>
      <c r="N897" s="47"/>
    </row>
    <row r="898" spans="9:14" x14ac:dyDescent="0.25">
      <c r="I898" s="14"/>
      <c r="N898" s="47"/>
    </row>
    <row r="899" spans="9:14" x14ac:dyDescent="0.25">
      <c r="I899" s="14"/>
      <c r="N899" s="47"/>
    </row>
    <row r="900" spans="9:14" x14ac:dyDescent="0.25">
      <c r="I900" s="14"/>
      <c r="N900" s="47"/>
    </row>
    <row r="901" spans="9:14" x14ac:dyDescent="0.25">
      <c r="I901" s="14"/>
      <c r="N901" s="47"/>
    </row>
    <row r="902" spans="9:14" x14ac:dyDescent="0.25">
      <c r="I902" s="14"/>
      <c r="N902" s="47"/>
    </row>
    <row r="903" spans="9:14" x14ac:dyDescent="0.25">
      <c r="I903" s="14"/>
      <c r="N903" s="47"/>
    </row>
    <row r="904" spans="9:14" x14ac:dyDescent="0.25">
      <c r="I904" s="14"/>
      <c r="N904" s="47"/>
    </row>
    <row r="905" spans="9:14" x14ac:dyDescent="0.25">
      <c r="I905" s="14"/>
      <c r="N905" s="47"/>
    </row>
    <row r="906" spans="9:14" x14ac:dyDescent="0.25">
      <c r="I906" s="14"/>
      <c r="N906" s="47"/>
    </row>
    <row r="907" spans="9:14" x14ac:dyDescent="0.25">
      <c r="I907" s="14"/>
      <c r="N907" s="47"/>
    </row>
    <row r="908" spans="9:14" x14ac:dyDescent="0.25">
      <c r="I908" s="14"/>
      <c r="N908" s="47"/>
    </row>
    <row r="909" spans="9:14" x14ac:dyDescent="0.25">
      <c r="I909" s="14"/>
      <c r="N909" s="47"/>
    </row>
    <row r="910" spans="9:14" x14ac:dyDescent="0.25">
      <c r="I910" s="14"/>
      <c r="N910" s="47"/>
    </row>
    <row r="911" spans="9:14" x14ac:dyDescent="0.25">
      <c r="I911" s="14"/>
      <c r="N911" s="47"/>
    </row>
    <row r="912" spans="9:14" x14ac:dyDescent="0.25">
      <c r="I912" s="14"/>
      <c r="N912" s="47"/>
    </row>
    <row r="913" spans="9:14" x14ac:dyDescent="0.25">
      <c r="I913" s="14"/>
      <c r="N913" s="47"/>
    </row>
    <row r="914" spans="9:14" x14ac:dyDescent="0.25">
      <c r="I914" s="14"/>
      <c r="N914" s="47"/>
    </row>
    <row r="915" spans="9:14" x14ac:dyDescent="0.25">
      <c r="I915" s="14"/>
      <c r="N915" s="47"/>
    </row>
    <row r="916" spans="9:14" x14ac:dyDescent="0.25">
      <c r="I916" s="14"/>
      <c r="N916" s="47"/>
    </row>
    <row r="917" spans="9:14" x14ac:dyDescent="0.25">
      <c r="I917" s="14"/>
      <c r="N917" s="47"/>
    </row>
    <row r="918" spans="9:14" x14ac:dyDescent="0.25">
      <c r="I918" s="14"/>
      <c r="N918" s="47"/>
    </row>
    <row r="919" spans="9:14" x14ac:dyDescent="0.25">
      <c r="I919" s="14"/>
      <c r="N919" s="47"/>
    </row>
    <row r="920" spans="9:14" x14ac:dyDescent="0.25">
      <c r="I920" s="14"/>
      <c r="N920" s="47"/>
    </row>
    <row r="921" spans="9:14" x14ac:dyDescent="0.25">
      <c r="I921" s="14"/>
      <c r="N921" s="47"/>
    </row>
    <row r="922" spans="9:14" x14ac:dyDescent="0.25">
      <c r="I922" s="14"/>
      <c r="N922" s="47"/>
    </row>
    <row r="923" spans="9:14" x14ac:dyDescent="0.25">
      <c r="I923" s="14"/>
      <c r="N923" s="47"/>
    </row>
    <row r="924" spans="9:14" x14ac:dyDescent="0.25">
      <c r="I924" s="14"/>
      <c r="N924" s="47"/>
    </row>
    <row r="925" spans="9:14" x14ac:dyDescent="0.25">
      <c r="I925" s="14"/>
      <c r="N925" s="47"/>
    </row>
    <row r="926" spans="9:14" x14ac:dyDescent="0.25">
      <c r="I926" s="14"/>
      <c r="N926" s="47"/>
    </row>
    <row r="927" spans="9:14" x14ac:dyDescent="0.25">
      <c r="I927" s="14"/>
      <c r="N927" s="47"/>
    </row>
    <row r="928" spans="9:14" x14ac:dyDescent="0.25">
      <c r="I928" s="14"/>
      <c r="N928" s="47"/>
    </row>
    <row r="929" spans="9:14" x14ac:dyDescent="0.25">
      <c r="I929" s="14"/>
      <c r="N929" s="47"/>
    </row>
    <row r="930" spans="9:14" x14ac:dyDescent="0.25">
      <c r="I930" s="14"/>
      <c r="N930" s="47"/>
    </row>
    <row r="931" spans="9:14" x14ac:dyDescent="0.25">
      <c r="I931" s="14"/>
      <c r="N931" s="47"/>
    </row>
    <row r="932" spans="9:14" x14ac:dyDescent="0.25">
      <c r="I932" s="14"/>
      <c r="N932" s="47"/>
    </row>
    <row r="933" spans="9:14" x14ac:dyDescent="0.25">
      <c r="I933" s="14"/>
      <c r="N933" s="47"/>
    </row>
    <row r="934" spans="9:14" x14ac:dyDescent="0.25">
      <c r="I934" s="14"/>
      <c r="N934" s="47"/>
    </row>
    <row r="935" spans="9:14" x14ac:dyDescent="0.25">
      <c r="I935" s="14"/>
      <c r="N935" s="47"/>
    </row>
    <row r="936" spans="9:14" x14ac:dyDescent="0.25">
      <c r="I936" s="14"/>
      <c r="N936" s="47"/>
    </row>
    <row r="937" spans="9:14" x14ac:dyDescent="0.25">
      <c r="I937" s="14"/>
      <c r="N937" s="47"/>
    </row>
    <row r="938" spans="9:14" x14ac:dyDescent="0.25">
      <c r="I938" s="14"/>
      <c r="N938" s="47"/>
    </row>
    <row r="939" spans="9:14" x14ac:dyDescent="0.25">
      <c r="I939" s="14"/>
      <c r="N939" s="47"/>
    </row>
    <row r="940" spans="9:14" x14ac:dyDescent="0.25">
      <c r="I940" s="14"/>
      <c r="N940" s="47"/>
    </row>
    <row r="941" spans="9:14" x14ac:dyDescent="0.25">
      <c r="I941" s="14"/>
      <c r="N941" s="47"/>
    </row>
    <row r="942" spans="9:14" x14ac:dyDescent="0.25">
      <c r="I942" s="14"/>
      <c r="N942" s="47"/>
    </row>
    <row r="943" spans="9:14" x14ac:dyDescent="0.25">
      <c r="I943" s="14"/>
      <c r="N943" s="47"/>
    </row>
    <row r="944" spans="9:14" x14ac:dyDescent="0.25">
      <c r="I944" s="14"/>
      <c r="N944" s="47"/>
    </row>
    <row r="945" spans="9:14" x14ac:dyDescent="0.25">
      <c r="I945" s="14"/>
      <c r="N945" s="47"/>
    </row>
    <row r="946" spans="9:14" x14ac:dyDescent="0.25">
      <c r="I946" s="14"/>
      <c r="N946" s="47"/>
    </row>
    <row r="947" spans="9:14" x14ac:dyDescent="0.25">
      <c r="I947" s="14"/>
      <c r="N947" s="47"/>
    </row>
    <row r="948" spans="9:14" x14ac:dyDescent="0.25">
      <c r="I948" s="14"/>
      <c r="N948" s="47"/>
    </row>
    <row r="949" spans="9:14" x14ac:dyDescent="0.25">
      <c r="I949" s="14"/>
      <c r="N949" s="47"/>
    </row>
    <row r="950" spans="9:14" x14ac:dyDescent="0.25">
      <c r="I950" s="14"/>
      <c r="N950" s="47"/>
    </row>
    <row r="951" spans="9:14" x14ac:dyDescent="0.25">
      <c r="I951" s="14"/>
      <c r="N951" s="47"/>
    </row>
    <row r="952" spans="9:14" x14ac:dyDescent="0.25">
      <c r="I952" s="14"/>
      <c r="N952" s="47"/>
    </row>
    <row r="953" spans="9:14" x14ac:dyDescent="0.25">
      <c r="I953" s="14"/>
      <c r="N953" s="47"/>
    </row>
    <row r="954" spans="9:14" x14ac:dyDescent="0.25">
      <c r="I954" s="14"/>
      <c r="N954" s="47"/>
    </row>
    <row r="955" spans="9:14" x14ac:dyDescent="0.25">
      <c r="I955" s="14"/>
      <c r="N955" s="47"/>
    </row>
    <row r="956" spans="9:14" x14ac:dyDescent="0.25">
      <c r="I956" s="14"/>
      <c r="N956" s="47"/>
    </row>
    <row r="957" spans="9:14" x14ac:dyDescent="0.25">
      <c r="I957" s="14"/>
      <c r="N957" s="47"/>
    </row>
    <row r="958" spans="9:14" x14ac:dyDescent="0.25">
      <c r="I958" s="14"/>
      <c r="N958" s="47"/>
    </row>
    <row r="959" spans="9:14" x14ac:dyDescent="0.25">
      <c r="I959" s="14"/>
      <c r="N959" s="47"/>
    </row>
    <row r="960" spans="9:14" x14ac:dyDescent="0.25">
      <c r="I960" s="14"/>
      <c r="N960" s="47"/>
    </row>
    <row r="961" spans="9:14" x14ac:dyDescent="0.25">
      <c r="I961" s="14"/>
      <c r="N961" s="47"/>
    </row>
    <row r="962" spans="9:14" x14ac:dyDescent="0.25">
      <c r="I962" s="14"/>
      <c r="N962" s="47"/>
    </row>
    <row r="963" spans="9:14" x14ac:dyDescent="0.25">
      <c r="I963" s="14"/>
      <c r="N963" s="47"/>
    </row>
    <row r="964" spans="9:14" x14ac:dyDescent="0.25">
      <c r="I964" s="14"/>
      <c r="N964" s="47"/>
    </row>
    <row r="965" spans="9:14" x14ac:dyDescent="0.25">
      <c r="I965" s="14"/>
      <c r="N965" s="47"/>
    </row>
    <row r="966" spans="9:14" x14ac:dyDescent="0.25">
      <c r="I966" s="14"/>
      <c r="N966" s="47"/>
    </row>
    <row r="967" spans="9:14" x14ac:dyDescent="0.25">
      <c r="I967" s="14"/>
      <c r="N967" s="47"/>
    </row>
    <row r="968" spans="9:14" x14ac:dyDescent="0.25">
      <c r="I968" s="14"/>
      <c r="N968" s="47"/>
    </row>
    <row r="969" spans="9:14" x14ac:dyDescent="0.25">
      <c r="I969" s="14"/>
      <c r="N969" s="47"/>
    </row>
    <row r="970" spans="9:14" x14ac:dyDescent="0.25">
      <c r="I970" s="14"/>
      <c r="N970" s="47"/>
    </row>
    <row r="971" spans="9:14" x14ac:dyDescent="0.25">
      <c r="I971" s="14"/>
      <c r="N971" s="47"/>
    </row>
    <row r="972" spans="9:14" x14ac:dyDescent="0.25">
      <c r="I972" s="14"/>
      <c r="N972" s="47"/>
    </row>
    <row r="973" spans="9:14" x14ac:dyDescent="0.25">
      <c r="I973" s="14"/>
      <c r="N973" s="47"/>
    </row>
    <row r="974" spans="9:14" x14ac:dyDescent="0.25">
      <c r="I974" s="14"/>
      <c r="N974" s="47"/>
    </row>
    <row r="975" spans="9:14" x14ac:dyDescent="0.25">
      <c r="I975" s="14"/>
      <c r="N975" s="47"/>
    </row>
    <row r="976" spans="9:14" x14ac:dyDescent="0.25">
      <c r="I976" s="14"/>
      <c r="N976" s="47"/>
    </row>
    <row r="977" spans="9:14" x14ac:dyDescent="0.25">
      <c r="I977" s="14"/>
      <c r="N977" s="47"/>
    </row>
    <row r="978" spans="9:14" x14ac:dyDescent="0.25">
      <c r="I978" s="14"/>
      <c r="N978" s="47"/>
    </row>
    <row r="979" spans="9:14" x14ac:dyDescent="0.25">
      <c r="I979" s="14"/>
      <c r="N979" s="47"/>
    </row>
    <row r="980" spans="9:14" x14ac:dyDescent="0.25">
      <c r="I980" s="14"/>
      <c r="N980" s="47"/>
    </row>
    <row r="981" spans="9:14" x14ac:dyDescent="0.25">
      <c r="I981" s="14"/>
      <c r="N981" s="47"/>
    </row>
    <row r="982" spans="9:14" x14ac:dyDescent="0.25">
      <c r="I982" s="14"/>
      <c r="N982" s="47"/>
    </row>
    <row r="983" spans="9:14" x14ac:dyDescent="0.25">
      <c r="I983" s="14"/>
      <c r="N983" s="47"/>
    </row>
    <row r="984" spans="9:14" x14ac:dyDescent="0.25">
      <c r="I984" s="14"/>
      <c r="N984" s="47"/>
    </row>
    <row r="985" spans="9:14" x14ac:dyDescent="0.25">
      <c r="I985" s="14"/>
      <c r="N985" s="47"/>
    </row>
    <row r="986" spans="9:14" x14ac:dyDescent="0.25">
      <c r="I986" s="14"/>
      <c r="N986" s="47"/>
    </row>
    <row r="987" spans="9:14" x14ac:dyDescent="0.25">
      <c r="I987" s="14"/>
      <c r="N987" s="47"/>
    </row>
    <row r="988" spans="9:14" x14ac:dyDescent="0.25">
      <c r="I988" s="14"/>
      <c r="N988" s="47"/>
    </row>
    <row r="989" spans="9:14" x14ac:dyDescent="0.25">
      <c r="I989" s="14"/>
      <c r="N989" s="47"/>
    </row>
    <row r="990" spans="9:14" x14ac:dyDescent="0.25">
      <c r="I990" s="14"/>
      <c r="N990" s="47"/>
    </row>
    <row r="991" spans="9:14" x14ac:dyDescent="0.25">
      <c r="I991" s="14"/>
      <c r="N991" s="47"/>
    </row>
    <row r="992" spans="9:14" x14ac:dyDescent="0.25">
      <c r="I992" s="14"/>
      <c r="N992" s="47"/>
    </row>
    <row r="993" spans="9:14" x14ac:dyDescent="0.25">
      <c r="I993" s="14"/>
      <c r="N993" s="47"/>
    </row>
    <row r="994" spans="9:14" x14ac:dyDescent="0.25">
      <c r="I994" s="14"/>
      <c r="N994" s="47"/>
    </row>
    <row r="995" spans="9:14" x14ac:dyDescent="0.25">
      <c r="I995" s="14"/>
      <c r="N995" s="47"/>
    </row>
    <row r="996" spans="9:14" x14ac:dyDescent="0.25">
      <c r="I996" s="14"/>
      <c r="N996" s="47"/>
    </row>
    <row r="997" spans="9:14" x14ac:dyDescent="0.25">
      <c r="I997" s="14"/>
      <c r="N997" s="47"/>
    </row>
    <row r="998" spans="9:14" x14ac:dyDescent="0.25">
      <c r="I998" s="14"/>
      <c r="N998" s="47"/>
    </row>
    <row r="999" spans="9:14" x14ac:dyDescent="0.25">
      <c r="I999" s="14"/>
      <c r="N999" s="47"/>
    </row>
    <row r="1000" spans="9:14" x14ac:dyDescent="0.25">
      <c r="I1000" s="14"/>
      <c r="N1000" s="47"/>
    </row>
    <row r="1001" spans="9:14" x14ac:dyDescent="0.25">
      <c r="I1001" s="14"/>
      <c r="N1001" s="47"/>
    </row>
    <row r="1002" spans="9:14" x14ac:dyDescent="0.25">
      <c r="I1002" s="14"/>
      <c r="N1002" s="47"/>
    </row>
    <row r="1003" spans="9:14" x14ac:dyDescent="0.25">
      <c r="I1003" s="14"/>
      <c r="N1003" s="47"/>
    </row>
    <row r="1004" spans="9:14" x14ac:dyDescent="0.25">
      <c r="I1004" s="14"/>
      <c r="N1004" s="47"/>
    </row>
    <row r="1005" spans="9:14" x14ac:dyDescent="0.25">
      <c r="I1005" s="14"/>
      <c r="N1005" s="47"/>
    </row>
    <row r="1006" spans="9:14" x14ac:dyDescent="0.25">
      <c r="I1006" s="14"/>
      <c r="N1006" s="47"/>
    </row>
    <row r="1007" spans="9:14" x14ac:dyDescent="0.25">
      <c r="I1007" s="14"/>
      <c r="N1007" s="47"/>
    </row>
    <row r="1008" spans="9:14" x14ac:dyDescent="0.25">
      <c r="I1008" s="14"/>
      <c r="N1008" s="47"/>
    </row>
    <row r="1009" spans="9:14" x14ac:dyDescent="0.25">
      <c r="I1009" s="14"/>
      <c r="N1009" s="47"/>
    </row>
    <row r="1010" spans="9:14" x14ac:dyDescent="0.25">
      <c r="I1010" s="14"/>
      <c r="N1010" s="47"/>
    </row>
    <row r="1011" spans="9:14" x14ac:dyDescent="0.25">
      <c r="I1011" s="14"/>
      <c r="N1011" s="47"/>
    </row>
    <row r="1012" spans="9:14" x14ac:dyDescent="0.25">
      <c r="I1012" s="14"/>
      <c r="N1012" s="47"/>
    </row>
    <row r="1013" spans="9:14" x14ac:dyDescent="0.25">
      <c r="I1013" s="14"/>
      <c r="N1013" s="47"/>
    </row>
    <row r="1014" spans="9:14" x14ac:dyDescent="0.25">
      <c r="I1014" s="14"/>
      <c r="N1014" s="47"/>
    </row>
    <row r="1015" spans="9:14" x14ac:dyDescent="0.25">
      <c r="I1015" s="14"/>
      <c r="N1015" s="47"/>
    </row>
    <row r="1016" spans="9:14" x14ac:dyDescent="0.25">
      <c r="I1016" s="14"/>
      <c r="N1016" s="47"/>
    </row>
    <row r="1017" spans="9:14" x14ac:dyDescent="0.25">
      <c r="I1017" s="14"/>
      <c r="N1017" s="47"/>
    </row>
    <row r="1018" spans="9:14" x14ac:dyDescent="0.25">
      <c r="I1018" s="14"/>
      <c r="N1018" s="47"/>
    </row>
    <row r="1019" spans="9:14" x14ac:dyDescent="0.25">
      <c r="I1019" s="14"/>
      <c r="N1019" s="47"/>
    </row>
    <row r="1020" spans="9:14" x14ac:dyDescent="0.25">
      <c r="I1020" s="14"/>
      <c r="N1020" s="47"/>
    </row>
    <row r="1021" spans="9:14" x14ac:dyDescent="0.25">
      <c r="I1021" s="14"/>
      <c r="N1021" s="47"/>
    </row>
    <row r="1022" spans="9:14" x14ac:dyDescent="0.25">
      <c r="I1022" s="14"/>
      <c r="N1022" s="47"/>
    </row>
    <row r="1023" spans="9:14" x14ac:dyDescent="0.25">
      <c r="I1023" s="14"/>
      <c r="N1023" s="47"/>
    </row>
    <row r="1024" spans="9:14" x14ac:dyDescent="0.25">
      <c r="I1024" s="14"/>
      <c r="N1024" s="47"/>
    </row>
    <row r="1025" spans="9:14" x14ac:dyDescent="0.25">
      <c r="I1025" s="14"/>
      <c r="N1025" s="47"/>
    </row>
    <row r="1026" spans="9:14" x14ac:dyDescent="0.25">
      <c r="I1026" s="14"/>
      <c r="N1026" s="47"/>
    </row>
    <row r="1027" spans="9:14" x14ac:dyDescent="0.25">
      <c r="I1027" s="14"/>
      <c r="N1027" s="47"/>
    </row>
    <row r="1028" spans="9:14" x14ac:dyDescent="0.25">
      <c r="I1028" s="14"/>
      <c r="N1028" s="47"/>
    </row>
    <row r="1029" spans="9:14" x14ac:dyDescent="0.25">
      <c r="I1029" s="14"/>
      <c r="N1029" s="47"/>
    </row>
    <row r="1030" spans="9:14" x14ac:dyDescent="0.25">
      <c r="I1030" s="14"/>
      <c r="N1030" s="47"/>
    </row>
    <row r="1031" spans="9:14" x14ac:dyDescent="0.25">
      <c r="I1031" s="14"/>
      <c r="N1031" s="47"/>
    </row>
    <row r="1032" spans="9:14" x14ac:dyDescent="0.25">
      <c r="I1032" s="14"/>
      <c r="N1032" s="47"/>
    </row>
    <row r="1033" spans="9:14" x14ac:dyDescent="0.25">
      <c r="I1033" s="14"/>
      <c r="N1033" s="47"/>
    </row>
    <row r="1034" spans="9:14" x14ac:dyDescent="0.25">
      <c r="I1034" s="14"/>
      <c r="N1034" s="47"/>
    </row>
    <row r="1035" spans="9:14" x14ac:dyDescent="0.25">
      <c r="I1035" s="14"/>
      <c r="N1035" s="47"/>
    </row>
    <row r="1036" spans="9:14" x14ac:dyDescent="0.25">
      <c r="I1036" s="14"/>
      <c r="N1036" s="47"/>
    </row>
    <row r="1037" spans="9:14" x14ac:dyDescent="0.25">
      <c r="I1037" s="14"/>
      <c r="N1037" s="47"/>
    </row>
    <row r="1038" spans="9:14" x14ac:dyDescent="0.25">
      <c r="I1038" s="14"/>
      <c r="N1038" s="47"/>
    </row>
    <row r="1039" spans="9:14" x14ac:dyDescent="0.25">
      <c r="I1039" s="14"/>
      <c r="N1039" s="47"/>
    </row>
    <row r="1040" spans="9:14" x14ac:dyDescent="0.25">
      <c r="I1040" s="14"/>
      <c r="N1040" s="47"/>
    </row>
    <row r="1041" spans="9:14" x14ac:dyDescent="0.25">
      <c r="I1041" s="14"/>
      <c r="N1041" s="47"/>
    </row>
    <row r="1042" spans="9:14" x14ac:dyDescent="0.25">
      <c r="I1042" s="14"/>
      <c r="N1042" s="47"/>
    </row>
    <row r="1043" spans="9:14" x14ac:dyDescent="0.25">
      <c r="I1043" s="14"/>
      <c r="N1043" s="47"/>
    </row>
    <row r="1044" spans="9:14" x14ac:dyDescent="0.25">
      <c r="I1044" s="14"/>
      <c r="N1044" s="47"/>
    </row>
    <row r="1045" spans="9:14" x14ac:dyDescent="0.25">
      <c r="I1045" s="14"/>
      <c r="N1045" s="47"/>
    </row>
    <row r="1046" spans="9:14" x14ac:dyDescent="0.25">
      <c r="I1046" s="14"/>
      <c r="N1046" s="47"/>
    </row>
    <row r="1047" spans="9:14" x14ac:dyDescent="0.25">
      <c r="I1047" s="14"/>
      <c r="N1047" s="47"/>
    </row>
    <row r="1048" spans="9:14" x14ac:dyDescent="0.25">
      <c r="I1048" s="14"/>
      <c r="N1048" s="47"/>
    </row>
    <row r="1049" spans="9:14" x14ac:dyDescent="0.25">
      <c r="I1049" s="14"/>
      <c r="N1049" s="47"/>
    </row>
    <row r="1050" spans="9:14" x14ac:dyDescent="0.25">
      <c r="I1050" s="14"/>
      <c r="N1050" s="47"/>
    </row>
    <row r="1051" spans="9:14" x14ac:dyDescent="0.25">
      <c r="I1051" s="14"/>
      <c r="N1051" s="47"/>
    </row>
    <row r="1052" spans="9:14" x14ac:dyDescent="0.25">
      <c r="I1052" s="14"/>
      <c r="N1052" s="47"/>
    </row>
    <row r="1053" spans="9:14" x14ac:dyDescent="0.25">
      <c r="I1053" s="14"/>
      <c r="N1053" s="47"/>
    </row>
    <row r="1054" spans="9:14" x14ac:dyDescent="0.25">
      <c r="I1054" s="14"/>
      <c r="N1054" s="47"/>
    </row>
    <row r="1055" spans="9:14" x14ac:dyDescent="0.25">
      <c r="I1055" s="14"/>
      <c r="N1055" s="47"/>
    </row>
    <row r="1056" spans="9:14" x14ac:dyDescent="0.25">
      <c r="I1056" s="14"/>
      <c r="N1056" s="47"/>
    </row>
    <row r="1057" spans="9:14" x14ac:dyDescent="0.25">
      <c r="I1057" s="14"/>
      <c r="N1057" s="47"/>
    </row>
    <row r="1058" spans="9:14" x14ac:dyDescent="0.25">
      <c r="I1058" s="14"/>
      <c r="N1058" s="47"/>
    </row>
    <row r="1059" spans="9:14" x14ac:dyDescent="0.25">
      <c r="I1059" s="14"/>
      <c r="N1059" s="47"/>
    </row>
    <row r="1060" spans="9:14" x14ac:dyDescent="0.25">
      <c r="I1060" s="14"/>
      <c r="N1060" s="47"/>
    </row>
    <row r="1061" spans="9:14" x14ac:dyDescent="0.25">
      <c r="I1061" s="14"/>
      <c r="N1061" s="47"/>
    </row>
    <row r="1062" spans="9:14" x14ac:dyDescent="0.25">
      <c r="I1062" s="14"/>
      <c r="N1062" s="47"/>
    </row>
    <row r="1063" spans="9:14" x14ac:dyDescent="0.25">
      <c r="I1063" s="14"/>
      <c r="N1063" s="47"/>
    </row>
    <row r="1064" spans="9:14" x14ac:dyDescent="0.25">
      <c r="I1064" s="14"/>
      <c r="N1064" s="47"/>
    </row>
    <row r="1065" spans="9:14" x14ac:dyDescent="0.25">
      <c r="I1065" s="14"/>
      <c r="N1065" s="47"/>
    </row>
    <row r="1066" spans="9:14" x14ac:dyDescent="0.25">
      <c r="I1066" s="14"/>
      <c r="N1066" s="47"/>
    </row>
    <row r="1067" spans="9:14" x14ac:dyDescent="0.25">
      <c r="I1067" s="14"/>
      <c r="N1067" s="47"/>
    </row>
    <row r="1068" spans="9:14" x14ac:dyDescent="0.25">
      <c r="I1068" s="14"/>
      <c r="N1068" s="47"/>
    </row>
    <row r="1069" spans="9:14" x14ac:dyDescent="0.25">
      <c r="I1069" s="14"/>
      <c r="N1069" s="47"/>
    </row>
    <row r="1070" spans="9:14" x14ac:dyDescent="0.25">
      <c r="I1070" s="14"/>
      <c r="N1070" s="47"/>
    </row>
    <row r="1071" spans="9:14" x14ac:dyDescent="0.25">
      <c r="I1071" s="14"/>
      <c r="N1071" s="47"/>
    </row>
    <row r="1072" spans="9:14" x14ac:dyDescent="0.25">
      <c r="I1072" s="14"/>
      <c r="N1072" s="47"/>
    </row>
    <row r="1073" spans="9:14" x14ac:dyDescent="0.25">
      <c r="I1073" s="14"/>
      <c r="N1073" s="47"/>
    </row>
    <row r="1074" spans="9:14" x14ac:dyDescent="0.25">
      <c r="I1074" s="14"/>
      <c r="N1074" s="47"/>
    </row>
    <row r="1075" spans="9:14" x14ac:dyDescent="0.25">
      <c r="I1075" s="14"/>
      <c r="N1075" s="47"/>
    </row>
    <row r="1076" spans="9:14" x14ac:dyDescent="0.25">
      <c r="I1076" s="14"/>
      <c r="N1076" s="47"/>
    </row>
    <row r="1077" spans="9:14" x14ac:dyDescent="0.25">
      <c r="I1077" s="14"/>
      <c r="N1077" s="47"/>
    </row>
    <row r="1078" spans="9:14" x14ac:dyDescent="0.25">
      <c r="I1078" s="14"/>
      <c r="N1078" s="47"/>
    </row>
    <row r="1079" spans="9:14" x14ac:dyDescent="0.25">
      <c r="I1079" s="14"/>
      <c r="N1079" s="47"/>
    </row>
    <row r="1080" spans="9:14" x14ac:dyDescent="0.25">
      <c r="I1080" s="14"/>
      <c r="N1080" s="47"/>
    </row>
    <row r="1081" spans="9:14" x14ac:dyDescent="0.25">
      <c r="I1081" s="14"/>
      <c r="N1081" s="47"/>
    </row>
    <row r="1082" spans="9:14" x14ac:dyDescent="0.25">
      <c r="I1082" s="14"/>
      <c r="N1082" s="47"/>
    </row>
    <row r="1083" spans="9:14" x14ac:dyDescent="0.25">
      <c r="I1083" s="14"/>
      <c r="N1083" s="47"/>
    </row>
    <row r="1084" spans="9:14" x14ac:dyDescent="0.25">
      <c r="I1084" s="14"/>
      <c r="N1084" s="47"/>
    </row>
    <row r="1085" spans="9:14" x14ac:dyDescent="0.25">
      <c r="I1085" s="14"/>
      <c r="N1085" s="47"/>
    </row>
    <row r="1086" spans="9:14" x14ac:dyDescent="0.25">
      <c r="I1086" s="14"/>
      <c r="N1086" s="47"/>
    </row>
    <row r="1087" spans="9:14" x14ac:dyDescent="0.25">
      <c r="I1087" s="14"/>
      <c r="N1087" s="47"/>
    </row>
    <row r="1088" spans="9:14" x14ac:dyDescent="0.25">
      <c r="I1088" s="14"/>
      <c r="N1088" s="47"/>
    </row>
    <row r="1089" spans="9:14" x14ac:dyDescent="0.25">
      <c r="I1089" s="14"/>
      <c r="N1089" s="47"/>
    </row>
    <row r="1090" spans="9:14" x14ac:dyDescent="0.25">
      <c r="I1090" s="14"/>
      <c r="N1090" s="47"/>
    </row>
    <row r="1091" spans="9:14" x14ac:dyDescent="0.25">
      <c r="I1091" s="14"/>
      <c r="N1091" s="47"/>
    </row>
    <row r="1092" spans="9:14" x14ac:dyDescent="0.25">
      <c r="I1092" s="14"/>
      <c r="N1092" s="47"/>
    </row>
    <row r="1093" spans="9:14" x14ac:dyDescent="0.25">
      <c r="I1093" s="14"/>
      <c r="N1093" s="47"/>
    </row>
    <row r="1094" spans="9:14" x14ac:dyDescent="0.25">
      <c r="I1094" s="14"/>
      <c r="N1094" s="47"/>
    </row>
    <row r="1095" spans="9:14" x14ac:dyDescent="0.25">
      <c r="I1095" s="14"/>
      <c r="N1095" s="47"/>
    </row>
    <row r="1096" spans="9:14" x14ac:dyDescent="0.25">
      <c r="I1096" s="14"/>
      <c r="N1096" s="47"/>
    </row>
    <row r="1097" spans="9:14" x14ac:dyDescent="0.25">
      <c r="I1097" s="14"/>
      <c r="N1097" s="47"/>
    </row>
    <row r="1098" spans="9:14" x14ac:dyDescent="0.25">
      <c r="I1098" s="14"/>
      <c r="N1098" s="47"/>
    </row>
    <row r="1099" spans="9:14" x14ac:dyDescent="0.25">
      <c r="I1099" s="14"/>
      <c r="N1099" s="47"/>
    </row>
    <row r="1100" spans="9:14" x14ac:dyDescent="0.25">
      <c r="I1100" s="14"/>
      <c r="N1100" s="47"/>
    </row>
    <row r="1101" spans="9:14" x14ac:dyDescent="0.25">
      <c r="I1101" s="14"/>
      <c r="N1101" s="47"/>
    </row>
    <row r="1102" spans="9:14" x14ac:dyDescent="0.25">
      <c r="I1102" s="14"/>
      <c r="N1102" s="47"/>
    </row>
    <row r="1103" spans="9:14" x14ac:dyDescent="0.25">
      <c r="I1103" s="14"/>
      <c r="N1103" s="47"/>
    </row>
    <row r="1104" spans="9:14" x14ac:dyDescent="0.25">
      <c r="I1104" s="14"/>
      <c r="N1104" s="47"/>
    </row>
    <row r="1105" spans="9:14" x14ac:dyDescent="0.25">
      <c r="I1105" s="14"/>
      <c r="N1105" s="47"/>
    </row>
    <row r="1106" spans="9:14" x14ac:dyDescent="0.25">
      <c r="I1106" s="14"/>
      <c r="N1106" s="47"/>
    </row>
    <row r="1107" spans="9:14" x14ac:dyDescent="0.25">
      <c r="I1107" s="14"/>
      <c r="N1107" s="47"/>
    </row>
    <row r="1108" spans="9:14" x14ac:dyDescent="0.25">
      <c r="I1108" s="14"/>
      <c r="N1108" s="47"/>
    </row>
    <row r="1109" spans="9:14" x14ac:dyDescent="0.25">
      <c r="I1109" s="14"/>
      <c r="N1109" s="47"/>
    </row>
    <row r="1110" spans="9:14" x14ac:dyDescent="0.25">
      <c r="I1110" s="14"/>
      <c r="N1110" s="47"/>
    </row>
    <row r="1111" spans="9:14" x14ac:dyDescent="0.25">
      <c r="I1111" s="14"/>
      <c r="N1111" s="47"/>
    </row>
    <row r="1112" spans="9:14" x14ac:dyDescent="0.25">
      <c r="I1112" s="14"/>
      <c r="N1112" s="47"/>
    </row>
    <row r="1113" spans="9:14" x14ac:dyDescent="0.25">
      <c r="I1113" s="14"/>
      <c r="N1113" s="47"/>
    </row>
    <row r="1114" spans="9:14" x14ac:dyDescent="0.25">
      <c r="I1114" s="14"/>
      <c r="N1114" s="47"/>
    </row>
    <row r="1115" spans="9:14" x14ac:dyDescent="0.25">
      <c r="I1115" s="14"/>
      <c r="N1115" s="47"/>
    </row>
    <row r="1116" spans="9:14" x14ac:dyDescent="0.25">
      <c r="I1116" s="14"/>
      <c r="N1116" s="47"/>
    </row>
    <row r="1117" spans="9:14" x14ac:dyDescent="0.25">
      <c r="I1117" s="14"/>
      <c r="N1117" s="47"/>
    </row>
    <row r="1118" spans="9:14" x14ac:dyDescent="0.25">
      <c r="I1118" s="14"/>
      <c r="N1118" s="47"/>
    </row>
    <row r="1119" spans="9:14" x14ac:dyDescent="0.25">
      <c r="I1119" s="14"/>
      <c r="N1119" s="47"/>
    </row>
    <row r="1120" spans="9:14" x14ac:dyDescent="0.25">
      <c r="I1120" s="14"/>
      <c r="N1120" s="47"/>
    </row>
    <row r="1121" spans="9:14" x14ac:dyDescent="0.25">
      <c r="I1121" s="14"/>
      <c r="N1121" s="47"/>
    </row>
    <row r="1122" spans="9:14" x14ac:dyDescent="0.25">
      <c r="I1122" s="14"/>
      <c r="N1122" s="47"/>
    </row>
    <row r="1123" spans="9:14" x14ac:dyDescent="0.25">
      <c r="I1123" s="14"/>
      <c r="N1123" s="47"/>
    </row>
    <row r="1124" spans="9:14" x14ac:dyDescent="0.25">
      <c r="I1124" s="14"/>
      <c r="N1124" s="47"/>
    </row>
    <row r="1125" spans="9:14" x14ac:dyDescent="0.25">
      <c r="I1125" s="14"/>
      <c r="N1125" s="47"/>
    </row>
    <row r="1126" spans="9:14" x14ac:dyDescent="0.25">
      <c r="I1126" s="14"/>
      <c r="N1126" s="47"/>
    </row>
    <row r="1127" spans="9:14" x14ac:dyDescent="0.25">
      <c r="I1127" s="14"/>
      <c r="N1127" s="47"/>
    </row>
    <row r="1128" spans="9:14" x14ac:dyDescent="0.25">
      <c r="I1128" s="14"/>
      <c r="N1128" s="47"/>
    </row>
    <row r="1129" spans="9:14" x14ac:dyDescent="0.25">
      <c r="I1129" s="14"/>
      <c r="N1129" s="47"/>
    </row>
    <row r="1130" spans="9:14" x14ac:dyDescent="0.25">
      <c r="I1130" s="14"/>
      <c r="N1130" s="47"/>
    </row>
    <row r="1131" spans="9:14" x14ac:dyDescent="0.25">
      <c r="I1131" s="14"/>
      <c r="N1131" s="47"/>
    </row>
    <row r="1132" spans="9:14" x14ac:dyDescent="0.25">
      <c r="I1132" s="14"/>
      <c r="N1132" s="47"/>
    </row>
    <row r="1133" spans="9:14" x14ac:dyDescent="0.25">
      <c r="I1133" s="14"/>
      <c r="N1133" s="47"/>
    </row>
    <row r="1134" spans="9:14" x14ac:dyDescent="0.25">
      <c r="I1134" s="14"/>
      <c r="N1134" s="47"/>
    </row>
    <row r="1135" spans="9:14" x14ac:dyDescent="0.25">
      <c r="I1135" s="14"/>
      <c r="N1135" s="47"/>
    </row>
    <row r="1136" spans="9:14" x14ac:dyDescent="0.25">
      <c r="I1136" s="14"/>
      <c r="N1136" s="47"/>
    </row>
    <row r="1137" spans="9:14" x14ac:dyDescent="0.25">
      <c r="I1137" s="14"/>
      <c r="N1137" s="47"/>
    </row>
    <row r="1138" spans="9:14" x14ac:dyDescent="0.25">
      <c r="I1138" s="14"/>
      <c r="N1138" s="47"/>
    </row>
    <row r="1139" spans="9:14" x14ac:dyDescent="0.25">
      <c r="I1139" s="14"/>
      <c r="N1139" s="47"/>
    </row>
    <row r="1140" spans="9:14" x14ac:dyDescent="0.25">
      <c r="I1140" s="14"/>
      <c r="N1140" s="47"/>
    </row>
    <row r="1141" spans="9:14" x14ac:dyDescent="0.25">
      <c r="I1141" s="14"/>
      <c r="N1141" s="47"/>
    </row>
    <row r="1142" spans="9:14" x14ac:dyDescent="0.25">
      <c r="I1142" s="14"/>
      <c r="N1142" s="47"/>
    </row>
    <row r="1143" spans="9:14" x14ac:dyDescent="0.25">
      <c r="I1143" s="14"/>
      <c r="N1143" s="47"/>
    </row>
    <row r="1144" spans="9:14" x14ac:dyDescent="0.25">
      <c r="I1144" s="14"/>
      <c r="N1144" s="47"/>
    </row>
    <row r="1145" spans="9:14" x14ac:dyDescent="0.25">
      <c r="I1145" s="14"/>
      <c r="N1145" s="47"/>
    </row>
    <row r="1146" spans="9:14" x14ac:dyDescent="0.25">
      <c r="I1146" s="14"/>
      <c r="N1146" s="47"/>
    </row>
    <row r="1147" spans="9:14" x14ac:dyDescent="0.25">
      <c r="I1147" s="14"/>
      <c r="N1147" s="47"/>
    </row>
    <row r="1148" spans="9:14" x14ac:dyDescent="0.25">
      <c r="I1148" s="14"/>
      <c r="N1148" s="47"/>
    </row>
    <row r="1149" spans="9:14" x14ac:dyDescent="0.25">
      <c r="I1149" s="14"/>
      <c r="N1149" s="47"/>
    </row>
    <row r="1150" spans="9:14" x14ac:dyDescent="0.25">
      <c r="I1150" s="14"/>
      <c r="N1150" s="47"/>
    </row>
    <row r="1151" spans="9:14" x14ac:dyDescent="0.25">
      <c r="I1151" s="14"/>
      <c r="N1151" s="47"/>
    </row>
    <row r="1152" spans="9:14" x14ac:dyDescent="0.25">
      <c r="I1152" s="14"/>
      <c r="N1152" s="47"/>
    </row>
    <row r="1153" spans="9:14" x14ac:dyDescent="0.25">
      <c r="I1153" s="14"/>
      <c r="N1153" s="47"/>
    </row>
    <row r="1154" spans="9:14" x14ac:dyDescent="0.25">
      <c r="I1154" s="14"/>
      <c r="N1154" s="47"/>
    </row>
    <row r="1155" spans="9:14" x14ac:dyDescent="0.25">
      <c r="I1155" s="14"/>
      <c r="N1155" s="47"/>
    </row>
    <row r="1156" spans="9:14" x14ac:dyDescent="0.25">
      <c r="I1156" s="14"/>
      <c r="N1156" s="47"/>
    </row>
    <row r="1157" spans="9:14" x14ac:dyDescent="0.25">
      <c r="I1157" s="14"/>
      <c r="N1157" s="47"/>
    </row>
    <row r="1158" spans="9:14" x14ac:dyDescent="0.25">
      <c r="I1158" s="14"/>
      <c r="N1158" s="47"/>
    </row>
    <row r="1159" spans="9:14" x14ac:dyDescent="0.25">
      <c r="I1159" s="14"/>
      <c r="N1159" s="47"/>
    </row>
    <row r="1160" spans="9:14" x14ac:dyDescent="0.25">
      <c r="I1160" s="14"/>
      <c r="N1160" s="47"/>
    </row>
    <row r="1161" spans="9:14" x14ac:dyDescent="0.25">
      <c r="I1161" s="14"/>
      <c r="N1161" s="47"/>
    </row>
    <row r="1162" spans="9:14" x14ac:dyDescent="0.25">
      <c r="I1162" s="14"/>
      <c r="N1162" s="47"/>
    </row>
    <row r="1163" spans="9:14" x14ac:dyDescent="0.25">
      <c r="I1163" s="14"/>
      <c r="N1163" s="47"/>
    </row>
    <row r="1164" spans="9:14" x14ac:dyDescent="0.25">
      <c r="I1164" s="14"/>
      <c r="N1164" s="47"/>
    </row>
    <row r="1165" spans="9:14" x14ac:dyDescent="0.25">
      <c r="I1165" s="14"/>
      <c r="N1165" s="47"/>
    </row>
    <row r="1166" spans="9:14" x14ac:dyDescent="0.25">
      <c r="I1166" s="14"/>
      <c r="N1166" s="47"/>
    </row>
    <row r="1167" spans="9:14" x14ac:dyDescent="0.25">
      <c r="I1167" s="14"/>
      <c r="N1167" s="47"/>
    </row>
    <row r="1168" spans="9:14" x14ac:dyDescent="0.25">
      <c r="I1168" s="14"/>
      <c r="N1168" s="47"/>
    </row>
    <row r="1169" spans="9:14" x14ac:dyDescent="0.25">
      <c r="I1169" s="14"/>
      <c r="N1169" s="47"/>
    </row>
    <row r="1170" spans="9:14" x14ac:dyDescent="0.25">
      <c r="I1170" s="14"/>
      <c r="N1170" s="47"/>
    </row>
    <row r="1171" spans="9:14" x14ac:dyDescent="0.25">
      <c r="I1171" s="14"/>
      <c r="N1171" s="47"/>
    </row>
    <row r="1172" spans="9:14" x14ac:dyDescent="0.25">
      <c r="I1172" s="14"/>
      <c r="N1172" s="47"/>
    </row>
    <row r="1173" spans="9:14" x14ac:dyDescent="0.25">
      <c r="I1173" s="14"/>
      <c r="N1173" s="47"/>
    </row>
    <row r="1174" spans="9:14" x14ac:dyDescent="0.25">
      <c r="I1174" s="14"/>
      <c r="N1174" s="47"/>
    </row>
    <row r="1175" spans="9:14" x14ac:dyDescent="0.25">
      <c r="I1175" s="14"/>
      <c r="N1175" s="47"/>
    </row>
    <row r="1176" spans="9:14" x14ac:dyDescent="0.25">
      <c r="I1176" s="14"/>
      <c r="N1176" s="47"/>
    </row>
    <row r="1177" spans="9:14" x14ac:dyDescent="0.25">
      <c r="I1177" s="14"/>
      <c r="N1177" s="47"/>
    </row>
    <row r="1178" spans="9:14" x14ac:dyDescent="0.25">
      <c r="I1178" s="14"/>
      <c r="N1178" s="47"/>
    </row>
    <row r="1179" spans="9:14" x14ac:dyDescent="0.25">
      <c r="I1179" s="14"/>
      <c r="N1179" s="47"/>
    </row>
    <row r="1180" spans="9:14" x14ac:dyDescent="0.25">
      <c r="I1180" s="14"/>
      <c r="N1180" s="47"/>
    </row>
  </sheetData>
  <sortState ref="A2:Z1000">
    <sortCondition ref="R2"/>
  </sortState>
  <dataConsolidate function="average"/>
  <dataValidations count="1">
    <dataValidation type="list" allowBlank="1" showInputMessage="1" showErrorMessage="1" sqref="Q2:Q22">
      <formula1>$AA$2:$AA$3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produits</vt:lpstr>
      <vt:lpstr>Produits à commander</vt:lpstr>
      <vt:lpstr>Bon de commande</vt:lpstr>
      <vt:lpstr>historique commande</vt:lpstr>
      <vt:lpstr>'Produits à commander'!Criteres</vt:lpstr>
      <vt:lpstr>'historique commande'!Extraire</vt:lpstr>
      <vt:lpstr>produits!Extraire</vt:lpstr>
      <vt:lpstr>'Produits à commander'!Extraire</vt:lpstr>
      <vt:lpstr>produits!listeproduits</vt:lpstr>
      <vt:lpstr>produits!produits</vt:lpstr>
      <vt:lpstr>'Bon de commande'!Zone_d_impression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ELISE</cp:lastModifiedBy>
  <cp:lastPrinted>2016-03-08T09:01:05Z</cp:lastPrinted>
  <dcterms:created xsi:type="dcterms:W3CDTF">2016-01-29T13:00:10Z</dcterms:created>
  <dcterms:modified xsi:type="dcterms:W3CDTF">2016-03-21T17:08:34Z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7f7af3d7-8c15-44b1-9de9-43aaa0086e5a</vt:lpwstr>
  </property>
</Properties>
</file>