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codeName="ThisWorkbook"/>
  <bookViews>
    <workbookView xWindow="0" yWindow="0" windowWidth="24000" windowHeight="9930"/>
  </bookViews>
  <sheets>
    <sheet name="Liste clients" sheetId="18" r:id="rId1"/>
    <sheet name="Fiche Client" sheetId="3" r:id="rId2"/>
    <sheet name="Devis" sheetId="19" r:id="rId3"/>
    <sheet name="Facture" sheetId="20" r:id="rId4"/>
  </sheets>
  <definedNames>
    <definedName name="_xlnm._FilterDatabase" localSheetId="2" hidden="1">Devis!$A$15:$F$46</definedName>
    <definedName name="_xlnm._FilterDatabase" localSheetId="3" hidden="1">Facture!$A$15:$F$41</definedName>
    <definedName name="_xlnm._FilterDatabase" localSheetId="1" hidden="1">'Fiche Client'!$B$5:$C$8</definedName>
    <definedName name="_xlnm._FilterDatabase" localSheetId="0" hidden="1">'Liste clients'!$A$3:$U$103</definedName>
    <definedName name="d.propriétaire">tblClients[Nom client]</definedName>
    <definedName name="f_clients">OFFSET(p_Client,0,0,COUNTA(l_clients),1)</definedName>
    <definedName name="l_clients">'Liste clients'!$C:$C</definedName>
    <definedName name="Nom_client">tblClients[[#All],[Nom client]]</definedName>
    <definedName name="Nomsclients">tblClients[[#Headers],[Nom client]]</definedName>
    <definedName name="p_Client">'Liste clients'!$C$4</definedName>
    <definedName name="_xlnm.Print_Area" localSheetId="2">Devis!$C$1:$F$55</definedName>
    <definedName name="_xlnm.Print_Area" localSheetId="3">Facture!$C:$F</definedName>
  </definedNames>
  <calcPr calcId="144525"/>
</workbook>
</file>

<file path=xl/calcChain.xml><?xml version="1.0" encoding="utf-8"?>
<calcChain xmlns="http://schemas.openxmlformats.org/spreadsheetml/2006/main">
  <c r="M29" i="18" l="1"/>
  <c r="M30" i="18"/>
  <c r="M31" i="18"/>
  <c r="M32" i="18"/>
  <c r="M33" i="18"/>
  <c r="M34" i="18"/>
  <c r="M35" i="18"/>
  <c r="M36" i="18"/>
  <c r="M37" i="18"/>
  <c r="M38" i="18"/>
  <c r="M39" i="18"/>
  <c r="M40" i="18"/>
  <c r="M41" i="18"/>
  <c r="M42" i="18"/>
  <c r="M43" i="18"/>
  <c r="M44" i="18"/>
  <c r="M45" i="18"/>
  <c r="M46" i="18"/>
  <c r="M47" i="18"/>
  <c r="M48" i="18"/>
  <c r="M49" i="18"/>
  <c r="M50" i="18"/>
  <c r="M51" i="18"/>
  <c r="M52" i="18"/>
  <c r="M53" i="18"/>
  <c r="M54" i="18"/>
  <c r="M55" i="18"/>
  <c r="M56" i="18"/>
  <c r="M57" i="18"/>
  <c r="M58" i="18"/>
  <c r="M59" i="18"/>
  <c r="M60" i="18"/>
  <c r="M61" i="18"/>
  <c r="M62" i="18"/>
  <c r="M63" i="18"/>
  <c r="M64" i="18"/>
  <c r="M65" i="18"/>
  <c r="M66" i="18"/>
  <c r="M67" i="18"/>
  <c r="M68" i="18"/>
  <c r="M69" i="18"/>
  <c r="M70" i="18"/>
  <c r="M71" i="18"/>
  <c r="M72" i="18"/>
  <c r="M73" i="18"/>
  <c r="M74" i="18"/>
  <c r="M75" i="18"/>
  <c r="M76" i="18"/>
  <c r="M77" i="18"/>
  <c r="M78" i="18"/>
  <c r="M79" i="18"/>
  <c r="M80" i="18"/>
  <c r="M81" i="18"/>
  <c r="M82" i="18"/>
  <c r="M83" i="18"/>
  <c r="M84" i="18"/>
  <c r="M85" i="18"/>
  <c r="M86" i="18"/>
  <c r="M87" i="18"/>
  <c r="M88" i="18"/>
  <c r="M89" i="18"/>
  <c r="M90" i="18"/>
  <c r="M91" i="18"/>
  <c r="M92" i="18"/>
  <c r="M93" i="18"/>
  <c r="M94" i="18"/>
  <c r="M95" i="18"/>
  <c r="M96" i="18"/>
  <c r="M97" i="18"/>
  <c r="M98" i="18"/>
  <c r="M99" i="18"/>
  <c r="M100" i="18"/>
  <c r="M101" i="18"/>
  <c r="M102" i="18"/>
  <c r="M103" i="18"/>
  <c r="C20" i="20" l="1"/>
  <c r="C21" i="20"/>
  <c r="C17" i="3"/>
  <c r="C8" i="3"/>
  <c r="M4" i="18" l="1"/>
  <c r="C23" i="3" s="1"/>
  <c r="L4" i="18"/>
  <c r="L29" i="18"/>
  <c r="L30" i="18"/>
  <c r="L31" i="18"/>
  <c r="L32" i="18"/>
  <c r="L33" i="18"/>
  <c r="L34" i="18"/>
  <c r="L35" i="18"/>
  <c r="L36" i="18"/>
  <c r="L37" i="18"/>
  <c r="L38" i="18"/>
  <c r="L39" i="18"/>
  <c r="L40" i="18"/>
  <c r="L41" i="18"/>
  <c r="L42" i="18"/>
  <c r="L43" i="18"/>
  <c r="L44" i="18"/>
  <c r="L45" i="18"/>
  <c r="L46" i="18"/>
  <c r="L47" i="18"/>
  <c r="L48" i="18"/>
  <c r="L49" i="18"/>
  <c r="L50" i="18"/>
  <c r="L51" i="18"/>
  <c r="L52" i="18"/>
  <c r="L53" i="18"/>
  <c r="L54" i="18"/>
  <c r="L55" i="18"/>
  <c r="L56" i="18"/>
  <c r="L57" i="18"/>
  <c r="L58" i="18"/>
  <c r="L59" i="18"/>
  <c r="L60" i="18"/>
  <c r="L61" i="18"/>
  <c r="L62" i="18"/>
  <c r="L63" i="18"/>
  <c r="L64" i="18"/>
  <c r="L65" i="18"/>
  <c r="L66" i="18"/>
  <c r="L67" i="18"/>
  <c r="L68" i="18"/>
  <c r="L69" i="18"/>
  <c r="L70" i="18"/>
  <c r="L71" i="18"/>
  <c r="L72" i="18"/>
  <c r="L73" i="18"/>
  <c r="L74" i="18"/>
  <c r="L75" i="18"/>
  <c r="L76" i="18"/>
  <c r="L77" i="18"/>
  <c r="L78" i="18"/>
  <c r="L79" i="18"/>
  <c r="L80" i="18"/>
  <c r="L81" i="18"/>
  <c r="L82" i="18"/>
  <c r="L83" i="18"/>
  <c r="L84" i="18"/>
  <c r="L85" i="18"/>
  <c r="L86" i="18"/>
  <c r="L87" i="18"/>
  <c r="L88" i="18"/>
  <c r="L89" i="18"/>
  <c r="L90" i="18"/>
  <c r="L91" i="18"/>
  <c r="L92" i="18"/>
  <c r="L93" i="18"/>
  <c r="L94" i="18"/>
  <c r="L95" i="18"/>
  <c r="L96" i="18"/>
  <c r="L97" i="18"/>
  <c r="L98" i="18"/>
  <c r="L99" i="18"/>
  <c r="L100" i="18"/>
  <c r="L101" i="18"/>
  <c r="L102" i="18"/>
  <c r="L103" i="18"/>
  <c r="J4" i="18"/>
  <c r="J29" i="18"/>
  <c r="J30" i="18"/>
  <c r="J31" i="18"/>
  <c r="J32" i="18"/>
  <c r="J33" i="18"/>
  <c r="J34" i="18"/>
  <c r="J35" i="18"/>
  <c r="J36" i="18"/>
  <c r="J37" i="18"/>
  <c r="J38" i="18"/>
  <c r="J39" i="18"/>
  <c r="J40" i="18"/>
  <c r="J41" i="18"/>
  <c r="J42" i="18"/>
  <c r="J43" i="18"/>
  <c r="J44" i="18"/>
  <c r="J45" i="18"/>
  <c r="J46" i="18"/>
  <c r="J47" i="18"/>
  <c r="J48" i="18"/>
  <c r="J49" i="18"/>
  <c r="J50" i="18"/>
  <c r="J51" i="18"/>
  <c r="J52" i="18"/>
  <c r="J53" i="18"/>
  <c r="J54" i="18"/>
  <c r="J55" i="18"/>
  <c r="J56" i="18"/>
  <c r="J57" i="18"/>
  <c r="J58" i="18"/>
  <c r="J59" i="18"/>
  <c r="J60" i="18"/>
  <c r="J61" i="18"/>
  <c r="J62" i="18"/>
  <c r="J63" i="18"/>
  <c r="J64" i="18"/>
  <c r="J65" i="18"/>
  <c r="J66" i="18"/>
  <c r="J67" i="18"/>
  <c r="J68" i="18"/>
  <c r="J69" i="18"/>
  <c r="J70" i="18"/>
  <c r="J71" i="18"/>
  <c r="J72" i="18"/>
  <c r="J73" i="18"/>
  <c r="J74" i="18"/>
  <c r="J75" i="18"/>
  <c r="J76" i="18"/>
  <c r="J77" i="18"/>
  <c r="J78" i="18"/>
  <c r="J79" i="18"/>
  <c r="J80" i="18"/>
  <c r="J81" i="18"/>
  <c r="J82" i="18"/>
  <c r="J83" i="18"/>
  <c r="J84" i="18"/>
  <c r="J85" i="18"/>
  <c r="J86" i="18"/>
  <c r="J87" i="18"/>
  <c r="J88" i="18"/>
  <c r="J89" i="18"/>
  <c r="J90" i="18"/>
  <c r="J91" i="18"/>
  <c r="J92" i="18"/>
  <c r="J93" i="18"/>
  <c r="J94" i="18"/>
  <c r="J95" i="18"/>
  <c r="J96" i="18"/>
  <c r="J97" i="18"/>
  <c r="J98" i="18"/>
  <c r="J99" i="18"/>
  <c r="J100" i="18"/>
  <c r="J101" i="18"/>
  <c r="J102" i="18"/>
  <c r="J103" i="18"/>
  <c r="C21" i="3"/>
  <c r="D10" i="20" s="1"/>
  <c r="C25" i="3"/>
  <c r="C16" i="3"/>
  <c r="C22" i="3" l="1"/>
  <c r="D11" i="19" s="1"/>
  <c r="C20" i="3"/>
  <c r="D9" i="20" s="1"/>
  <c r="D10" i="19"/>
  <c r="C7" i="3"/>
  <c r="D11" i="20" l="1"/>
  <c r="D9" i="19"/>
  <c r="C20" i="19"/>
  <c r="C5" i="3" l="1"/>
  <c r="B32" i="3"/>
  <c r="C29" i="3"/>
  <c r="C27" i="3"/>
  <c r="C26" i="3"/>
  <c r="C15" i="3"/>
  <c r="C14" i="3"/>
  <c r="C12" i="3"/>
  <c r="C11" i="3"/>
  <c r="C10" i="3"/>
  <c r="D8" i="20" l="1"/>
  <c r="D8" i="19"/>
  <c r="C18" i="3"/>
  <c r="F41" i="20"/>
  <c r="E41" i="20"/>
  <c r="D41" i="20"/>
  <c r="C41" i="20"/>
  <c r="F40" i="20"/>
  <c r="E40" i="20"/>
  <c r="D40" i="20"/>
  <c r="C40" i="20"/>
  <c r="F39" i="20"/>
  <c r="E39" i="20"/>
  <c r="D39" i="20"/>
  <c r="C39" i="20"/>
  <c r="F38" i="20"/>
  <c r="E38" i="20"/>
  <c r="D38" i="20"/>
  <c r="C38" i="20"/>
  <c r="F37" i="20"/>
  <c r="E37" i="20"/>
  <c r="D37" i="20"/>
  <c r="C37" i="20"/>
  <c r="F36" i="20"/>
  <c r="E36" i="20"/>
  <c r="D36" i="20"/>
  <c r="C36" i="20"/>
  <c r="F35" i="20"/>
  <c r="E35" i="20"/>
  <c r="D35" i="20"/>
  <c r="C35" i="20"/>
  <c r="F34" i="20"/>
  <c r="E34" i="20"/>
  <c r="D34" i="20"/>
  <c r="C34" i="20"/>
  <c r="F33" i="20"/>
  <c r="E33" i="20"/>
  <c r="D33" i="20"/>
  <c r="C33" i="20"/>
  <c r="F32" i="20"/>
  <c r="E32" i="20"/>
  <c r="D32" i="20"/>
  <c r="C32" i="20"/>
  <c r="F31" i="20"/>
  <c r="E31" i="20"/>
  <c r="D31" i="20"/>
  <c r="C31" i="20"/>
  <c r="F30" i="20"/>
  <c r="E30" i="20"/>
  <c r="D30" i="20"/>
  <c r="C30" i="20"/>
  <c r="F29" i="20"/>
  <c r="E29" i="20"/>
  <c r="D29" i="20"/>
  <c r="C29" i="20"/>
  <c r="F28" i="20"/>
  <c r="E28" i="20"/>
  <c r="D28" i="20"/>
  <c r="C28" i="20"/>
  <c r="F27" i="20"/>
  <c r="E27" i="20"/>
  <c r="D27" i="20"/>
  <c r="C27" i="20"/>
  <c r="F26" i="20"/>
  <c r="E26" i="20"/>
  <c r="D26" i="20"/>
  <c r="C26" i="20"/>
  <c r="F25" i="20"/>
  <c r="E25" i="20"/>
  <c r="D25" i="20"/>
  <c r="F24" i="20"/>
  <c r="E24" i="20"/>
  <c r="D24" i="20"/>
  <c r="F23" i="20"/>
  <c r="E23" i="20"/>
  <c r="D23" i="20"/>
  <c r="C23" i="20"/>
  <c r="F22" i="20"/>
  <c r="E22" i="20"/>
  <c r="D22" i="20"/>
  <c r="C22" i="20"/>
  <c r="E21" i="20"/>
  <c r="F21" i="20" s="1"/>
  <c r="D21" i="20"/>
  <c r="F20" i="20"/>
  <c r="E20" i="20"/>
  <c r="D20" i="20"/>
  <c r="F19" i="20"/>
  <c r="E19" i="20"/>
  <c r="D19" i="20"/>
  <c r="C19" i="20"/>
  <c r="F18" i="20"/>
  <c r="E18" i="20"/>
  <c r="D18" i="20"/>
  <c r="F17" i="20"/>
  <c r="E17" i="20"/>
  <c r="D17" i="20"/>
  <c r="C17" i="20"/>
  <c r="F16" i="20"/>
  <c r="E16" i="20"/>
  <c r="D16" i="20"/>
  <c r="C16" i="20"/>
  <c r="F46" i="19"/>
  <c r="E46" i="19"/>
  <c r="D46" i="19"/>
  <c r="F45" i="19"/>
  <c r="E45" i="19"/>
  <c r="D45" i="19"/>
  <c r="C45" i="19"/>
  <c r="F44" i="19"/>
  <c r="E44" i="19"/>
  <c r="D44" i="19"/>
  <c r="C44" i="19"/>
  <c r="F43" i="19"/>
  <c r="E43" i="19"/>
  <c r="D43" i="19"/>
  <c r="C43" i="19"/>
  <c r="F42" i="19"/>
  <c r="E42" i="19"/>
  <c r="D42" i="19"/>
  <c r="C42" i="19"/>
  <c r="F41" i="19"/>
  <c r="E41" i="19"/>
  <c r="D41" i="19"/>
  <c r="C41" i="19"/>
  <c r="F40" i="19"/>
  <c r="E40" i="19"/>
  <c r="D40" i="19"/>
  <c r="C40" i="19"/>
  <c r="F39" i="19"/>
  <c r="E39" i="19"/>
  <c r="D39" i="19"/>
  <c r="C39" i="19"/>
  <c r="F38" i="19"/>
  <c r="E38" i="19"/>
  <c r="D38" i="19"/>
  <c r="C38" i="19"/>
  <c r="F37" i="19"/>
  <c r="E37" i="19"/>
  <c r="D37" i="19"/>
  <c r="C37" i="19"/>
  <c r="F36" i="19"/>
  <c r="E36" i="19"/>
  <c r="D36" i="19"/>
  <c r="C36" i="19"/>
  <c r="F35" i="19"/>
  <c r="E35" i="19"/>
  <c r="D35" i="19"/>
  <c r="C35" i="19"/>
  <c r="F34" i="19"/>
  <c r="E34" i="19"/>
  <c r="D34" i="19"/>
  <c r="C34" i="19"/>
  <c r="F33" i="19"/>
  <c r="E33" i="19"/>
  <c r="D33" i="19"/>
  <c r="C33" i="19"/>
  <c r="F32" i="19"/>
  <c r="E32" i="19"/>
  <c r="D32" i="19"/>
  <c r="C32" i="19"/>
  <c r="F31" i="19"/>
  <c r="E31" i="19"/>
  <c r="D31" i="19"/>
  <c r="C31" i="19"/>
  <c r="F30" i="19"/>
  <c r="E30" i="19"/>
  <c r="D30" i="19"/>
  <c r="C30" i="19"/>
  <c r="F29" i="19"/>
  <c r="E29" i="19"/>
  <c r="D29" i="19"/>
  <c r="C29" i="19"/>
  <c r="F28" i="19"/>
  <c r="E28" i="19"/>
  <c r="D28" i="19"/>
  <c r="C28" i="19"/>
  <c r="F27" i="19"/>
  <c r="E27" i="19"/>
  <c r="D27" i="19"/>
  <c r="C27" i="19"/>
  <c r="F26" i="19"/>
  <c r="E26" i="19"/>
  <c r="D26" i="19"/>
  <c r="C26" i="19"/>
  <c r="F25" i="19"/>
  <c r="E25" i="19"/>
  <c r="D25" i="19"/>
  <c r="C25" i="19"/>
  <c r="F24" i="19"/>
  <c r="E24" i="19"/>
  <c r="D24" i="19"/>
  <c r="C24" i="19"/>
  <c r="F23" i="19"/>
  <c r="E23" i="19"/>
  <c r="D23" i="19"/>
  <c r="F22" i="19"/>
  <c r="E22" i="19"/>
  <c r="D22" i="19"/>
  <c r="C22" i="19"/>
  <c r="F21" i="19"/>
  <c r="E21" i="19"/>
  <c r="D21" i="19"/>
  <c r="C21" i="19"/>
  <c r="F20" i="19"/>
  <c r="E20" i="19"/>
  <c r="D20" i="19"/>
  <c r="F19" i="19"/>
  <c r="E19" i="19"/>
  <c r="D19" i="19"/>
  <c r="F18" i="19"/>
  <c r="E18" i="19"/>
  <c r="D18" i="19"/>
  <c r="C18" i="19"/>
  <c r="F17" i="19"/>
  <c r="E17" i="19"/>
  <c r="D17" i="19"/>
  <c r="C17" i="19"/>
  <c r="F16" i="19"/>
  <c r="E16" i="19"/>
  <c r="D16" i="19"/>
  <c r="C16" i="19"/>
  <c r="F43" i="20" l="1"/>
  <c r="F45" i="20" s="1"/>
  <c r="F47" i="20" s="1"/>
  <c r="F51" i="20" s="1"/>
  <c r="F48" i="19"/>
  <c r="F50" i="19" s="1"/>
  <c r="F52" i="19" s="1"/>
  <c r="C3" i="3" l="1"/>
</calcChain>
</file>

<file path=xl/sharedStrings.xml><?xml version="1.0" encoding="utf-8"?>
<sst xmlns="http://schemas.openxmlformats.org/spreadsheetml/2006/main" count="184" uniqueCount="155">
  <si>
    <t>Mr ou Mme</t>
  </si>
  <si>
    <t>Ville</t>
  </si>
  <si>
    <t>Num de tel</t>
  </si>
  <si>
    <t>CLIENT</t>
  </si>
  <si>
    <t>Nom locataire</t>
  </si>
  <si>
    <t>Adresse email</t>
  </si>
  <si>
    <t>Num de portable</t>
  </si>
  <si>
    <t>Tel Bureau</t>
  </si>
  <si>
    <t>Num de client</t>
  </si>
  <si>
    <t>Prénom</t>
  </si>
  <si>
    <t>Commentaire</t>
  </si>
  <si>
    <t>Nom propriétaire</t>
  </si>
  <si>
    <t>Constructeur</t>
  </si>
  <si>
    <t>Adresse</t>
  </si>
  <si>
    <t>Code postal</t>
  </si>
  <si>
    <t>Zone déplacement</t>
  </si>
  <si>
    <t>Prénom locataire</t>
  </si>
  <si>
    <t>LOCATAIRE</t>
  </si>
  <si>
    <t>Mr</t>
  </si>
  <si>
    <t>Devis n °:  / 2016                                 TVA (%) :</t>
  </si>
  <si>
    <t>Juillaguet le:</t>
  </si>
  <si>
    <t>Code</t>
  </si>
  <si>
    <t>Qté</t>
  </si>
  <si>
    <t>Désignation</t>
  </si>
  <si>
    <t>Prix unit</t>
  </si>
  <si>
    <t>Prix total</t>
  </si>
  <si>
    <t>Montant HT</t>
  </si>
  <si>
    <t>Montant TVA</t>
  </si>
  <si>
    <t>Total TTC</t>
  </si>
  <si>
    <t>Facture n °:  / 2016                        TVA (%) :</t>
  </si>
  <si>
    <t>Acompte</t>
  </si>
  <si>
    <t>Net à payer</t>
  </si>
  <si>
    <t>Mr ou Mmeloc</t>
  </si>
  <si>
    <t>Mme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</si>
  <si>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</si>
  <si>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</si>
  <si>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</si>
  <si>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</si>
  <si>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</si>
  <si>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</si>
  <si>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</si>
  <si>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</si>
  <si>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</si>
  <si>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</si>
  <si>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</si>
  <si>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</si>
  <si>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</si>
  <si>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</si>
  <si>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</si>
  <si>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</si>
  <si>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</si>
  <si>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</si>
  <si>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</si>
  <si>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</si>
  <si>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</si>
  <si>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</si>
  <si>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</si>
  <si>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</si>
  <si>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</si>
  <si>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</si>
  <si>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</si>
  <si>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</si>
  <si>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</si>
  <si>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</si>
  <si>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</si>
  <si>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</si>
  <si>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</si>
  <si>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</si>
  <si>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</si>
  <si>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</si>
  <si>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</si>
  <si>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</si>
  <si>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</si>
  <si>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</si>
  <si>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</si>
  <si>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</si>
  <si>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</si>
  <si>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</si>
  <si>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</si>
  <si>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</si>
  <si>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</si>
  <si>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</si>
  <si>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</si>
  <si>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</si>
  <si>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</si>
  <si>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</si>
  <si>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</si>
  <si>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</si>
  <si>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</si>
  <si>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</si>
  <si>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</si>
  <si>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</si>
  <si>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</si>
  <si>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</si>
  <si>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</si>
  <si>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</si>
  <si>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</si>
  <si>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</si>
  <si>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</si>
  <si>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</si>
  <si>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</si>
  <si>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</si>
  <si>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</si>
  <si>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</si>
  <si>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</si>
  <si>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</si>
  <si>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</si>
  <si>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</si>
  <si>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</si>
  <si>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</si>
  <si>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</si>
  <si>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</si>
  <si>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</si>
  <si>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</si>
  <si>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</si>
  <si>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</si>
  <si>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</si>
  <si>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</si>
  <si>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</si>
  <si>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</si>
  <si>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</si>
  <si>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</si>
  <si>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</si>
  <si>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</si>
  <si>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</si>
  <si>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</si>
  <si>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</si>
  <si>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</si>
  <si>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</si>
  <si>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</si>
  <si>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</si>
  <si>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</si>
  <si>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</si>
  <si>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0100</t>
  </si>
  <si>
    <t>SI('Fiche Client'!B5=0;"";'Fiche Client'!B5)</t>
  </si>
  <si>
    <t>Adresse lgt</t>
  </si>
  <si>
    <t>Adresse 2 lgt</t>
  </si>
  <si>
    <t>Code postal lgt</t>
  </si>
  <si>
    <t>Ville lgt</t>
  </si>
  <si>
    <t>Adresse logement</t>
  </si>
  <si>
    <t>Adresse fact</t>
  </si>
  <si>
    <t>Adresse 2 fact</t>
  </si>
  <si>
    <t>Code postal fact</t>
  </si>
  <si>
    <t>Ville fact</t>
  </si>
  <si>
    <t>Adresse facturation / devis</t>
  </si>
  <si>
    <t>Nom client</t>
  </si>
  <si>
    <t>Prénom client</t>
  </si>
  <si>
    <t>LOGEMENT</t>
  </si>
  <si>
    <t>DEVIS FACTURES</t>
  </si>
  <si>
    <t>SIERREUR(RECHERCHEV(C6;CHOISIR({1.2};tblClients[Nom propriétaire];tblClients[Num de client]);2;FAUX);"NA")</t>
  </si>
  <si>
    <t>SI(C6&lt;&gt;"";DECALER(f_clients;EQUIV(C6&amp;"*";f_clients;0)-1;;NB.SI(f_clients;C6&amp;"*");1);f_clients)</t>
  </si>
  <si>
    <t>x</t>
  </si>
  <si>
    <t xml:space="preserve">151, rue de la </t>
  </si>
  <si>
    <t>R</t>
  </si>
  <si>
    <t>0650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</si>
</sst>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i/>
      <sz val="11"/>
      <color rgb="FF7F7F7F"/>
      <name val="Calibri"/>
      <family val="2"/>
      <scheme val="minor"/>
    </font>
    <font>
      <sz val="12"/>
      <name val="Arial"/>
      <family val="2"/>
    </font>
    <font>
      <b/>
      <u/>
      <sz val="16"/>
      <name val="Arial"/>
      <family val="2"/>
    </font>
    <font>
      <b/>
      <sz val="24"/>
      <name val="Arial"/>
      <family val="2"/>
    </font>
    <font>
      <b/>
      <sz val="18"/>
      <name val="Arial"/>
      <family val="2"/>
    </font>
    <font>
      <b/>
      <sz val="21"/>
      <color theme="9" tint="-0.249977111117893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i/>
      <sz val="8"/>
      <color theme="1"/>
      <name val="Arial"/>
      <family val="2"/>
    </font>
    <font>
      <i/>
      <sz val="8"/>
      <name val="Arial"/>
      <family val="2"/>
    </font>
    <font>
      <sz val="8"/>
      <name val="Times New Roman"/>
      <family val="1"/>
    </font>
    <font>
      <sz val="10"/>
      <color rgb="FF000000"/>
      <name val="Times New Roman"/>
      <family val="1"/>
    </font>
    <font>
      <i/>
      <u/>
      <sz val="8"/>
      <name val="Arial"/>
      <family val="2"/>
    </font>
    <font>
      <i/>
      <sz val="9"/>
      <name val="Calibri"/>
      <family val="2"/>
    </font>
    <font>
      <b/>
      <sz val="12"/>
      <color theme="1"/>
      <name val="Arial"/>
      <family val="2"/>
    </font>
    <font>
      <b/>
      <i/>
      <sz val="9"/>
      <name val="Calibri"/>
      <family val="2"/>
    </font>
    <font>
      <sz val="11"/>
      <color theme="1"/>
      <name val="Calibri"/>
      <scheme val="minor"/>
    </font>
    <font>
      <sz val="10"/>
      <name val="Arial Unicode MS"/>
      <family val="2"/>
    </font>
    <font>
      <sz val="11"/>
      <name val="Calibri"/>
      <family val="2"/>
      <scheme val="minor"/>
    </font>
    <font>
      <u/>
      <sz val="1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sz val="8"/>
      <color rgb="FF000000"/>
      <name val="Verdana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6" fillId="0" borderId="0"/>
    <xf numFmtId="0" fontId="21" fillId="0" borderId="0"/>
  </cellStyleXfs>
  <cellXfs count="183">
    <xf numFmtId="0" fontId="0" fillId="0" borderId="0" xfId="0"/>
    <xf numFmtId="0" fontId="7" fillId="0" borderId="0" xfId="0" applyFont="1"/>
    <xf numFmtId="0" fontId="0" fillId="0" borderId="1" xfId="0" applyBorder="1"/>
    <xf numFmtId="0" fontId="7" fillId="0" borderId="1" xfId="0" applyFont="1" applyBorder="1"/>
    <xf numFmtId="0" fontId="7" fillId="0" borderId="5" xfId="0" applyFont="1" applyBorder="1"/>
    <xf numFmtId="0" fontId="7" fillId="0" borderId="1" xfId="0" applyFont="1" applyFill="1" applyBorder="1"/>
    <xf numFmtId="0" fontId="7" fillId="0" borderId="4" xfId="0" applyFont="1" applyFill="1" applyBorder="1"/>
    <xf numFmtId="0" fontId="7" fillId="0" borderId="1" xfId="0" applyFont="1" applyBorder="1" applyAlignment="1">
      <alignment horizontal="center"/>
    </xf>
    <xf numFmtId="0" fontId="0" fillId="0" borderId="1" xfId="0" applyFont="1" applyFill="1" applyBorder="1"/>
    <xf numFmtId="0" fontId="0" fillId="0" borderId="0" xfId="0" applyNumberFormat="1"/>
    <xf numFmtId="0" fontId="0" fillId="0" borderId="7" xfId="0" applyBorder="1" applyAlignment="1">
      <alignment horizontal="center"/>
    </xf>
    <xf numFmtId="0" fontId="7" fillId="0" borderId="1" xfId="0" applyNumberFormat="1" applyFont="1" applyBorder="1" applyAlignment="1">
      <alignment horizontal="center"/>
    </xf>
    <xf numFmtId="0" fontId="7" fillId="0" borderId="0" xfId="2" applyFont="1"/>
    <xf numFmtId="0" fontId="7" fillId="0" borderId="0" xfId="2" applyFont="1" applyAlignment="1">
      <alignment horizontal="center"/>
    </xf>
    <xf numFmtId="0" fontId="7" fillId="0" borderId="1" xfId="2" applyFont="1" applyBorder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7" fillId="0" borderId="4" xfId="0" applyFont="1" applyBorder="1" applyAlignment="1">
      <alignment horizontal="center"/>
    </xf>
    <xf numFmtId="0" fontId="10" fillId="0" borderId="0" xfId="0" applyNumberFormat="1" applyFont="1"/>
    <xf numFmtId="0" fontId="11" fillId="0" borderId="0" xfId="0" applyNumberFormat="1" applyFont="1" applyFill="1" applyBorder="1" applyAlignment="1">
      <alignment horizontal="left"/>
    </xf>
    <xf numFmtId="0" fontId="12" fillId="0" borderId="0" xfId="0" applyNumberFormat="1" applyFont="1" applyFill="1" applyBorder="1" applyAlignment="1">
      <alignment horizontal="centerContinuous"/>
    </xf>
    <xf numFmtId="0" fontId="13" fillId="0" borderId="0" xfId="0" applyNumberFormat="1" applyFont="1" applyFill="1" applyBorder="1" applyAlignment="1">
      <alignment horizontal="center"/>
    </xf>
    <xf numFmtId="0" fontId="13" fillId="0" borderId="0" xfId="0" applyNumberFormat="1" applyFont="1" applyAlignment="1">
      <alignment horizontal="center"/>
    </xf>
    <xf numFmtId="0" fontId="10" fillId="0" borderId="0" xfId="0" applyNumberFormat="1" applyFont="1" applyFill="1"/>
    <xf numFmtId="0" fontId="13" fillId="0" borderId="0" xfId="0" applyNumberFormat="1" applyFont="1" applyFill="1" applyAlignment="1">
      <alignment horizontal="center"/>
    </xf>
    <xf numFmtId="0" fontId="16" fillId="0" borderId="0" xfId="0" applyNumberFormat="1" applyFont="1" applyFill="1"/>
    <xf numFmtId="0" fontId="0" fillId="0" borderId="0" xfId="0" applyNumberFormat="1" applyFill="1"/>
    <xf numFmtId="0" fontId="10" fillId="0" borderId="0" xfId="0" applyNumberFormat="1" applyFont="1" applyAlignment="1">
      <alignment horizontal="left"/>
    </xf>
    <xf numFmtId="0" fontId="10" fillId="0" borderId="0" xfId="0" applyNumberFormat="1" applyFont="1" applyBorder="1" applyAlignment="1">
      <alignment horizontal="right"/>
    </xf>
    <xf numFmtId="0" fontId="10" fillId="0" borderId="0" xfId="0" applyNumberFormat="1" applyFont="1" applyBorder="1"/>
    <xf numFmtId="0" fontId="10" fillId="2" borderId="1" xfId="0" applyNumberFormat="1" applyFont="1" applyFill="1" applyBorder="1" applyAlignment="1">
      <alignment horizontal="centerContinuous"/>
    </xf>
    <xf numFmtId="0" fontId="10" fillId="0" borderId="1" xfId="0" applyNumberFormat="1" applyFont="1" applyBorder="1" applyAlignment="1">
      <alignment horizontal="centerContinuous"/>
    </xf>
    <xf numFmtId="0" fontId="10" fillId="2" borderId="14" xfId="0" applyNumberFormat="1" applyFont="1" applyFill="1" applyBorder="1" applyProtection="1">
      <protection locked="0"/>
    </xf>
    <xf numFmtId="0" fontId="10" fillId="0" borderId="14" xfId="0" applyNumberFormat="1" applyFont="1" applyBorder="1" applyProtection="1">
      <protection locked="0"/>
    </xf>
    <xf numFmtId="0" fontId="10" fillId="0" borderId="14" xfId="0" applyNumberFormat="1" applyFont="1" applyBorder="1" applyAlignment="1" applyProtection="1">
      <alignment horizontal="center"/>
      <protection locked="0"/>
    </xf>
    <xf numFmtId="0" fontId="10" fillId="0" borderId="15" xfId="0" applyNumberFormat="1" applyFont="1" applyBorder="1" applyProtection="1">
      <protection locked="0"/>
    </xf>
    <xf numFmtId="0" fontId="10" fillId="0" borderId="15" xfId="0" applyNumberFormat="1" applyFont="1" applyBorder="1" applyAlignment="1" applyProtection="1">
      <alignment horizontal="center"/>
      <protection locked="0"/>
    </xf>
    <xf numFmtId="0" fontId="17" fillId="0" borderId="0" xfId="0" applyNumberFormat="1" applyFont="1"/>
    <xf numFmtId="0" fontId="10" fillId="0" borderId="13" xfId="0" applyNumberFormat="1" applyFont="1" applyBorder="1"/>
    <xf numFmtId="0" fontId="17" fillId="0" borderId="0" xfId="0" applyNumberFormat="1" applyFont="1" applyAlignment="1">
      <alignment horizontal="left" readingOrder="1"/>
    </xf>
    <xf numFmtId="0" fontId="10" fillId="0" borderId="2" xfId="0" applyNumberFormat="1" applyFont="1" applyBorder="1"/>
    <xf numFmtId="0" fontId="16" fillId="0" borderId="3" xfId="0" applyNumberFormat="1" applyFont="1" applyBorder="1"/>
    <xf numFmtId="0" fontId="18" fillId="0" borderId="0" xfId="0" applyNumberFormat="1" applyFont="1" applyFill="1" applyBorder="1" applyAlignment="1">
      <alignment vertical="center"/>
    </xf>
    <xf numFmtId="0" fontId="19" fillId="0" borderId="0" xfId="0" applyNumberFormat="1" applyFont="1" applyAlignment="1"/>
    <xf numFmtId="0" fontId="20" fillId="0" borderId="0" xfId="0" applyNumberFormat="1" applyFont="1" applyAlignment="1">
      <alignment vertical="center"/>
    </xf>
    <xf numFmtId="0" fontId="10" fillId="0" borderId="0" xfId="0" applyNumberFormat="1" applyFont="1" applyAlignment="1">
      <alignment vertical="center"/>
    </xf>
    <xf numFmtId="0" fontId="10" fillId="0" borderId="0" xfId="0" applyFont="1"/>
    <xf numFmtId="0" fontId="11" fillId="0" borderId="0" xfId="0" applyFont="1" applyFill="1" applyBorder="1" applyAlignment="1">
      <alignment horizontal="left"/>
    </xf>
    <xf numFmtId="0" fontId="12" fillId="0" borderId="0" xfId="0" applyFont="1" applyFill="1" applyBorder="1" applyAlignment="1">
      <alignment horizontal="centerContinuous"/>
    </xf>
    <xf numFmtId="0" fontId="13" fillId="0" borderId="0" xfId="0" applyFont="1" applyFill="1" applyBorder="1" applyAlignment="1">
      <alignment horizontal="center"/>
    </xf>
    <xf numFmtId="0" fontId="13" fillId="0" borderId="0" xfId="0" applyFont="1" applyAlignment="1">
      <alignment horizontal="center"/>
    </xf>
    <xf numFmtId="0" fontId="10" fillId="0" borderId="0" xfId="0" applyFont="1" applyFill="1"/>
    <xf numFmtId="0" fontId="13" fillId="0" borderId="0" xfId="0" applyFont="1" applyFill="1" applyAlignment="1">
      <alignment horizontal="center"/>
    </xf>
    <xf numFmtId="0" fontId="16" fillId="0" borderId="0" xfId="0" applyFont="1" applyFill="1"/>
    <xf numFmtId="0" fontId="0" fillId="0" borderId="0" xfId="0" applyFill="1"/>
    <xf numFmtId="0" fontId="10" fillId="0" borderId="0" xfId="0" applyFont="1" applyAlignment="1">
      <alignment horizontal="left"/>
    </xf>
    <xf numFmtId="0" fontId="10" fillId="0" borderId="0" xfId="0" applyFont="1" applyBorder="1" applyAlignment="1">
      <alignment horizontal="right"/>
    </xf>
    <xf numFmtId="14" fontId="10" fillId="0" borderId="0" xfId="0" applyNumberFormat="1" applyFont="1" applyBorder="1"/>
    <xf numFmtId="0" fontId="10" fillId="2" borderId="1" xfId="0" applyFont="1" applyFill="1" applyBorder="1" applyAlignment="1">
      <alignment horizontal="centerContinuous"/>
    </xf>
    <xf numFmtId="0" fontId="10" fillId="0" borderId="1" xfId="0" applyFont="1" applyBorder="1" applyAlignment="1">
      <alignment horizontal="centerContinuous"/>
    </xf>
    <xf numFmtId="0" fontId="10" fillId="2" borderId="14" xfId="0" applyFont="1" applyFill="1" applyBorder="1" applyProtection="1">
      <protection locked="0"/>
    </xf>
    <xf numFmtId="0" fontId="10" fillId="0" borderId="12" xfId="0" applyFont="1" applyBorder="1" applyProtection="1">
      <protection locked="0"/>
    </xf>
    <xf numFmtId="0" fontId="10" fillId="0" borderId="12" xfId="0" applyFont="1" applyBorder="1" applyAlignment="1" applyProtection="1">
      <alignment horizontal="center"/>
      <protection locked="0"/>
    </xf>
    <xf numFmtId="2" fontId="10" fillId="0" borderId="14" xfId="0" applyNumberFormat="1" applyFont="1" applyBorder="1" applyProtection="1">
      <protection locked="0"/>
    </xf>
    <xf numFmtId="0" fontId="10" fillId="0" borderId="14" xfId="0" applyFont="1" applyBorder="1" applyProtection="1">
      <protection locked="0"/>
    </xf>
    <xf numFmtId="0" fontId="10" fillId="0" borderId="14" xfId="0" applyFont="1" applyBorder="1" applyAlignment="1" applyProtection="1">
      <alignment horizontal="center"/>
      <protection locked="0"/>
    </xf>
    <xf numFmtId="0" fontId="10" fillId="0" borderId="15" xfId="0" applyFont="1" applyBorder="1" applyProtection="1">
      <protection locked="0"/>
    </xf>
    <xf numFmtId="0" fontId="10" fillId="0" borderId="15" xfId="0" applyFont="1" applyBorder="1" applyAlignment="1" applyProtection="1">
      <alignment horizontal="center"/>
      <protection locked="0"/>
    </xf>
    <xf numFmtId="2" fontId="10" fillId="0" borderId="15" xfId="0" applyNumberFormat="1" applyFont="1" applyBorder="1" applyProtection="1">
      <protection locked="0"/>
    </xf>
    <xf numFmtId="0" fontId="22" fillId="0" borderId="0" xfId="0" applyFont="1" applyAlignment="1">
      <alignment horizontal="center"/>
    </xf>
    <xf numFmtId="164" fontId="10" fillId="0" borderId="13" xfId="0" applyNumberFormat="1" applyFont="1" applyBorder="1"/>
    <xf numFmtId="0" fontId="19" fillId="0" borderId="0" xfId="0" applyFont="1" applyAlignment="1">
      <alignment horizontal="center"/>
    </xf>
    <xf numFmtId="164" fontId="10" fillId="0" borderId="0" xfId="0" applyNumberFormat="1" applyFont="1"/>
    <xf numFmtId="0" fontId="19" fillId="0" borderId="0" xfId="0" applyFont="1" applyFill="1" applyAlignment="1">
      <alignment horizontal="center"/>
    </xf>
    <xf numFmtId="0" fontId="10" fillId="0" borderId="2" xfId="0" applyFont="1" applyBorder="1"/>
    <xf numFmtId="164" fontId="16" fillId="0" borderId="3" xfId="0" applyNumberFormat="1" applyFont="1" applyBorder="1"/>
    <xf numFmtId="0" fontId="19" fillId="0" borderId="0" xfId="0" applyFont="1" applyBorder="1" applyAlignment="1">
      <alignment horizontal="center"/>
    </xf>
    <xf numFmtId="0" fontId="10" fillId="0" borderId="0" xfId="0" applyFont="1" applyBorder="1"/>
    <xf numFmtId="0" fontId="23" fillId="0" borderId="0" xfId="0" applyFont="1" applyAlignment="1">
      <alignment vertical="center" readingOrder="1"/>
    </xf>
    <xf numFmtId="0" fontId="18" fillId="0" borderId="0" xfId="0" applyFont="1" applyFill="1" applyBorder="1" applyAlignment="1">
      <alignment vertical="center"/>
    </xf>
    <xf numFmtId="164" fontId="24" fillId="0" borderId="3" xfId="0" applyNumberFormat="1" applyFont="1" applyFill="1" applyBorder="1" applyAlignment="1">
      <alignment vertical="center"/>
    </xf>
    <xf numFmtId="0" fontId="19" fillId="0" borderId="0" xfId="0" applyFont="1" applyAlignment="1"/>
    <xf numFmtId="0" fontId="25" fillId="0" borderId="0" xfId="0" applyFont="1" applyAlignment="1">
      <alignment vertical="center" readingOrder="1"/>
    </xf>
    <xf numFmtId="0" fontId="10" fillId="0" borderId="0" xfId="0" applyFont="1" applyAlignment="1"/>
    <xf numFmtId="0" fontId="0" fillId="0" borderId="0" xfId="0" applyNumberFormat="1" applyFill="1" applyAlignment="1">
      <alignment horizontal="left"/>
    </xf>
    <xf numFmtId="0" fontId="0" fillId="0" borderId="1" xfId="0" applyNumberFormat="1" applyBorder="1" applyAlignment="1">
      <alignment horizontal="left" wrapText="1"/>
    </xf>
    <xf numFmtId="0" fontId="7" fillId="0" borderId="1" xfId="0" applyNumberFormat="1" applyFont="1" applyBorder="1" applyAlignment="1">
      <alignment horizontal="left" wrapText="1"/>
    </xf>
    <xf numFmtId="0" fontId="7" fillId="0" borderId="2" xfId="0" applyNumberFormat="1" applyFont="1" applyBorder="1" applyAlignment="1">
      <alignment horizontal="left" wrapText="1"/>
    </xf>
    <xf numFmtId="0" fontId="7" fillId="0" borderId="1" xfId="0" applyNumberFormat="1" applyFont="1" applyFill="1" applyBorder="1" applyAlignment="1">
      <alignment horizontal="left" wrapText="1"/>
    </xf>
    <xf numFmtId="0" fontId="0" fillId="0" borderId="3" xfId="0" applyNumberFormat="1" applyBorder="1" applyAlignment="1">
      <alignment horizontal="left" wrapText="1"/>
    </xf>
    <xf numFmtId="0" fontId="0" fillId="0" borderId="0" xfId="0" applyNumberFormat="1" applyAlignment="1">
      <alignment horizontal="left" wrapText="1"/>
    </xf>
    <xf numFmtId="0" fontId="0" fillId="0" borderId="0" xfId="0" applyNumberFormat="1" applyAlignment="1">
      <alignment horizontal="left"/>
    </xf>
    <xf numFmtId="0" fontId="0" fillId="0" borderId="2" xfId="0" applyNumberFormat="1" applyBorder="1" applyAlignment="1">
      <alignment horizontal="left"/>
    </xf>
    <xf numFmtId="0" fontId="26" fillId="0" borderId="4" xfId="0" applyNumberFormat="1" applyFont="1" applyBorder="1" applyAlignment="1">
      <alignment horizontal="left"/>
    </xf>
    <xf numFmtId="0" fontId="0" fillId="0" borderId="4" xfId="0" applyNumberFormat="1" applyBorder="1" applyAlignment="1">
      <alignment horizontal="left"/>
    </xf>
    <xf numFmtId="0" fontId="0" fillId="0" borderId="1" xfId="0" applyNumberFormat="1" applyBorder="1" applyAlignment="1">
      <alignment horizontal="left"/>
    </xf>
    <xf numFmtId="0" fontId="26" fillId="0" borderId="2" xfId="0" applyNumberFormat="1" applyFont="1" applyBorder="1" applyAlignment="1">
      <alignment horizontal="left"/>
    </xf>
    <xf numFmtId="0" fontId="8" fillId="0" borderId="1" xfId="1" applyNumberFormat="1" applyBorder="1" applyAlignment="1">
      <alignment horizontal="left"/>
    </xf>
    <xf numFmtId="0" fontId="26" fillId="0" borderId="3" xfId="0" applyNumberFormat="1" applyFont="1" applyBorder="1" applyAlignment="1">
      <alignment horizontal="left"/>
    </xf>
    <xf numFmtId="0" fontId="0" fillId="0" borderId="3" xfId="0" applyNumberFormat="1" applyBorder="1" applyAlignment="1">
      <alignment horizontal="left"/>
    </xf>
    <xf numFmtId="0" fontId="26" fillId="0" borderId="1" xfId="0" applyNumberFormat="1" applyFont="1" applyBorder="1" applyAlignment="1">
      <alignment horizontal="left"/>
    </xf>
    <xf numFmtId="49" fontId="0" fillId="0" borderId="0" xfId="0" applyNumberFormat="1" applyFill="1" applyAlignment="1">
      <alignment horizontal="center"/>
    </xf>
    <xf numFmtId="49" fontId="7" fillId="0" borderId="3" xfId="0" applyNumberFormat="1" applyFont="1" applyBorder="1" applyAlignment="1">
      <alignment horizontal="center" wrapText="1"/>
    </xf>
    <xf numFmtId="49" fontId="0" fillId="0" borderId="0" xfId="0" applyNumberFormat="1" applyAlignment="1">
      <alignment horizontal="center"/>
    </xf>
    <xf numFmtId="49" fontId="5" fillId="0" borderId="2" xfId="0" applyNumberFormat="1" applyFont="1" applyBorder="1" applyAlignment="1">
      <alignment horizontal="center"/>
    </xf>
    <xf numFmtId="49" fontId="5" fillId="0" borderId="11" xfId="0" applyNumberFormat="1" applyFont="1" applyBorder="1" applyAlignment="1">
      <alignment horizontal="center"/>
    </xf>
    <xf numFmtId="0" fontId="27" fillId="0" borderId="0" xfId="0" applyFont="1"/>
    <xf numFmtId="0" fontId="0" fillId="0" borderId="0" xfId="0" applyNumberFormat="1" applyFont="1" applyAlignment="1">
      <alignment horizontal="left"/>
    </xf>
    <xf numFmtId="0" fontId="4" fillId="0" borderId="4" xfId="0" applyNumberFormat="1" applyFont="1" applyBorder="1" applyAlignment="1">
      <alignment horizontal="left"/>
    </xf>
    <xf numFmtId="0" fontId="4" fillId="0" borderId="4" xfId="0" quotePrefix="1" applyNumberFormat="1" applyFont="1" applyBorder="1" applyAlignment="1">
      <alignment horizontal="left"/>
    </xf>
    <xf numFmtId="0" fontId="4" fillId="0" borderId="3" xfId="0" applyNumberFormat="1" applyFont="1" applyBorder="1" applyAlignment="1">
      <alignment horizontal="left"/>
    </xf>
    <xf numFmtId="0" fontId="0" fillId="0" borderId="0" xfId="0" applyFont="1" applyFill="1" applyBorder="1"/>
    <xf numFmtId="0" fontId="7" fillId="0" borderId="0" xfId="0" applyFont="1" applyBorder="1" applyAlignment="1">
      <alignment horizontal="center"/>
    </xf>
    <xf numFmtId="0" fontId="0" fillId="0" borderId="4" xfId="0" applyFont="1" applyFill="1" applyBorder="1"/>
    <xf numFmtId="0" fontId="3" fillId="0" borderId="4" xfId="0" applyNumberFormat="1" applyFont="1" applyBorder="1" applyAlignment="1">
      <alignment horizontal="left"/>
    </xf>
    <xf numFmtId="0" fontId="3" fillId="0" borderId="2" xfId="0" applyNumberFormat="1" applyFont="1" applyBorder="1" applyAlignment="1">
      <alignment horizontal="left"/>
    </xf>
    <xf numFmtId="0" fontId="3" fillId="0" borderId="3" xfId="0" applyNumberFormat="1" applyFont="1" applyBorder="1" applyAlignment="1">
      <alignment horizontal="left"/>
    </xf>
    <xf numFmtId="0" fontId="3" fillId="0" borderId="2" xfId="0" quotePrefix="1" applyNumberFormat="1" applyFont="1" applyBorder="1" applyAlignment="1">
      <alignment horizontal="left"/>
    </xf>
    <xf numFmtId="0" fontId="7" fillId="0" borderId="1" xfId="0" applyNumberFormat="1" applyFont="1" applyBorder="1" applyAlignment="1">
      <alignment horizontal="left"/>
    </xf>
    <xf numFmtId="0" fontId="3" fillId="0" borderId="4" xfId="0" quotePrefix="1" applyNumberFormat="1" applyFont="1" applyBorder="1" applyAlignment="1">
      <alignment horizontal="left"/>
    </xf>
    <xf numFmtId="0" fontId="3" fillId="0" borderId="1" xfId="0" applyNumberFormat="1" applyFont="1" applyBorder="1" applyAlignment="1">
      <alignment horizontal="left"/>
    </xf>
    <xf numFmtId="0" fontId="32" fillId="0" borderId="0" xfId="0" applyFont="1" applyAlignment="1">
      <alignment horizontal="left" vertical="center" readingOrder="1"/>
    </xf>
    <xf numFmtId="0" fontId="26" fillId="0" borderId="5" xfId="0" applyNumberFormat="1" applyFont="1" applyBorder="1" applyAlignment="1">
      <alignment horizontal="left"/>
    </xf>
    <xf numFmtId="0" fontId="1" fillId="0" borderId="4" xfId="0" applyNumberFormat="1" applyFont="1" applyBorder="1" applyAlignment="1">
      <alignment horizontal="left"/>
    </xf>
    <xf numFmtId="0" fontId="33" fillId="0" borderId="1" xfId="0" applyFont="1" applyBorder="1" applyAlignment="1">
      <alignment horizontal="center" vertical="center" readingOrder="1"/>
    </xf>
    <xf numFmtId="0" fontId="26" fillId="0" borderId="2" xfId="0" quotePrefix="1" applyNumberFormat="1" applyFont="1" applyBorder="1" applyAlignment="1">
      <alignment horizontal="left"/>
    </xf>
    <xf numFmtId="0" fontId="10" fillId="0" borderId="5" xfId="0" applyNumberFormat="1" applyFont="1" applyBorder="1" applyAlignment="1" applyProtection="1"/>
    <xf numFmtId="0" fontId="10" fillId="0" borderId="6" xfId="0" applyNumberFormat="1" applyFont="1" applyBorder="1" applyAlignment="1" applyProtection="1"/>
    <xf numFmtId="0" fontId="10" fillId="0" borderId="7" xfId="0" applyNumberFormat="1" applyFont="1" applyBorder="1" applyAlignment="1" applyProtection="1"/>
    <xf numFmtId="0" fontId="10" fillId="0" borderId="10" xfId="0" applyNumberFormat="1" applyFont="1" applyBorder="1" applyAlignment="1" applyProtection="1"/>
    <xf numFmtId="0" fontId="10" fillId="0" borderId="0" xfId="0" applyNumberFormat="1" applyFont="1" applyBorder="1" applyAlignment="1" applyProtection="1"/>
    <xf numFmtId="0" fontId="10" fillId="0" borderId="11" xfId="0" applyNumberFormat="1" applyFont="1" applyBorder="1" applyAlignment="1" applyProtection="1"/>
    <xf numFmtId="0" fontId="10" fillId="0" borderId="8" xfId="0" applyNumberFormat="1" applyFont="1" applyBorder="1" applyAlignment="1" applyProtection="1"/>
    <xf numFmtId="0" fontId="10" fillId="0" borderId="13" xfId="0" applyNumberFormat="1" applyFont="1" applyBorder="1" applyAlignment="1" applyProtection="1"/>
    <xf numFmtId="0" fontId="10" fillId="0" borderId="9" xfId="0" applyNumberFormat="1" applyFont="1" applyBorder="1" applyAlignment="1" applyProtection="1"/>
    <xf numFmtId="0" fontId="0" fillId="0" borderId="2" xfId="0" applyNumberFormat="1" applyFill="1" applyBorder="1" applyAlignment="1">
      <alignment horizontal="center"/>
    </xf>
    <xf numFmtId="0" fontId="0" fillId="0" borderId="4" xfId="0" applyNumberFormat="1" applyFill="1" applyBorder="1" applyAlignment="1">
      <alignment horizontal="center"/>
    </xf>
    <xf numFmtId="0" fontId="0" fillId="0" borderId="3" xfId="0" applyNumberFormat="1" applyFill="1" applyBorder="1" applyAlignment="1">
      <alignment horizontal="center"/>
    </xf>
    <xf numFmtId="0" fontId="7" fillId="0" borderId="2" xfId="0" applyNumberFormat="1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0" fillId="0" borderId="1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31" fillId="0" borderId="12" xfId="0" applyFont="1" applyBorder="1" applyAlignment="1">
      <alignment horizontal="center" vertical="center" textRotation="90"/>
    </xf>
    <xf numFmtId="0" fontId="31" fillId="0" borderId="14" xfId="0" applyFont="1" applyBorder="1" applyAlignment="1">
      <alignment horizontal="center" vertical="center" textRotation="90"/>
    </xf>
    <xf numFmtId="0" fontId="31" fillId="0" borderId="15" xfId="0" applyFont="1" applyBorder="1" applyAlignment="1">
      <alignment horizontal="center" vertical="center" textRotation="90"/>
    </xf>
    <xf numFmtId="0" fontId="31" fillId="0" borderId="12" xfId="0" applyFont="1" applyBorder="1" applyAlignment="1">
      <alignment horizontal="center" vertical="center" textRotation="90" wrapText="1"/>
    </xf>
    <xf numFmtId="0" fontId="30" fillId="0" borderId="14" xfId="0" applyFont="1" applyBorder="1" applyAlignment="1">
      <alignment horizontal="center" vertical="center" textRotation="90" wrapText="1"/>
    </xf>
    <xf numFmtId="0" fontId="30" fillId="0" borderId="15" xfId="0" applyFont="1" applyBorder="1" applyAlignment="1">
      <alignment horizontal="center" vertical="center" textRotation="90" wrapText="1"/>
    </xf>
    <xf numFmtId="0" fontId="10" fillId="0" borderId="8" xfId="0" applyNumberFormat="1" applyFont="1" applyBorder="1" applyAlignment="1" applyProtection="1">
      <alignment horizontal="left"/>
    </xf>
    <xf numFmtId="0" fontId="10" fillId="0" borderId="13" xfId="0" applyNumberFormat="1" applyFont="1" applyBorder="1" applyAlignment="1" applyProtection="1">
      <alignment horizontal="left"/>
    </xf>
    <xf numFmtId="0" fontId="10" fillId="0" borderId="9" xfId="0" applyNumberFormat="1" applyFont="1" applyBorder="1" applyAlignment="1" applyProtection="1">
      <alignment horizontal="left"/>
    </xf>
    <xf numFmtId="0" fontId="14" fillId="0" borderId="0" xfId="0" applyNumberFormat="1" applyFont="1" applyFill="1" applyAlignment="1">
      <alignment horizontal="center"/>
    </xf>
    <xf numFmtId="0" fontId="15" fillId="0" borderId="0" xfId="0" applyNumberFormat="1" applyFont="1" applyFill="1" applyAlignment="1">
      <alignment horizontal="center"/>
    </xf>
    <xf numFmtId="0" fontId="10" fillId="0" borderId="5" xfId="0" applyNumberFormat="1" applyFont="1" applyBorder="1" applyAlignment="1" applyProtection="1">
      <alignment horizontal="left"/>
    </xf>
    <xf numFmtId="0" fontId="10" fillId="0" borderId="6" xfId="0" applyNumberFormat="1" applyFont="1" applyBorder="1" applyAlignment="1" applyProtection="1">
      <alignment horizontal="left"/>
    </xf>
    <xf numFmtId="0" fontId="10" fillId="0" borderId="7" xfId="0" applyNumberFormat="1" applyFont="1" applyBorder="1" applyAlignment="1" applyProtection="1">
      <alignment horizontal="left"/>
    </xf>
    <xf numFmtId="0" fontId="10" fillId="0" borderId="10" xfId="0" applyNumberFormat="1" applyFont="1" applyBorder="1" applyAlignment="1" applyProtection="1">
      <alignment horizontal="left"/>
    </xf>
    <xf numFmtId="0" fontId="10" fillId="0" borderId="0" xfId="0" applyNumberFormat="1" applyFont="1" applyBorder="1" applyAlignment="1" applyProtection="1">
      <alignment horizontal="left"/>
    </xf>
    <xf numFmtId="0" fontId="10" fillId="0" borderId="11" xfId="0" applyNumberFormat="1" applyFont="1" applyBorder="1" applyAlignment="1" applyProtection="1">
      <alignment horizontal="left"/>
    </xf>
    <xf numFmtId="0" fontId="14" fillId="0" borderId="0" xfId="0" applyFont="1" applyFill="1" applyAlignment="1">
      <alignment horizontal="center"/>
    </xf>
    <xf numFmtId="0" fontId="15" fillId="0" borderId="0" xfId="0" applyFont="1" applyFill="1" applyAlignment="1">
      <alignment horizontal="center"/>
    </xf>
    <xf numFmtId="49" fontId="28" fillId="0" borderId="7" xfId="0" applyNumberFormat="1" applyFont="1" applyBorder="1" applyAlignment="1">
      <alignment horizontal="center"/>
    </xf>
    <xf numFmtId="0" fontId="7" fillId="0" borderId="5" xfId="0" applyNumberFormat="1" applyFont="1" applyBorder="1" applyAlignment="1">
      <alignment horizontal="left"/>
    </xf>
    <xf numFmtId="0" fontId="28" fillId="0" borderId="6" xfId="0" applyNumberFormat="1" applyFont="1" applyBorder="1" applyAlignment="1">
      <alignment horizontal="left"/>
    </xf>
    <xf numFmtId="0" fontId="2" fillId="0" borderId="4" xfId="0" applyNumberFormat="1" applyFont="1" applyBorder="1" applyAlignment="1">
      <alignment horizontal="left"/>
    </xf>
    <xf numFmtId="0" fontId="7" fillId="0" borderId="12" xfId="0" applyNumberFormat="1" applyFont="1" applyBorder="1" applyAlignment="1">
      <alignment horizontal="left"/>
    </xf>
    <xf numFmtId="0" fontId="28" fillId="0" borderId="10" xfId="0" applyNumberFormat="1" applyFont="1" applyBorder="1" applyAlignment="1">
      <alignment horizontal="left"/>
    </xf>
    <xf numFmtId="0" fontId="0" fillId="0" borderId="0" xfId="0" applyNumberFormat="1" applyFont="1" applyBorder="1" applyAlignment="1">
      <alignment horizontal="left"/>
    </xf>
    <xf numFmtId="0" fontId="28" fillId="0" borderId="11" xfId="0" applyNumberFormat="1" applyFont="1" applyBorder="1" applyAlignment="1">
      <alignment horizontal="left"/>
    </xf>
    <xf numFmtId="0" fontId="28" fillId="0" borderId="0" xfId="0" applyNumberFormat="1" applyFont="1" applyBorder="1" applyAlignment="1">
      <alignment horizontal="left"/>
    </xf>
    <xf numFmtId="0" fontId="0" fillId="0" borderId="10" xfId="0" applyNumberFormat="1" applyFont="1" applyBorder="1" applyAlignment="1">
      <alignment horizontal="left"/>
    </xf>
    <xf numFmtId="0" fontId="0" fillId="0" borderId="6" xfId="0" applyNumberFormat="1" applyFont="1" applyBorder="1" applyAlignment="1">
      <alignment horizontal="left"/>
    </xf>
    <xf numFmtId="0" fontId="28" fillId="0" borderId="5" xfId="0" quotePrefix="1" applyNumberFormat="1" applyFont="1" applyBorder="1" applyAlignment="1">
      <alignment horizontal="left"/>
    </xf>
    <xf numFmtId="0" fontId="28" fillId="0" borderId="6" xfId="0" quotePrefix="1" applyNumberFormat="1" applyFont="1" applyBorder="1" applyAlignment="1">
      <alignment horizontal="left"/>
    </xf>
    <xf numFmtId="0" fontId="0" fillId="0" borderId="7" xfId="0" applyNumberFormat="1" applyFont="1" applyBorder="1" applyAlignment="1">
      <alignment horizontal="left"/>
    </xf>
    <xf numFmtId="0" fontId="26" fillId="0" borderId="3" xfId="0" quotePrefix="1" applyNumberFormat="1" applyFont="1" applyBorder="1" applyAlignment="1">
      <alignment horizontal="left"/>
    </xf>
    <xf numFmtId="0" fontId="29" fillId="0" borderId="12" xfId="1" applyNumberFormat="1" applyFont="1" applyBorder="1" applyAlignment="1">
      <alignment horizontal="left"/>
    </xf>
    <xf numFmtId="0" fontId="28" fillId="0" borderId="12" xfId="0" applyNumberFormat="1" applyFont="1" applyBorder="1" applyAlignment="1">
      <alignment horizontal="left"/>
    </xf>
  </cellXfs>
  <cellStyles count="5">
    <cellStyle name="Lien hypertexte" xfId="1" builtinId="8"/>
    <cellStyle name="Normal" xfId="0" builtinId="0"/>
    <cellStyle name="Normal 2" xfId="3"/>
    <cellStyle name="Normal 3" xfId="4"/>
    <cellStyle name="Texte explicatif" xfId="2" builtinId="53"/>
  </cellStyles>
  <dxfs count="28"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alignment horizontal="lef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0" formatCode="General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0" formatCode="General"/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numFmt numFmtId="0" formatCode="General"/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border outline="0">
        <left style="thin">
          <color indexed="64"/>
        </left>
      </border>
    </dxf>
    <dxf>
      <alignment horizontal="left" vertical="bottom" textRotation="0" wrapText="0" indent="0" justifyLastLine="0" shrinkToFit="0" readingOrder="0"/>
    </dxf>
    <dxf>
      <alignment horizontal="left" vertical="bottom" textRotation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505238</xdr:colOff>
      <xdr:row>46</xdr:row>
      <xdr:rowOff>57978</xdr:rowOff>
    </xdr:from>
    <xdr:to>
      <xdr:col>3</xdr:col>
      <xdr:colOff>394310</xdr:colOff>
      <xdr:row>53</xdr:row>
      <xdr:rowOff>91109</xdr:rowOff>
    </xdr:to>
    <xdr:sp macro="" textlink="">
      <xdr:nvSpPr>
        <xdr:cNvPr id="3" name="Texte 8"/>
        <xdr:cNvSpPr txBox="1">
          <a:spLocks noChangeArrowheads="1"/>
        </xdr:cNvSpPr>
      </xdr:nvSpPr>
      <xdr:spPr bwMode="auto">
        <a:xfrm>
          <a:off x="1019588" y="8887653"/>
          <a:ext cx="3632397" cy="1109456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just" rtl="0">
            <a:defRPr sz="1000"/>
          </a:pPr>
          <a:r>
            <a:rPr lang="fr-FR" sz="600" b="0" i="1" u="none" strike="noStrike" baseline="0">
              <a:solidFill>
                <a:srgbClr val="000000"/>
              </a:solidFill>
              <a:latin typeface="Arial"/>
              <a:cs typeface="Arial"/>
            </a:rPr>
            <a:t>Sauf mention contraire, paiement de 30% au début des travaux, le  reste à la réception. Tout retard de paiement entraînera une pénalité égale à 3 fois l'intérêt légal. En cas de retard de paiement, une indemnité forfaitaire de 40 € hors taxes est facturée au titre des frais de recouvrement.</a:t>
          </a:r>
        </a:p>
        <a:p>
          <a:pPr algn="just" rtl="0">
            <a:defRPr sz="1000"/>
          </a:pPr>
          <a:r>
            <a:rPr lang="fr-FR" sz="600" b="0" i="1" u="none" strike="noStrike" baseline="0">
              <a:solidFill>
                <a:sysClr val="windowText" lastClr="000000"/>
              </a:solidFill>
              <a:latin typeface="Arial"/>
              <a:cs typeface="Arial"/>
            </a:rPr>
            <a:t>Nous nous réservons </a:t>
          </a:r>
          <a:r>
            <a:rPr lang="fr-FR" sz="600" b="0" i="1" u="none" strike="noStrike" baseline="0">
              <a:solidFill>
                <a:sysClr val="windowText" lastClr="000000"/>
              </a:solidFill>
              <a:latin typeface="Arial"/>
              <a:ea typeface="+mn-ea"/>
              <a:cs typeface="Arial"/>
            </a:rPr>
            <a:t>la propriété des marchandises jusqu'au paiement intégral. </a:t>
          </a:r>
          <a:r>
            <a:rPr lang="fr-FR" sz="600" b="0" i="1" u="none" strike="noStrike" baseline="0">
              <a:solidFill>
                <a:srgbClr val="000000"/>
              </a:solidFill>
              <a:latin typeface="Arial"/>
              <a:ea typeface="+mn-ea"/>
              <a:cs typeface="Arial"/>
            </a:rPr>
            <a:t>Devis gratuit valable 6 mois. </a:t>
          </a:r>
        </a:p>
        <a:p>
          <a:pPr algn="just" rtl="0">
            <a:defRPr sz="1000"/>
          </a:pPr>
          <a:r>
            <a:rPr lang="fr-FR" sz="700" b="1" i="1" u="none" strike="noStrike" baseline="0">
              <a:solidFill>
                <a:srgbClr val="000000"/>
              </a:solidFill>
              <a:latin typeface="Arial"/>
              <a:ea typeface="+mn-ea"/>
              <a:cs typeface="Arial"/>
            </a:rPr>
            <a:t>Le client reconnait avoir pris connaissance des conditions générales de vente figurant en pièce-jointe et déclare les accepter. </a:t>
          </a:r>
        </a:p>
        <a:p>
          <a:pPr algn="just" rtl="0">
            <a:defRPr sz="1000"/>
          </a:pPr>
          <a:r>
            <a:rPr lang="fr-FR" sz="700" b="0" i="1" u="none" strike="noStrike" baseline="0">
              <a:solidFill>
                <a:srgbClr val="000000"/>
              </a:solidFill>
              <a:latin typeface="Arial"/>
              <a:ea typeface="+mn-ea"/>
              <a:cs typeface="Arial"/>
            </a:rPr>
            <a:t>Si acceptation de ce devis, veuillez nous retourner </a:t>
          </a:r>
          <a:r>
            <a:rPr lang="fr-FR" sz="700" b="0" i="1" u="none" strike="noStrike" baseline="0">
              <a:solidFill>
                <a:srgbClr val="000000"/>
              </a:solidFill>
              <a:latin typeface="Arial"/>
              <a:cs typeface="Arial"/>
            </a:rPr>
            <a:t>un exemplaire daté et signé précédé de la mention "BON POUR ACCORD".</a:t>
          </a:r>
        </a:p>
        <a:p>
          <a:pPr algn="just" rtl="0">
            <a:defRPr sz="1000"/>
          </a:pPr>
          <a:endParaRPr lang="fr-FR" sz="2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just" rtl="0">
            <a:defRPr sz="1000"/>
          </a:pPr>
          <a:r>
            <a:rPr lang="fr-FR" sz="700" b="1" i="1" u="none" strike="noStrike" baseline="0">
              <a:solidFill>
                <a:srgbClr val="000000"/>
              </a:solidFill>
              <a:latin typeface="Arial"/>
              <a:cs typeface="Arial"/>
            </a:rPr>
            <a:t>Signature du Client		</a:t>
          </a:r>
          <a:r>
            <a:rPr lang="fr-FR" sz="700" b="1" i="0" u="none" strike="noStrike" baseline="0">
              <a:solidFill>
                <a:srgbClr val="000000"/>
              </a:solidFill>
              <a:latin typeface="Arial"/>
              <a:cs typeface="Arial"/>
            </a:rPr>
            <a:t>Date</a:t>
          </a:r>
        </a:p>
        <a:p>
          <a:pPr algn="just" rtl="0">
            <a:defRPr sz="1000"/>
          </a:pPr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41163</xdr:colOff>
      <xdr:row>42</xdr:row>
      <xdr:rowOff>16899</xdr:rowOff>
    </xdr:from>
    <xdr:to>
      <xdr:col>3</xdr:col>
      <xdr:colOff>323330</xdr:colOff>
      <xdr:row>46</xdr:row>
      <xdr:rowOff>109258</xdr:rowOff>
    </xdr:to>
    <xdr:sp macro="" textlink="">
      <xdr:nvSpPr>
        <xdr:cNvPr id="3" name="Texte 8"/>
        <xdr:cNvSpPr txBox="1">
          <a:spLocks noChangeArrowheads="1"/>
        </xdr:cNvSpPr>
      </xdr:nvSpPr>
      <xdr:spPr bwMode="auto">
        <a:xfrm>
          <a:off x="1041288" y="8122674"/>
          <a:ext cx="3549242" cy="587659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just" rtl="0">
            <a:lnSpc>
              <a:spcPct val="100000"/>
            </a:lnSpc>
          </a:pPr>
          <a:r>
            <a:rPr lang="fr-FR" sz="700" b="0" i="0" baseline="0">
              <a:effectLst/>
              <a:latin typeface="Arial" pitchFamily="34" charset="0"/>
              <a:ea typeface="+mn-ea"/>
              <a:cs typeface="Arial" pitchFamily="34" charset="0"/>
            </a:rPr>
            <a:t>Tout retard de paiement entraînera une pénalité égale à 3 fois l'intérêt légal. En cas de retard de paiement, une indemnité forfaitaire de 40 € hors taxes est facturée au titre des frais de recouvrement.</a:t>
          </a:r>
          <a:endParaRPr lang="fr-FR" sz="700" i="0">
            <a:effectLst/>
            <a:latin typeface="Arial" pitchFamily="34" charset="0"/>
            <a:cs typeface="Arial" pitchFamily="34" charset="0"/>
          </a:endParaRPr>
        </a:p>
        <a:p>
          <a:pPr algn="just" rtl="0">
            <a:lnSpc>
              <a:spcPct val="100000"/>
            </a:lnSpc>
          </a:pPr>
          <a:r>
            <a:rPr lang="fr-FR" sz="700" b="0" i="0" baseline="0">
              <a:effectLst/>
              <a:latin typeface="Arial" pitchFamily="34" charset="0"/>
              <a:ea typeface="+mn-ea"/>
              <a:cs typeface="Arial" pitchFamily="34" charset="0"/>
            </a:rPr>
            <a:t>Nous nous réservons la propriété des marchandises jusqu'au paiement intégral.</a:t>
          </a:r>
        </a:p>
        <a:p>
          <a:pPr algn="ctr" rtl="0">
            <a:lnSpc>
              <a:spcPct val="100000"/>
            </a:lnSpc>
          </a:pPr>
          <a:r>
            <a:rPr lang="fr-FR" sz="700" b="1" i="0" baseline="0">
              <a:effectLst/>
              <a:latin typeface="Arial" pitchFamily="34" charset="0"/>
              <a:ea typeface="+mn-ea"/>
              <a:cs typeface="Arial" pitchFamily="34" charset="0"/>
            </a:rPr>
            <a:t>Conditions générales de vente en pièce jointe</a:t>
          </a:r>
          <a:endParaRPr lang="fr-FR" sz="700" i="0">
            <a:effectLst/>
            <a:latin typeface="Arial" pitchFamily="34" charset="0"/>
            <a:cs typeface="Arial" pitchFamily="34" charset="0"/>
          </a:endParaRPr>
        </a:p>
        <a:p>
          <a:pPr algn="just" rtl="0">
            <a:lnSpc>
              <a:spcPts val="600"/>
            </a:lnSpc>
            <a:defRPr sz="1000"/>
          </a:pPr>
          <a:endParaRPr lang="fr-FR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just" rtl="0">
            <a:lnSpc>
              <a:spcPts val="1100"/>
            </a:lnSpc>
            <a:defRPr sz="1000"/>
          </a:pPr>
          <a:endParaRPr lang="fr-FR"/>
        </a:p>
      </xdr:txBody>
    </xdr:sp>
    <xdr:clientData/>
  </xdr:twoCellAnchor>
  <xdr:twoCellAnchor>
    <xdr:from>
      <xdr:col>1</xdr:col>
      <xdr:colOff>459750</xdr:colOff>
      <xdr:row>47</xdr:row>
      <xdr:rowOff>43033</xdr:rowOff>
    </xdr:from>
    <xdr:to>
      <xdr:col>3</xdr:col>
      <xdr:colOff>211080</xdr:colOff>
      <xdr:row>51</xdr:row>
      <xdr:rowOff>0</xdr:rowOff>
    </xdr:to>
    <xdr:sp macro="" textlink="">
      <xdr:nvSpPr>
        <xdr:cNvPr id="4" name="Texte 8"/>
        <xdr:cNvSpPr txBox="1">
          <a:spLocks noChangeArrowheads="1"/>
        </xdr:cNvSpPr>
      </xdr:nvSpPr>
      <xdr:spPr bwMode="auto">
        <a:xfrm>
          <a:off x="974100" y="8844133"/>
          <a:ext cx="3504180" cy="461792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lnSpc>
              <a:spcPct val="100000"/>
            </a:lnSpc>
          </a:pPr>
          <a:r>
            <a:rPr lang="fr-FR" sz="700" b="0" i="0" baseline="0">
              <a:effectLst/>
              <a:latin typeface="Times New Roman" pitchFamily="18" charset="0"/>
              <a:ea typeface="+mn-ea"/>
              <a:cs typeface="Times New Roman" pitchFamily="18" charset="0"/>
            </a:rPr>
            <a:t>Règlement à réception de facture </a:t>
          </a:r>
        </a:p>
        <a:p>
          <a:pPr algn="ctr" rtl="0">
            <a:lnSpc>
              <a:spcPct val="100000"/>
            </a:lnSpc>
          </a:pPr>
          <a:r>
            <a:rPr lang="fr-FR" sz="700" b="0" i="0" baseline="0">
              <a:effectLst/>
              <a:latin typeface="Times New Roman" pitchFamily="18" charset="0"/>
              <a:ea typeface="+mn-ea"/>
              <a:cs typeface="Times New Roman" pitchFamily="18" charset="0"/>
            </a:rPr>
            <a:t>par chèque, virement ou en espèces (jusqu'à 1000€ art D112-3)</a:t>
          </a:r>
        </a:p>
        <a:p>
          <a:pPr rtl="0">
            <a:lnSpc>
              <a:spcPts val="600"/>
            </a:lnSpc>
          </a:pPr>
          <a:endParaRPr lang="fr-FR" sz="800">
            <a:effectLst/>
          </a:endParaRPr>
        </a:p>
        <a:p>
          <a:pPr algn="just" rtl="0">
            <a:lnSpc>
              <a:spcPts val="500"/>
            </a:lnSpc>
            <a:defRPr sz="1000"/>
          </a:pPr>
          <a:endParaRPr lang="fr-FR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just" rtl="0">
            <a:lnSpc>
              <a:spcPts val="1100"/>
            </a:lnSpc>
            <a:defRPr sz="1000"/>
          </a:pPr>
          <a:endParaRPr lang="fr-FR"/>
        </a:p>
      </xdr:txBody>
    </xdr:sp>
    <xdr:clientData/>
  </xdr:twoCellAnchor>
</xdr:wsDr>
</file>

<file path=xl/tables/table1.xml><?xml version="1.0" encoding="utf-8"?>
<table xmlns="http://schemas.openxmlformats.org/spreadsheetml/2006/main" id="1" name="tblClients" displayName="tblClients" ref="A3:U103" totalsRowShown="0" headerRowDxfId="27" dataDxfId="26" tableBorderDxfId="25">
  <autoFilter ref="A3:U103"/>
  <sortState ref="A4:U103">
    <sortCondition ref="A3:A103"/>
  </sortState>
  <tableColumns count="21">
    <tableColumn id="1" name="Num de client" dataDxfId="24"/>
    <tableColumn id="2" name="Mr ou Mme" dataDxfId="23"/>
    <tableColumn id="3" name="Nom client" dataDxfId="22"/>
    <tableColumn id="4" name="Prénom client" dataDxfId="21"/>
    <tableColumn id="9" name="Constructeur" dataDxfId="20"/>
    <tableColumn id="5" name="Adresse lgt" dataDxfId="19"/>
    <tableColumn id="6" name="Adresse 2 lgt" dataDxfId="18"/>
    <tableColumn id="7" name="Code postal lgt" dataDxfId="17"/>
    <tableColumn id="8" name="Ville lgt" dataDxfId="16"/>
    <tableColumn id="21" name="Adresse fact" dataDxfId="15">
      <calculatedColumnFormula>tblClients[[#This Row],[Adresse lgt]]</calculatedColumnFormula>
    </tableColumn>
    <tableColumn id="20" name="Adresse 2 fact" dataDxfId="14"/>
    <tableColumn id="19" name="Code postal fact" dataDxfId="13">
      <calculatedColumnFormula>tblClients[[#This Row],[Code postal lgt]]</calculatedColumnFormula>
    </tableColumn>
    <tableColumn id="18" name="Ville fact" dataDxfId="12"/>
    <tableColumn id="10" name="Mr ou Mmeloc" dataDxfId="11"/>
    <tableColumn id="11" name="Nom locataire" dataDxfId="10"/>
    <tableColumn id="12" name="Prénom locataire" dataDxfId="9"/>
    <tableColumn id="13" name="Num de tel" dataDxfId="8"/>
    <tableColumn id="14" name="Num de portable" dataDxfId="7"/>
    <tableColumn id="15" name="Tel Bureau" dataDxfId="6"/>
    <tableColumn id="16" name="Adresse email" dataDxfId="5" dataCellStyle="Lien hypertexte"/>
    <tableColumn id="17" name="Commentaire" dataDxfId="4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103"/>
  <sheetViews>
    <sheetView showZeros="0" tabSelected="1" workbookViewId="0">
      <selection activeCell="G26" sqref="G26"/>
    </sheetView>
  </sheetViews>
  <sheetFormatPr baseColWidth="10" defaultColWidth="9.140625" defaultRowHeight="12.75" x14ac:dyDescent="0.2"/>
  <cols>
    <col min="1" max="1" width="15.7109375" style="103" customWidth="1"/>
    <col min="2" max="2" width="13.28515625" style="91" customWidth="1"/>
    <col min="3" max="3" width="21.5703125" style="91" customWidth="1"/>
    <col min="4" max="4" width="18.28515625" style="91" customWidth="1"/>
    <col min="5" max="5" width="25.7109375" style="91" customWidth="1"/>
    <col min="6" max="6" width="11.5703125" style="91" customWidth="1"/>
    <col min="7" max="7" width="13.85546875" style="91" customWidth="1"/>
    <col min="8" max="8" width="19.85546875" style="91" customWidth="1"/>
    <col min="9" max="9" width="25" style="91" customWidth="1"/>
    <col min="10" max="11" width="17.28515625" style="91" customWidth="1"/>
    <col min="12" max="12" width="20.140625" style="91" customWidth="1"/>
    <col min="13" max="13" width="21.85546875" customWidth="1"/>
    <col min="14" max="14" width="14.28515625" style="91" customWidth="1"/>
    <col min="15" max="15" width="15.85546875" style="91" customWidth="1"/>
    <col min="16" max="16" width="18.85546875" style="91" customWidth="1"/>
    <col min="17" max="17" width="16.85546875" style="91" customWidth="1"/>
    <col min="18" max="18" width="18.28515625" style="91" customWidth="1"/>
    <col min="19" max="19" width="21" style="91" customWidth="1"/>
    <col min="20" max="20" width="49" style="91" customWidth="1"/>
    <col min="21" max="21" width="72.85546875" style="91" customWidth="1"/>
    <col min="22" max="22" width="9.140625" style="91"/>
    <col min="23" max="23" width="10.140625" style="91" customWidth="1"/>
    <col min="24" max="16384" width="9.140625" style="91"/>
  </cols>
  <sheetData>
    <row r="1" spans="1:23" s="84" customFormat="1" x14ac:dyDescent="0.2">
      <c r="A1" s="101"/>
    </row>
    <row r="2" spans="1:23" s="84" customFormat="1" x14ac:dyDescent="0.2">
      <c r="A2" s="101"/>
      <c r="B2" s="135" t="s">
        <v>3</v>
      </c>
      <c r="C2" s="137"/>
      <c r="E2" s="138" t="s">
        <v>139</v>
      </c>
      <c r="F2" s="139"/>
      <c r="G2" s="139"/>
      <c r="H2" s="140"/>
      <c r="I2" s="141" t="s">
        <v>144</v>
      </c>
      <c r="J2" s="139"/>
      <c r="K2" s="139"/>
      <c r="L2" s="140"/>
      <c r="M2" s="135" t="s">
        <v>17</v>
      </c>
      <c r="N2" s="136"/>
      <c r="O2" s="137"/>
    </row>
    <row r="3" spans="1:23" s="90" customFormat="1" ht="30" customHeight="1" x14ac:dyDescent="0.2">
      <c r="A3" s="102" t="s">
        <v>8</v>
      </c>
      <c r="B3" s="85" t="s">
        <v>0</v>
      </c>
      <c r="C3" s="86" t="s">
        <v>145</v>
      </c>
      <c r="D3" s="87" t="s">
        <v>146</v>
      </c>
      <c r="E3" s="88" t="s">
        <v>12</v>
      </c>
      <c r="F3" s="86" t="s">
        <v>135</v>
      </c>
      <c r="G3" s="86" t="s">
        <v>136</v>
      </c>
      <c r="H3" s="86" t="s">
        <v>137</v>
      </c>
      <c r="I3" s="86" t="s">
        <v>138</v>
      </c>
      <c r="J3" s="86" t="s">
        <v>140</v>
      </c>
      <c r="K3" s="86" t="s">
        <v>141</v>
      </c>
      <c r="L3" s="86" t="s">
        <v>142</v>
      </c>
      <c r="M3" s="86" t="s">
        <v>143</v>
      </c>
      <c r="N3" s="85" t="s">
        <v>32</v>
      </c>
      <c r="O3" s="86" t="s">
        <v>4</v>
      </c>
      <c r="P3" s="86" t="s">
        <v>16</v>
      </c>
      <c r="Q3" s="89" t="s">
        <v>2</v>
      </c>
      <c r="R3" s="85" t="s">
        <v>6</v>
      </c>
      <c r="S3" s="85" t="s">
        <v>7</v>
      </c>
      <c r="T3" s="85" t="s">
        <v>5</v>
      </c>
      <c r="U3" s="86" t="s">
        <v>10</v>
      </c>
    </row>
    <row r="4" spans="1:23" s="107" customFormat="1" ht="15" x14ac:dyDescent="0.25">
      <c r="A4" s="166" t="s">
        <v>34</v>
      </c>
      <c r="B4" s="167" t="s">
        <v>0</v>
      </c>
      <c r="C4" s="168" t="s">
        <v>151</v>
      </c>
      <c r="D4" s="168"/>
      <c r="E4" s="170"/>
      <c r="F4" s="171" t="s">
        <v>152</v>
      </c>
      <c r="G4" s="168"/>
      <c r="H4" s="172">
        <v>16</v>
      </c>
      <c r="I4" s="173" t="s">
        <v>153</v>
      </c>
      <c r="J4" s="174" t="str">
        <f>tblClients[[#This Row],[Adresse lgt]]</f>
        <v xml:space="preserve">151, rue de la </v>
      </c>
      <c r="K4" s="174"/>
      <c r="L4" s="174">
        <f>tblClients[[#This Row],[Code postal lgt]]</f>
        <v>16</v>
      </c>
      <c r="M4" s="174" t="str">
        <f>tblClients[[#This Row],[Ville lgt]]</f>
        <v>R</v>
      </c>
      <c r="N4" s="175"/>
      <c r="O4" s="172"/>
      <c r="P4" s="176"/>
      <c r="Q4" s="177"/>
      <c r="R4" s="178" t="s">
        <v>154</v>
      </c>
      <c r="S4" s="179"/>
      <c r="T4" s="181"/>
      <c r="U4" s="182"/>
    </row>
    <row r="5" spans="1:23" ht="15" x14ac:dyDescent="0.25">
      <c r="A5" s="104" t="s">
        <v>35</v>
      </c>
      <c r="B5" s="92"/>
      <c r="C5" s="93"/>
      <c r="D5" s="93"/>
      <c r="E5" s="95"/>
      <c r="F5" s="96"/>
      <c r="G5" s="93"/>
      <c r="H5" s="94"/>
      <c r="I5" s="110"/>
      <c r="J5" s="123"/>
      <c r="K5" s="108"/>
      <c r="L5" s="108"/>
      <c r="M5" s="114"/>
      <c r="N5" s="94"/>
      <c r="O5" s="94"/>
      <c r="P5" s="94"/>
      <c r="Q5" s="96"/>
      <c r="R5" s="109"/>
      <c r="S5" s="94"/>
      <c r="T5" s="97"/>
      <c r="U5" s="110"/>
      <c r="W5" s="91" t="s">
        <v>18</v>
      </c>
    </row>
    <row r="6" spans="1:23" ht="15" x14ac:dyDescent="0.25">
      <c r="A6" s="105" t="s">
        <v>36</v>
      </c>
      <c r="B6" s="92"/>
      <c r="C6" s="114"/>
      <c r="D6" s="93"/>
      <c r="E6" s="118"/>
      <c r="F6" s="115"/>
      <c r="G6" s="93"/>
      <c r="H6" s="94"/>
      <c r="I6" s="116"/>
      <c r="J6" s="93"/>
      <c r="K6" s="93"/>
      <c r="L6" s="93"/>
      <c r="M6" s="93"/>
      <c r="N6" s="92"/>
      <c r="O6" s="94"/>
      <c r="P6" s="94"/>
      <c r="Q6" s="117"/>
      <c r="R6" s="93"/>
      <c r="S6" s="99"/>
      <c r="T6" s="97"/>
      <c r="U6" s="100"/>
      <c r="W6" s="91" t="s">
        <v>33</v>
      </c>
    </row>
    <row r="7" spans="1:23" ht="15" x14ac:dyDescent="0.25">
      <c r="A7" s="104" t="s">
        <v>37</v>
      </c>
      <c r="B7" s="92"/>
      <c r="C7" s="114"/>
      <c r="D7" s="93"/>
      <c r="E7" s="95"/>
      <c r="F7" s="115"/>
      <c r="G7" s="93"/>
      <c r="H7" s="94"/>
      <c r="I7" s="116"/>
      <c r="J7" s="93"/>
      <c r="K7" s="93"/>
      <c r="L7" s="93"/>
      <c r="M7" s="108"/>
      <c r="N7" s="92"/>
      <c r="O7" s="94"/>
      <c r="P7" s="94"/>
      <c r="Q7" s="96"/>
      <c r="R7" s="119"/>
      <c r="S7" s="99"/>
      <c r="T7" s="97"/>
      <c r="U7" s="120"/>
      <c r="W7" s="91" t="s">
        <v>0</v>
      </c>
    </row>
    <row r="8" spans="1:23" ht="15" x14ac:dyDescent="0.25">
      <c r="A8" s="105" t="s">
        <v>38</v>
      </c>
      <c r="B8" s="92"/>
      <c r="C8" s="114"/>
      <c r="D8" s="93"/>
      <c r="E8" s="95"/>
      <c r="F8" s="115"/>
      <c r="G8" s="93"/>
      <c r="H8" s="94"/>
      <c r="I8" s="116"/>
      <c r="J8" s="114"/>
      <c r="K8" s="93"/>
      <c r="L8" s="93"/>
      <c r="M8" s="114"/>
      <c r="N8" s="92"/>
      <c r="O8" s="94"/>
      <c r="P8" s="94"/>
      <c r="Q8" s="96"/>
      <c r="R8" s="119"/>
      <c r="S8" s="99"/>
      <c r="T8" s="97"/>
      <c r="U8" s="100"/>
    </row>
    <row r="9" spans="1:23" ht="15" x14ac:dyDescent="0.25">
      <c r="A9" s="104" t="s">
        <v>39</v>
      </c>
      <c r="B9" s="92"/>
      <c r="C9" s="114"/>
      <c r="D9" s="93"/>
      <c r="E9" s="118"/>
      <c r="F9" s="115"/>
      <c r="G9" s="93"/>
      <c r="H9" s="94"/>
      <c r="I9" s="116"/>
      <c r="J9" s="93"/>
      <c r="K9" s="93"/>
      <c r="L9" s="93"/>
      <c r="M9" s="108"/>
      <c r="N9" s="92"/>
      <c r="O9" s="94"/>
      <c r="P9" s="94"/>
      <c r="Q9" s="96"/>
      <c r="R9" s="119"/>
      <c r="S9" s="99"/>
      <c r="T9" s="97"/>
      <c r="U9" s="100"/>
    </row>
    <row r="10" spans="1:23" ht="15" x14ac:dyDescent="0.25">
      <c r="A10" s="105" t="s">
        <v>40</v>
      </c>
      <c r="B10" s="92"/>
      <c r="C10" s="114"/>
      <c r="D10" s="93"/>
      <c r="E10" s="95"/>
      <c r="F10" s="115"/>
      <c r="G10" s="93"/>
      <c r="H10" s="94"/>
      <c r="I10" s="116"/>
      <c r="J10" s="93"/>
      <c r="K10" s="93"/>
      <c r="L10" s="93"/>
      <c r="M10" s="93"/>
      <c r="N10" s="92"/>
      <c r="O10" s="94"/>
      <c r="P10" s="94"/>
      <c r="Q10" s="96"/>
      <c r="R10" s="119"/>
      <c r="S10" s="99"/>
      <c r="T10" s="97"/>
      <c r="U10" s="100"/>
    </row>
    <row r="11" spans="1:23" ht="15" x14ac:dyDescent="0.25">
      <c r="A11" s="104" t="s">
        <v>41</v>
      </c>
      <c r="B11" s="92"/>
      <c r="C11" s="114"/>
      <c r="D11" s="93"/>
      <c r="E11" s="118"/>
      <c r="F11" s="115"/>
      <c r="G11" s="93"/>
      <c r="H11" s="94"/>
      <c r="I11" s="116"/>
      <c r="J11" s="93"/>
      <c r="K11" s="93"/>
      <c r="L11" s="93"/>
      <c r="M11" s="108"/>
      <c r="N11" s="92"/>
      <c r="O11" s="94"/>
      <c r="P11" s="94"/>
      <c r="Q11" s="96"/>
      <c r="R11" s="119"/>
      <c r="S11" s="99"/>
      <c r="T11" s="97"/>
      <c r="U11" s="100"/>
    </row>
    <row r="12" spans="1:23" ht="15" x14ac:dyDescent="0.25">
      <c r="A12" s="105" t="s">
        <v>42</v>
      </c>
      <c r="B12" s="92"/>
      <c r="C12" s="114"/>
      <c r="D12" s="114"/>
      <c r="E12" s="95"/>
      <c r="F12" s="115"/>
      <c r="G12" s="93"/>
      <c r="H12" s="94"/>
      <c r="I12" s="116"/>
      <c r="J12" s="93"/>
      <c r="K12" s="93"/>
      <c r="L12" s="93"/>
      <c r="M12" s="93"/>
      <c r="N12" s="92"/>
      <c r="O12" s="94"/>
      <c r="P12" s="94"/>
      <c r="Q12" s="117"/>
      <c r="R12" s="93"/>
      <c r="S12" s="99"/>
      <c r="T12" s="97"/>
      <c r="U12" s="100"/>
    </row>
    <row r="13" spans="1:23" ht="15" x14ac:dyDescent="0.25">
      <c r="A13" s="104" t="s">
        <v>43</v>
      </c>
      <c r="B13" s="92"/>
      <c r="C13" s="114"/>
      <c r="D13" s="114"/>
      <c r="E13" s="95"/>
      <c r="F13" s="115"/>
      <c r="G13" s="93"/>
      <c r="H13" s="94"/>
      <c r="I13" s="116"/>
      <c r="J13" s="93"/>
      <c r="K13" s="93"/>
      <c r="L13" s="93"/>
      <c r="M13" s="108"/>
      <c r="N13" s="92"/>
      <c r="O13" s="94"/>
      <c r="P13" s="94"/>
      <c r="Q13" s="96"/>
      <c r="R13" s="119"/>
      <c r="S13" s="99"/>
      <c r="T13" s="97"/>
      <c r="U13" s="100"/>
    </row>
    <row r="14" spans="1:23" ht="15" x14ac:dyDescent="0.25">
      <c r="A14" s="105" t="s">
        <v>44</v>
      </c>
      <c r="B14" s="92"/>
      <c r="C14" s="114"/>
      <c r="D14" s="93"/>
      <c r="E14" s="95"/>
      <c r="F14" s="115"/>
      <c r="G14" s="93"/>
      <c r="H14" s="94"/>
      <c r="I14" s="116"/>
      <c r="J14" s="93"/>
      <c r="K14" s="93"/>
      <c r="L14" s="93"/>
      <c r="M14" s="93"/>
      <c r="N14" s="92"/>
      <c r="O14" s="94"/>
      <c r="P14" s="94"/>
      <c r="Q14" s="96"/>
      <c r="R14" s="119"/>
      <c r="S14" s="99"/>
      <c r="T14" s="97"/>
      <c r="U14" s="100"/>
    </row>
    <row r="15" spans="1:23" ht="15" x14ac:dyDescent="0.25">
      <c r="A15" s="104" t="s">
        <v>45</v>
      </c>
      <c r="B15" s="92"/>
      <c r="C15" s="114"/>
      <c r="D15" s="93"/>
      <c r="E15" s="95"/>
      <c r="F15" s="115"/>
      <c r="G15" s="93"/>
      <c r="H15" s="94"/>
      <c r="I15" s="116"/>
      <c r="J15" s="93"/>
      <c r="K15" s="93"/>
      <c r="L15" s="93"/>
      <c r="M15" s="108"/>
      <c r="N15" s="92"/>
      <c r="O15" s="94"/>
      <c r="P15" s="94"/>
      <c r="Q15" s="117"/>
      <c r="R15" s="119"/>
      <c r="S15" s="99"/>
      <c r="T15" s="97"/>
      <c r="U15" s="100"/>
    </row>
    <row r="16" spans="1:23" ht="15" x14ac:dyDescent="0.25">
      <c r="A16" s="105" t="s">
        <v>46</v>
      </c>
      <c r="B16" s="92"/>
      <c r="C16" s="114"/>
      <c r="D16" s="93"/>
      <c r="E16" s="118"/>
      <c r="F16" s="115"/>
      <c r="G16" s="93"/>
      <c r="H16" s="94"/>
      <c r="I16" s="116"/>
      <c r="J16" s="93"/>
      <c r="K16" s="93"/>
      <c r="L16" s="93"/>
      <c r="M16" s="93"/>
      <c r="N16" s="92"/>
      <c r="O16" s="94"/>
      <c r="P16" s="94"/>
      <c r="Q16" s="96"/>
      <c r="R16" s="119"/>
      <c r="S16" s="99"/>
      <c r="T16" s="97"/>
      <c r="U16" s="100"/>
    </row>
    <row r="17" spans="1:21" ht="15" x14ac:dyDescent="0.25">
      <c r="A17" s="104" t="s">
        <v>47</v>
      </c>
      <c r="B17" s="92"/>
      <c r="C17" s="114"/>
      <c r="D17" s="114"/>
      <c r="E17" s="95"/>
      <c r="F17" s="115"/>
      <c r="G17" s="93"/>
      <c r="H17" s="94"/>
      <c r="I17" s="116"/>
      <c r="J17" s="93"/>
      <c r="K17" s="93"/>
      <c r="L17" s="93"/>
      <c r="M17" s="108"/>
      <c r="N17" s="92"/>
      <c r="O17" s="94"/>
      <c r="P17" s="94"/>
      <c r="Q17" s="96"/>
      <c r="R17" s="119"/>
      <c r="S17" s="99"/>
      <c r="T17" s="97"/>
      <c r="U17" s="100"/>
    </row>
    <row r="18" spans="1:21" ht="15" x14ac:dyDescent="0.25">
      <c r="A18" s="105" t="s">
        <v>48</v>
      </c>
      <c r="B18" s="92"/>
      <c r="C18" s="114"/>
      <c r="D18" s="93"/>
      <c r="E18" s="95"/>
      <c r="F18" s="115"/>
      <c r="G18" s="93"/>
      <c r="H18" s="94"/>
      <c r="I18" s="116"/>
      <c r="J18" s="93"/>
      <c r="K18" s="93"/>
      <c r="L18" s="93"/>
      <c r="M18" s="93"/>
      <c r="N18" s="92"/>
      <c r="O18" s="94"/>
      <c r="P18" s="94"/>
      <c r="Q18" s="96"/>
      <c r="R18" s="119"/>
      <c r="S18" s="99"/>
      <c r="T18" s="97"/>
      <c r="U18" s="120"/>
    </row>
    <row r="19" spans="1:21" ht="15" x14ac:dyDescent="0.25">
      <c r="A19" s="104" t="s">
        <v>49</v>
      </c>
      <c r="B19" s="92"/>
      <c r="C19" s="114"/>
      <c r="D19" s="114"/>
      <c r="E19" s="95"/>
      <c r="F19" s="115"/>
      <c r="G19" s="93"/>
      <c r="H19" s="94"/>
      <c r="I19" s="116"/>
      <c r="J19" s="93"/>
      <c r="K19" s="93"/>
      <c r="L19" s="93"/>
      <c r="M19" s="108"/>
      <c r="N19" s="92"/>
      <c r="O19" s="94"/>
      <c r="P19" s="94"/>
      <c r="Q19" s="117"/>
      <c r="R19" s="93"/>
      <c r="S19" s="99"/>
      <c r="T19" s="97"/>
      <c r="U19" s="100"/>
    </row>
    <row r="20" spans="1:21" ht="15" x14ac:dyDescent="0.25">
      <c r="A20" s="105" t="s">
        <v>50</v>
      </c>
      <c r="B20" s="92"/>
      <c r="C20" s="114"/>
      <c r="D20" s="114"/>
      <c r="E20" s="95"/>
      <c r="F20" s="115"/>
      <c r="G20" s="93"/>
      <c r="H20" s="94"/>
      <c r="I20" s="116"/>
      <c r="J20" s="93"/>
      <c r="K20" s="93"/>
      <c r="L20" s="93"/>
      <c r="M20" s="93"/>
      <c r="N20" s="92"/>
      <c r="O20" s="94"/>
      <c r="P20" s="94"/>
      <c r="Q20" s="117"/>
      <c r="R20" s="93"/>
      <c r="S20" s="99"/>
      <c r="T20" s="97"/>
      <c r="U20" s="100"/>
    </row>
    <row r="21" spans="1:21" ht="15" x14ac:dyDescent="0.25">
      <c r="A21" s="104" t="s">
        <v>51</v>
      </c>
      <c r="B21" s="92"/>
      <c r="C21" s="114"/>
      <c r="D21" s="93"/>
      <c r="E21" s="95"/>
      <c r="F21" s="115"/>
      <c r="G21" s="93"/>
      <c r="H21" s="94"/>
      <c r="I21" s="116"/>
      <c r="J21" s="93"/>
      <c r="K21" s="93"/>
      <c r="L21" s="93"/>
      <c r="M21" s="108"/>
      <c r="N21" s="92"/>
      <c r="O21" s="94"/>
      <c r="P21" s="94"/>
      <c r="Q21" s="96"/>
      <c r="R21" s="119"/>
      <c r="S21" s="99"/>
      <c r="T21" s="97"/>
      <c r="U21" s="100"/>
    </row>
    <row r="22" spans="1:21" ht="15" x14ac:dyDescent="0.25">
      <c r="A22" s="105" t="s">
        <v>52</v>
      </c>
      <c r="B22" s="92"/>
      <c r="C22" s="114"/>
      <c r="D22" s="93"/>
      <c r="E22" s="118"/>
      <c r="F22" s="115"/>
      <c r="G22" s="93"/>
      <c r="H22" s="94"/>
      <c r="I22" s="116"/>
      <c r="J22" s="93"/>
      <c r="K22" s="93"/>
      <c r="L22" s="93"/>
      <c r="M22" s="93"/>
      <c r="N22" s="92"/>
      <c r="O22" s="94"/>
      <c r="P22" s="94"/>
      <c r="Q22" s="96"/>
      <c r="R22" s="93"/>
      <c r="S22" s="99"/>
      <c r="T22" s="97"/>
      <c r="U22" s="100"/>
    </row>
    <row r="23" spans="1:21" ht="15" x14ac:dyDescent="0.25">
      <c r="A23" s="104" t="s">
        <v>53</v>
      </c>
      <c r="B23" s="92"/>
      <c r="C23" s="114"/>
      <c r="D23" s="93"/>
      <c r="E23" s="118"/>
      <c r="F23" s="115"/>
      <c r="G23" s="93"/>
      <c r="H23" s="94"/>
      <c r="I23" s="116"/>
      <c r="J23" s="93"/>
      <c r="K23" s="93"/>
      <c r="L23" s="93"/>
      <c r="M23" s="108"/>
      <c r="N23" s="92"/>
      <c r="O23" s="94"/>
      <c r="P23" s="94"/>
      <c r="Q23" s="96"/>
      <c r="R23" s="119"/>
      <c r="S23" s="99"/>
      <c r="T23" s="97"/>
      <c r="U23" s="100"/>
    </row>
    <row r="24" spans="1:21" ht="15" x14ac:dyDescent="0.25">
      <c r="A24" s="105" t="s">
        <v>54</v>
      </c>
      <c r="B24" s="92"/>
      <c r="C24" s="114"/>
      <c r="D24" s="114"/>
      <c r="E24" s="95"/>
      <c r="F24" s="115"/>
      <c r="G24" s="93"/>
      <c r="H24" s="94"/>
      <c r="I24" s="116"/>
      <c r="J24" s="114"/>
      <c r="K24" s="93"/>
      <c r="L24" s="114"/>
      <c r="M24" s="114"/>
      <c r="N24" s="92"/>
      <c r="O24" s="94"/>
      <c r="P24" s="94"/>
      <c r="Q24" s="96"/>
      <c r="R24" s="93"/>
      <c r="S24" s="99"/>
      <c r="T24" s="97"/>
      <c r="U24" s="100"/>
    </row>
    <row r="25" spans="1:21" ht="15" x14ac:dyDescent="0.25">
      <c r="A25" s="104" t="s">
        <v>55</v>
      </c>
      <c r="B25" s="92"/>
      <c r="C25" s="169"/>
      <c r="D25" s="93"/>
      <c r="E25" s="95"/>
      <c r="F25" s="96"/>
      <c r="G25" s="93"/>
      <c r="H25" s="94"/>
      <c r="I25" s="98"/>
      <c r="J25" s="93"/>
      <c r="K25" s="93"/>
      <c r="L25" s="93"/>
      <c r="M25" s="108"/>
      <c r="N25" s="92"/>
      <c r="O25" s="94"/>
      <c r="P25" s="94"/>
      <c r="Q25" s="122"/>
      <c r="R25" s="93"/>
      <c r="S25" s="180"/>
      <c r="T25" s="97"/>
      <c r="U25" s="100"/>
    </row>
    <row r="26" spans="1:21" ht="15" x14ac:dyDescent="0.25">
      <c r="A26" s="105" t="s">
        <v>56</v>
      </c>
      <c r="B26" s="92"/>
      <c r="C26" s="93"/>
      <c r="D26" s="93"/>
      <c r="E26" s="95"/>
      <c r="F26" s="96"/>
      <c r="G26" s="93"/>
      <c r="H26" s="94"/>
      <c r="I26" s="98"/>
      <c r="J26" s="93"/>
      <c r="K26" s="93"/>
      <c r="L26" s="93"/>
      <c r="M26" s="93"/>
      <c r="N26" s="92"/>
      <c r="O26" s="94"/>
      <c r="P26" s="94"/>
      <c r="Q26" s="125"/>
      <c r="R26" s="93"/>
      <c r="S26" s="99"/>
      <c r="T26" s="97"/>
      <c r="U26" s="100"/>
    </row>
    <row r="27" spans="1:21" ht="15" x14ac:dyDescent="0.25">
      <c r="A27" s="104" t="s">
        <v>57</v>
      </c>
      <c r="B27" s="92"/>
      <c r="C27" s="93"/>
      <c r="D27" s="93"/>
      <c r="E27" s="95"/>
      <c r="F27" s="96"/>
      <c r="G27" s="93"/>
      <c r="H27" s="94"/>
      <c r="I27" s="98"/>
      <c r="J27" s="93"/>
      <c r="K27" s="93"/>
      <c r="L27" s="93"/>
      <c r="M27" s="108"/>
      <c r="N27" s="92"/>
      <c r="O27" s="94"/>
      <c r="P27" s="94"/>
      <c r="Q27" s="125"/>
      <c r="R27" s="93"/>
      <c r="S27" s="99"/>
      <c r="T27" s="97"/>
      <c r="U27" s="100"/>
    </row>
    <row r="28" spans="1:21" ht="15" x14ac:dyDescent="0.25">
      <c r="A28" s="105" t="s">
        <v>58</v>
      </c>
      <c r="B28" s="92"/>
      <c r="C28" s="93"/>
      <c r="D28" s="93"/>
      <c r="E28" s="95"/>
      <c r="F28" s="96"/>
      <c r="G28" s="93"/>
      <c r="H28" s="94"/>
      <c r="I28" s="98"/>
      <c r="J28" s="93"/>
      <c r="K28" s="93"/>
      <c r="L28" s="93"/>
      <c r="M28" s="93"/>
      <c r="N28" s="92"/>
      <c r="O28" s="94"/>
      <c r="P28" s="94"/>
      <c r="Q28" s="96"/>
      <c r="R28" s="93"/>
      <c r="S28" s="99"/>
      <c r="T28" s="97"/>
      <c r="U28" s="100"/>
    </row>
    <row r="29" spans="1:21" ht="15" x14ac:dyDescent="0.25">
      <c r="A29" s="104" t="s">
        <v>59</v>
      </c>
      <c r="B29" s="92"/>
      <c r="C29" s="93"/>
      <c r="D29" s="93"/>
      <c r="E29" s="95"/>
      <c r="F29" s="96"/>
      <c r="G29" s="93"/>
      <c r="H29" s="94"/>
      <c r="I29" s="98"/>
      <c r="J29" s="93">
        <f>tblClients[[#This Row],[Adresse lgt]]</f>
        <v>0</v>
      </c>
      <c r="K29" s="93"/>
      <c r="L29" s="93">
        <f>tblClients[[#This Row],[Code postal lgt]]</f>
        <v>0</v>
      </c>
      <c r="M29" s="108">
        <f>tblClients[[#This Row],[Ville lgt]]</f>
        <v>0</v>
      </c>
      <c r="N29" s="92"/>
      <c r="O29" s="94"/>
      <c r="P29" s="94"/>
      <c r="Q29" s="96"/>
      <c r="R29" s="93"/>
      <c r="S29" s="99"/>
      <c r="T29" s="97"/>
      <c r="U29" s="100"/>
    </row>
    <row r="30" spans="1:21" ht="15" x14ac:dyDescent="0.25">
      <c r="A30" s="105" t="s">
        <v>60</v>
      </c>
      <c r="B30" s="92"/>
      <c r="C30" s="93"/>
      <c r="D30" s="93"/>
      <c r="E30" s="95"/>
      <c r="F30" s="96"/>
      <c r="G30" s="93"/>
      <c r="H30" s="94"/>
      <c r="I30" s="98"/>
      <c r="J30" s="93">
        <f>tblClients[[#This Row],[Adresse lgt]]</f>
        <v>0</v>
      </c>
      <c r="K30" s="93"/>
      <c r="L30" s="93">
        <f>tblClients[[#This Row],[Code postal lgt]]</f>
        <v>0</v>
      </c>
      <c r="M30" s="93">
        <f>tblClients[[#This Row],[Ville lgt]]</f>
        <v>0</v>
      </c>
      <c r="N30" s="92"/>
      <c r="O30" s="94"/>
      <c r="P30" s="94"/>
      <c r="Q30" s="96"/>
      <c r="R30" s="93"/>
      <c r="S30" s="99"/>
      <c r="T30" s="97"/>
      <c r="U30" s="100"/>
    </row>
    <row r="31" spans="1:21" ht="15" x14ac:dyDescent="0.25">
      <c r="A31" s="104" t="s">
        <v>61</v>
      </c>
      <c r="B31" s="92"/>
      <c r="C31" s="93"/>
      <c r="D31" s="93"/>
      <c r="E31" s="95"/>
      <c r="F31" s="96"/>
      <c r="G31" s="93"/>
      <c r="H31" s="94"/>
      <c r="I31" s="98"/>
      <c r="J31" s="93">
        <f>tblClients[[#This Row],[Adresse lgt]]</f>
        <v>0</v>
      </c>
      <c r="K31" s="93"/>
      <c r="L31" s="93">
        <f>tblClients[[#This Row],[Code postal lgt]]</f>
        <v>0</v>
      </c>
      <c r="M31" s="108">
        <f>tblClients[[#This Row],[Ville lgt]]</f>
        <v>0</v>
      </c>
      <c r="N31" s="92"/>
      <c r="O31" s="94"/>
      <c r="P31" s="94"/>
      <c r="Q31" s="96"/>
      <c r="R31" s="93"/>
      <c r="S31" s="99"/>
      <c r="T31" s="97"/>
      <c r="U31" s="100"/>
    </row>
    <row r="32" spans="1:21" ht="15" x14ac:dyDescent="0.25">
      <c r="A32" s="105" t="s">
        <v>62</v>
      </c>
      <c r="B32" s="92"/>
      <c r="C32" s="93"/>
      <c r="D32" s="93"/>
      <c r="E32" s="95"/>
      <c r="F32" s="96"/>
      <c r="G32" s="93"/>
      <c r="H32" s="94"/>
      <c r="I32" s="98"/>
      <c r="J32" s="93">
        <f>tblClients[[#This Row],[Adresse lgt]]</f>
        <v>0</v>
      </c>
      <c r="K32" s="93"/>
      <c r="L32" s="93">
        <f>tblClients[[#This Row],[Code postal lgt]]</f>
        <v>0</v>
      </c>
      <c r="M32" s="93">
        <f>tblClients[[#This Row],[Ville lgt]]</f>
        <v>0</v>
      </c>
      <c r="N32" s="92"/>
      <c r="O32" s="94"/>
      <c r="P32" s="94"/>
      <c r="Q32" s="96"/>
      <c r="R32" s="93"/>
      <c r="S32" s="99"/>
      <c r="T32" s="97"/>
      <c r="U32" s="100"/>
    </row>
    <row r="33" spans="1:21" ht="15" x14ac:dyDescent="0.25">
      <c r="A33" s="104" t="s">
        <v>63</v>
      </c>
      <c r="B33" s="92"/>
      <c r="C33" s="93"/>
      <c r="D33" s="93"/>
      <c r="E33" s="95"/>
      <c r="F33" s="96"/>
      <c r="G33" s="93"/>
      <c r="H33" s="94"/>
      <c r="I33" s="98"/>
      <c r="J33" s="93">
        <f>tblClients[[#This Row],[Adresse lgt]]</f>
        <v>0</v>
      </c>
      <c r="K33" s="93"/>
      <c r="L33" s="93">
        <f>tblClients[[#This Row],[Code postal lgt]]</f>
        <v>0</v>
      </c>
      <c r="M33" s="108">
        <f>tblClients[[#This Row],[Ville lgt]]</f>
        <v>0</v>
      </c>
      <c r="N33" s="92"/>
      <c r="O33" s="94"/>
      <c r="P33" s="94"/>
      <c r="Q33" s="96"/>
      <c r="R33" s="93"/>
      <c r="S33" s="99"/>
      <c r="T33" s="97"/>
      <c r="U33" s="100"/>
    </row>
    <row r="34" spans="1:21" ht="15" x14ac:dyDescent="0.25">
      <c r="A34" s="104" t="s">
        <v>64</v>
      </c>
      <c r="B34" s="92"/>
      <c r="C34" s="93"/>
      <c r="D34" s="93"/>
      <c r="E34" s="95"/>
      <c r="F34" s="96"/>
      <c r="G34" s="93"/>
      <c r="H34" s="94"/>
      <c r="I34" s="98"/>
      <c r="J34" s="93">
        <f>tblClients[[#This Row],[Adresse lgt]]</f>
        <v>0</v>
      </c>
      <c r="K34" s="93"/>
      <c r="L34" s="93">
        <f>tblClients[[#This Row],[Code postal lgt]]</f>
        <v>0</v>
      </c>
      <c r="M34" s="93">
        <f>tblClients[[#This Row],[Ville lgt]]</f>
        <v>0</v>
      </c>
      <c r="N34" s="92"/>
      <c r="O34" s="94"/>
      <c r="P34" s="94"/>
      <c r="Q34" s="96"/>
      <c r="R34" s="93"/>
      <c r="S34" s="99"/>
      <c r="T34" s="97"/>
      <c r="U34" s="100"/>
    </row>
    <row r="35" spans="1:21" ht="15" x14ac:dyDescent="0.25">
      <c r="A35" s="105" t="s">
        <v>65</v>
      </c>
      <c r="B35" s="92"/>
      <c r="C35" s="93"/>
      <c r="D35" s="93"/>
      <c r="E35" s="95"/>
      <c r="F35" s="96"/>
      <c r="G35" s="93"/>
      <c r="H35" s="94"/>
      <c r="I35" s="98"/>
      <c r="J35" s="93">
        <f>tblClients[[#This Row],[Adresse lgt]]</f>
        <v>0</v>
      </c>
      <c r="K35" s="93"/>
      <c r="L35" s="93">
        <f>tblClients[[#This Row],[Code postal lgt]]</f>
        <v>0</v>
      </c>
      <c r="M35" s="108">
        <f>tblClients[[#This Row],[Ville lgt]]</f>
        <v>0</v>
      </c>
      <c r="N35" s="92"/>
      <c r="O35" s="94"/>
      <c r="P35" s="94"/>
      <c r="Q35" s="96"/>
      <c r="R35" s="93"/>
      <c r="S35" s="99"/>
      <c r="T35" s="97"/>
      <c r="U35" s="100"/>
    </row>
    <row r="36" spans="1:21" ht="15" x14ac:dyDescent="0.25">
      <c r="A36" s="104" t="s">
        <v>66</v>
      </c>
      <c r="B36" s="92"/>
      <c r="C36" s="93"/>
      <c r="D36" s="93"/>
      <c r="E36" s="95"/>
      <c r="F36" s="96"/>
      <c r="G36" s="93"/>
      <c r="H36" s="94"/>
      <c r="I36" s="98"/>
      <c r="J36" s="93">
        <f>tblClients[[#This Row],[Adresse lgt]]</f>
        <v>0</v>
      </c>
      <c r="K36" s="93"/>
      <c r="L36" s="93">
        <f>tblClients[[#This Row],[Code postal lgt]]</f>
        <v>0</v>
      </c>
      <c r="M36" s="93">
        <f>tblClients[[#This Row],[Ville lgt]]</f>
        <v>0</v>
      </c>
      <c r="N36" s="92"/>
      <c r="O36" s="94"/>
      <c r="P36" s="94"/>
      <c r="Q36" s="96"/>
      <c r="R36" s="93"/>
      <c r="S36" s="99"/>
      <c r="T36" s="97"/>
      <c r="U36" s="100"/>
    </row>
    <row r="37" spans="1:21" ht="15" x14ac:dyDescent="0.25">
      <c r="A37" s="105" t="s">
        <v>67</v>
      </c>
      <c r="B37" s="92"/>
      <c r="C37" s="93"/>
      <c r="D37" s="93"/>
      <c r="E37" s="95"/>
      <c r="F37" s="96"/>
      <c r="G37" s="93"/>
      <c r="H37" s="94"/>
      <c r="I37" s="98"/>
      <c r="J37" s="93">
        <f>tblClients[[#This Row],[Adresse lgt]]</f>
        <v>0</v>
      </c>
      <c r="K37" s="93"/>
      <c r="L37" s="93">
        <f>tblClients[[#This Row],[Code postal lgt]]</f>
        <v>0</v>
      </c>
      <c r="M37" s="108">
        <f>tblClients[[#This Row],[Ville lgt]]</f>
        <v>0</v>
      </c>
      <c r="N37" s="92"/>
      <c r="O37" s="94"/>
      <c r="P37" s="94"/>
      <c r="Q37" s="96"/>
      <c r="R37" s="93"/>
      <c r="S37" s="99"/>
      <c r="T37" s="97"/>
      <c r="U37" s="100"/>
    </row>
    <row r="38" spans="1:21" ht="15" x14ac:dyDescent="0.25">
      <c r="A38" s="104" t="s">
        <v>68</v>
      </c>
      <c r="B38" s="92"/>
      <c r="C38" s="93"/>
      <c r="D38" s="93"/>
      <c r="E38" s="95"/>
      <c r="F38" s="96"/>
      <c r="G38" s="93"/>
      <c r="H38" s="94"/>
      <c r="I38" s="98"/>
      <c r="J38" s="93">
        <f>tblClients[[#This Row],[Adresse lgt]]</f>
        <v>0</v>
      </c>
      <c r="K38" s="93"/>
      <c r="L38" s="93">
        <f>tblClients[[#This Row],[Code postal lgt]]</f>
        <v>0</v>
      </c>
      <c r="M38" s="93">
        <f>tblClients[[#This Row],[Ville lgt]]</f>
        <v>0</v>
      </c>
      <c r="N38" s="92"/>
      <c r="O38" s="94"/>
      <c r="P38" s="94"/>
      <c r="Q38" s="96"/>
      <c r="R38" s="93"/>
      <c r="S38" s="99"/>
      <c r="T38" s="97"/>
      <c r="U38" s="100"/>
    </row>
    <row r="39" spans="1:21" ht="15" x14ac:dyDescent="0.25">
      <c r="A39" s="105" t="s">
        <v>69</v>
      </c>
      <c r="B39" s="92"/>
      <c r="C39" s="93"/>
      <c r="D39" s="93"/>
      <c r="E39" s="95"/>
      <c r="F39" s="96"/>
      <c r="G39" s="93"/>
      <c r="H39" s="94"/>
      <c r="I39" s="98"/>
      <c r="J39" s="93">
        <f>tblClients[[#This Row],[Adresse lgt]]</f>
        <v>0</v>
      </c>
      <c r="K39" s="93"/>
      <c r="L39" s="93">
        <f>tblClients[[#This Row],[Code postal lgt]]</f>
        <v>0</v>
      </c>
      <c r="M39" s="108">
        <f>tblClients[[#This Row],[Ville lgt]]</f>
        <v>0</v>
      </c>
      <c r="N39" s="92"/>
      <c r="O39" s="94"/>
      <c r="P39" s="94"/>
      <c r="Q39" s="96"/>
      <c r="R39" s="93"/>
      <c r="S39" s="99"/>
      <c r="T39" s="97"/>
      <c r="U39" s="100"/>
    </row>
    <row r="40" spans="1:21" ht="15" x14ac:dyDescent="0.25">
      <c r="A40" s="104" t="s">
        <v>70</v>
      </c>
      <c r="B40" s="92"/>
      <c r="C40" s="93"/>
      <c r="D40" s="93"/>
      <c r="E40" s="95"/>
      <c r="F40" s="96"/>
      <c r="G40" s="93"/>
      <c r="H40" s="94"/>
      <c r="I40" s="98"/>
      <c r="J40" s="93">
        <f>tblClients[[#This Row],[Adresse lgt]]</f>
        <v>0</v>
      </c>
      <c r="K40" s="93"/>
      <c r="L40" s="93">
        <f>tblClients[[#This Row],[Code postal lgt]]</f>
        <v>0</v>
      </c>
      <c r="M40" s="93">
        <f>tblClients[[#This Row],[Ville lgt]]</f>
        <v>0</v>
      </c>
      <c r="N40" s="92"/>
      <c r="O40" s="94"/>
      <c r="P40" s="94"/>
      <c r="Q40" s="96"/>
      <c r="R40" s="93"/>
      <c r="S40" s="99"/>
      <c r="T40" s="97"/>
      <c r="U40" s="100"/>
    </row>
    <row r="41" spans="1:21" ht="15" x14ac:dyDescent="0.25">
      <c r="A41" s="105" t="s">
        <v>71</v>
      </c>
      <c r="B41" s="92"/>
      <c r="C41" s="93"/>
      <c r="D41" s="93"/>
      <c r="E41" s="95"/>
      <c r="F41" s="96"/>
      <c r="G41" s="93"/>
      <c r="H41" s="94"/>
      <c r="I41" s="98"/>
      <c r="J41" s="93">
        <f>tblClients[[#This Row],[Adresse lgt]]</f>
        <v>0</v>
      </c>
      <c r="K41" s="93"/>
      <c r="L41" s="93">
        <f>tblClients[[#This Row],[Code postal lgt]]</f>
        <v>0</v>
      </c>
      <c r="M41" s="108">
        <f>tblClients[[#This Row],[Ville lgt]]</f>
        <v>0</v>
      </c>
      <c r="N41" s="92"/>
      <c r="O41" s="94"/>
      <c r="P41" s="94"/>
      <c r="Q41" s="96"/>
      <c r="R41" s="93"/>
      <c r="S41" s="99"/>
      <c r="T41" s="97"/>
      <c r="U41" s="100"/>
    </row>
    <row r="42" spans="1:21" ht="15" x14ac:dyDescent="0.25">
      <c r="A42" s="104" t="s">
        <v>72</v>
      </c>
      <c r="B42" s="92"/>
      <c r="C42" s="93"/>
      <c r="D42" s="93"/>
      <c r="E42" s="95"/>
      <c r="F42" s="96"/>
      <c r="G42" s="93"/>
      <c r="H42" s="94"/>
      <c r="I42" s="98"/>
      <c r="J42" s="93">
        <f>tblClients[[#This Row],[Adresse lgt]]</f>
        <v>0</v>
      </c>
      <c r="K42" s="93"/>
      <c r="L42" s="93">
        <f>tblClients[[#This Row],[Code postal lgt]]</f>
        <v>0</v>
      </c>
      <c r="M42" s="93">
        <f>tblClients[[#This Row],[Ville lgt]]</f>
        <v>0</v>
      </c>
      <c r="N42" s="92"/>
      <c r="O42" s="94"/>
      <c r="P42" s="94"/>
      <c r="Q42" s="96"/>
      <c r="R42" s="93"/>
      <c r="S42" s="99"/>
      <c r="T42" s="97"/>
      <c r="U42" s="100"/>
    </row>
    <row r="43" spans="1:21" ht="15" x14ac:dyDescent="0.25">
      <c r="A43" s="105" t="s">
        <v>73</v>
      </c>
      <c r="B43" s="92"/>
      <c r="C43" s="93"/>
      <c r="D43" s="93"/>
      <c r="E43" s="95"/>
      <c r="F43" s="96"/>
      <c r="G43" s="93"/>
      <c r="H43" s="94"/>
      <c r="I43" s="98"/>
      <c r="J43" s="93">
        <f>tblClients[[#This Row],[Adresse lgt]]</f>
        <v>0</v>
      </c>
      <c r="K43" s="93"/>
      <c r="L43" s="93">
        <f>tblClients[[#This Row],[Code postal lgt]]</f>
        <v>0</v>
      </c>
      <c r="M43" s="108">
        <f>tblClients[[#This Row],[Ville lgt]]</f>
        <v>0</v>
      </c>
      <c r="N43" s="92"/>
      <c r="O43" s="94"/>
      <c r="P43" s="94"/>
      <c r="Q43" s="96"/>
      <c r="R43" s="93"/>
      <c r="S43" s="99"/>
      <c r="T43" s="97"/>
      <c r="U43" s="100"/>
    </row>
    <row r="44" spans="1:21" ht="15" x14ac:dyDescent="0.25">
      <c r="A44" s="104" t="s">
        <v>74</v>
      </c>
      <c r="B44" s="92"/>
      <c r="C44" s="93"/>
      <c r="D44" s="93"/>
      <c r="E44" s="95"/>
      <c r="F44" s="96"/>
      <c r="G44" s="93"/>
      <c r="H44" s="94"/>
      <c r="I44" s="98"/>
      <c r="J44" s="93">
        <f>tblClients[[#This Row],[Adresse lgt]]</f>
        <v>0</v>
      </c>
      <c r="K44" s="93"/>
      <c r="L44" s="93">
        <f>tblClients[[#This Row],[Code postal lgt]]</f>
        <v>0</v>
      </c>
      <c r="M44" s="93">
        <f>tblClients[[#This Row],[Ville lgt]]</f>
        <v>0</v>
      </c>
      <c r="N44" s="92"/>
      <c r="O44" s="94"/>
      <c r="P44" s="94"/>
      <c r="Q44" s="96"/>
      <c r="R44" s="93"/>
      <c r="S44" s="99"/>
      <c r="T44" s="97"/>
      <c r="U44" s="100"/>
    </row>
    <row r="45" spans="1:21" ht="15" x14ac:dyDescent="0.25">
      <c r="A45" s="105" t="s">
        <v>75</v>
      </c>
      <c r="B45" s="92"/>
      <c r="C45" s="93"/>
      <c r="D45" s="93"/>
      <c r="E45" s="95"/>
      <c r="F45" s="96"/>
      <c r="G45" s="93"/>
      <c r="H45" s="94"/>
      <c r="I45" s="98"/>
      <c r="J45" s="93">
        <f>tblClients[[#This Row],[Adresse lgt]]</f>
        <v>0</v>
      </c>
      <c r="K45" s="93"/>
      <c r="L45" s="93">
        <f>tblClients[[#This Row],[Code postal lgt]]</f>
        <v>0</v>
      </c>
      <c r="M45" s="108">
        <f>tblClients[[#This Row],[Ville lgt]]</f>
        <v>0</v>
      </c>
      <c r="N45" s="92"/>
      <c r="O45" s="94"/>
      <c r="P45" s="94"/>
      <c r="Q45" s="96"/>
      <c r="R45" s="93"/>
      <c r="S45" s="99"/>
      <c r="T45" s="97"/>
      <c r="U45" s="100"/>
    </row>
    <row r="46" spans="1:21" ht="15" x14ac:dyDescent="0.25">
      <c r="A46" s="104" t="s">
        <v>76</v>
      </c>
      <c r="B46" s="92"/>
      <c r="C46" s="93"/>
      <c r="D46" s="93"/>
      <c r="E46" s="95"/>
      <c r="F46" s="96"/>
      <c r="G46" s="93"/>
      <c r="H46" s="94"/>
      <c r="I46" s="98"/>
      <c r="J46" s="93">
        <f>tblClients[[#This Row],[Adresse lgt]]</f>
        <v>0</v>
      </c>
      <c r="K46" s="93"/>
      <c r="L46" s="93">
        <f>tblClients[[#This Row],[Code postal lgt]]</f>
        <v>0</v>
      </c>
      <c r="M46" s="93">
        <f>tblClients[[#This Row],[Ville lgt]]</f>
        <v>0</v>
      </c>
      <c r="N46" s="92"/>
      <c r="O46" s="94"/>
      <c r="P46" s="94"/>
      <c r="Q46" s="96"/>
      <c r="R46" s="93"/>
      <c r="S46" s="99"/>
      <c r="T46" s="97"/>
      <c r="U46" s="100"/>
    </row>
    <row r="47" spans="1:21" ht="15" x14ac:dyDescent="0.25">
      <c r="A47" s="105" t="s">
        <v>77</v>
      </c>
      <c r="B47" s="92"/>
      <c r="C47" s="93"/>
      <c r="D47" s="93"/>
      <c r="E47" s="95"/>
      <c r="F47" s="96"/>
      <c r="G47" s="93"/>
      <c r="H47" s="94"/>
      <c r="I47" s="98"/>
      <c r="J47" s="93">
        <f>tblClients[[#This Row],[Adresse lgt]]</f>
        <v>0</v>
      </c>
      <c r="K47" s="93"/>
      <c r="L47" s="93">
        <f>tblClients[[#This Row],[Code postal lgt]]</f>
        <v>0</v>
      </c>
      <c r="M47" s="108">
        <f>tblClients[[#This Row],[Ville lgt]]</f>
        <v>0</v>
      </c>
      <c r="N47" s="92"/>
      <c r="O47" s="94"/>
      <c r="P47" s="94"/>
      <c r="Q47" s="96"/>
      <c r="R47" s="93"/>
      <c r="S47" s="99"/>
      <c r="T47" s="97"/>
      <c r="U47" s="100"/>
    </row>
    <row r="48" spans="1:21" ht="15" x14ac:dyDescent="0.25">
      <c r="A48" s="104" t="s">
        <v>78</v>
      </c>
      <c r="B48" s="92"/>
      <c r="C48" s="93"/>
      <c r="D48" s="93"/>
      <c r="E48" s="95"/>
      <c r="F48" s="96"/>
      <c r="G48" s="93"/>
      <c r="H48" s="94"/>
      <c r="I48" s="98"/>
      <c r="J48" s="93">
        <f>tblClients[[#This Row],[Adresse lgt]]</f>
        <v>0</v>
      </c>
      <c r="K48" s="93"/>
      <c r="L48" s="93">
        <f>tblClients[[#This Row],[Code postal lgt]]</f>
        <v>0</v>
      </c>
      <c r="M48" s="93">
        <f>tblClients[[#This Row],[Ville lgt]]</f>
        <v>0</v>
      </c>
      <c r="N48" s="92"/>
      <c r="O48" s="94"/>
      <c r="P48" s="94"/>
      <c r="Q48" s="96"/>
      <c r="R48" s="93"/>
      <c r="S48" s="99"/>
      <c r="T48" s="97"/>
      <c r="U48" s="100"/>
    </row>
    <row r="49" spans="1:21" ht="15" x14ac:dyDescent="0.25">
      <c r="A49" s="105" t="s">
        <v>79</v>
      </c>
      <c r="B49" s="92"/>
      <c r="C49" s="93"/>
      <c r="D49" s="93"/>
      <c r="E49" s="95"/>
      <c r="F49" s="96"/>
      <c r="G49" s="93"/>
      <c r="H49" s="94"/>
      <c r="I49" s="98"/>
      <c r="J49" s="93">
        <f>tblClients[[#This Row],[Adresse lgt]]</f>
        <v>0</v>
      </c>
      <c r="K49" s="93"/>
      <c r="L49" s="93">
        <f>tblClients[[#This Row],[Code postal lgt]]</f>
        <v>0</v>
      </c>
      <c r="M49" s="108">
        <f>tblClients[[#This Row],[Ville lgt]]</f>
        <v>0</v>
      </c>
      <c r="N49" s="92"/>
      <c r="O49" s="94"/>
      <c r="P49" s="94"/>
      <c r="Q49" s="96"/>
      <c r="R49" s="93"/>
      <c r="S49" s="99"/>
      <c r="T49" s="97"/>
      <c r="U49" s="100"/>
    </row>
    <row r="50" spans="1:21" ht="15" x14ac:dyDescent="0.25">
      <c r="A50" s="104" t="s">
        <v>80</v>
      </c>
      <c r="B50" s="92"/>
      <c r="C50" s="93"/>
      <c r="D50" s="93"/>
      <c r="E50" s="95"/>
      <c r="F50" s="96"/>
      <c r="G50" s="93"/>
      <c r="H50" s="94"/>
      <c r="I50" s="98"/>
      <c r="J50" s="93">
        <f>tblClients[[#This Row],[Adresse lgt]]</f>
        <v>0</v>
      </c>
      <c r="K50" s="93"/>
      <c r="L50" s="93">
        <f>tblClients[[#This Row],[Code postal lgt]]</f>
        <v>0</v>
      </c>
      <c r="M50" s="93">
        <f>tblClients[[#This Row],[Ville lgt]]</f>
        <v>0</v>
      </c>
      <c r="N50" s="92"/>
      <c r="O50" s="94"/>
      <c r="P50" s="94"/>
      <c r="Q50" s="96"/>
      <c r="R50" s="93"/>
      <c r="S50" s="99"/>
      <c r="T50" s="97"/>
      <c r="U50" s="100"/>
    </row>
    <row r="51" spans="1:21" ht="15" x14ac:dyDescent="0.25">
      <c r="A51" s="105" t="s">
        <v>81</v>
      </c>
      <c r="B51" s="92"/>
      <c r="C51" s="93"/>
      <c r="D51" s="93"/>
      <c r="E51" s="95"/>
      <c r="F51" s="96"/>
      <c r="G51" s="93"/>
      <c r="H51" s="94"/>
      <c r="I51" s="98"/>
      <c r="J51" s="93">
        <f>tblClients[[#This Row],[Adresse lgt]]</f>
        <v>0</v>
      </c>
      <c r="K51" s="93"/>
      <c r="L51" s="93">
        <f>tblClients[[#This Row],[Code postal lgt]]</f>
        <v>0</v>
      </c>
      <c r="M51" s="108">
        <f>tblClients[[#This Row],[Ville lgt]]</f>
        <v>0</v>
      </c>
      <c r="N51" s="92"/>
      <c r="O51" s="94"/>
      <c r="P51" s="94"/>
      <c r="Q51" s="96"/>
      <c r="R51" s="93"/>
      <c r="S51" s="99"/>
      <c r="T51" s="97"/>
      <c r="U51" s="100"/>
    </row>
    <row r="52" spans="1:21" ht="15" x14ac:dyDescent="0.25">
      <c r="A52" s="104" t="s">
        <v>82</v>
      </c>
      <c r="B52" s="92"/>
      <c r="C52" s="93"/>
      <c r="D52" s="93"/>
      <c r="E52" s="95"/>
      <c r="F52" s="96"/>
      <c r="G52" s="93"/>
      <c r="H52" s="94"/>
      <c r="I52" s="98"/>
      <c r="J52" s="93">
        <f>tblClients[[#This Row],[Adresse lgt]]</f>
        <v>0</v>
      </c>
      <c r="K52" s="93"/>
      <c r="L52" s="93">
        <f>tblClients[[#This Row],[Code postal lgt]]</f>
        <v>0</v>
      </c>
      <c r="M52" s="93">
        <f>tblClients[[#This Row],[Ville lgt]]</f>
        <v>0</v>
      </c>
      <c r="N52" s="92"/>
      <c r="O52" s="94"/>
      <c r="P52" s="94"/>
      <c r="Q52" s="96"/>
      <c r="R52" s="93"/>
      <c r="S52" s="99"/>
      <c r="T52" s="97"/>
      <c r="U52" s="100"/>
    </row>
    <row r="53" spans="1:21" ht="15" x14ac:dyDescent="0.25">
      <c r="A53" s="105" t="s">
        <v>83</v>
      </c>
      <c r="B53" s="92"/>
      <c r="C53" s="93"/>
      <c r="D53" s="93"/>
      <c r="E53" s="95"/>
      <c r="F53" s="96"/>
      <c r="G53" s="93"/>
      <c r="H53" s="94"/>
      <c r="I53" s="98"/>
      <c r="J53" s="93">
        <f>tblClients[[#This Row],[Adresse lgt]]</f>
        <v>0</v>
      </c>
      <c r="K53" s="93"/>
      <c r="L53" s="93">
        <f>tblClients[[#This Row],[Code postal lgt]]</f>
        <v>0</v>
      </c>
      <c r="M53" s="108">
        <f>tblClients[[#This Row],[Ville lgt]]</f>
        <v>0</v>
      </c>
      <c r="N53" s="92"/>
      <c r="O53" s="94"/>
      <c r="P53" s="94"/>
      <c r="Q53" s="96"/>
      <c r="R53" s="93"/>
      <c r="S53" s="99"/>
      <c r="T53" s="97"/>
      <c r="U53" s="100"/>
    </row>
    <row r="54" spans="1:21" ht="15" x14ac:dyDescent="0.25">
      <c r="A54" s="104" t="s">
        <v>84</v>
      </c>
      <c r="B54" s="92"/>
      <c r="C54" s="93"/>
      <c r="D54" s="93"/>
      <c r="E54" s="95"/>
      <c r="F54" s="96"/>
      <c r="G54" s="93"/>
      <c r="H54" s="94"/>
      <c r="I54" s="98"/>
      <c r="J54" s="93">
        <f>tblClients[[#This Row],[Adresse lgt]]</f>
        <v>0</v>
      </c>
      <c r="K54" s="93"/>
      <c r="L54" s="93">
        <f>tblClients[[#This Row],[Code postal lgt]]</f>
        <v>0</v>
      </c>
      <c r="M54" s="93">
        <f>tblClients[[#This Row],[Ville lgt]]</f>
        <v>0</v>
      </c>
      <c r="N54" s="92"/>
      <c r="O54" s="94"/>
      <c r="P54" s="94"/>
      <c r="Q54" s="96"/>
      <c r="R54" s="93"/>
      <c r="S54" s="99"/>
      <c r="T54" s="97"/>
      <c r="U54" s="100"/>
    </row>
    <row r="55" spans="1:21" ht="15" x14ac:dyDescent="0.25">
      <c r="A55" s="105" t="s">
        <v>85</v>
      </c>
      <c r="B55" s="92"/>
      <c r="C55" s="93"/>
      <c r="D55" s="93"/>
      <c r="E55" s="95"/>
      <c r="F55" s="96"/>
      <c r="G55" s="93"/>
      <c r="H55" s="94"/>
      <c r="I55" s="98"/>
      <c r="J55" s="93">
        <f>tblClients[[#This Row],[Adresse lgt]]</f>
        <v>0</v>
      </c>
      <c r="K55" s="93"/>
      <c r="L55" s="93">
        <f>tblClients[[#This Row],[Code postal lgt]]</f>
        <v>0</v>
      </c>
      <c r="M55" s="108">
        <f>tblClients[[#This Row],[Ville lgt]]</f>
        <v>0</v>
      </c>
      <c r="N55" s="92"/>
      <c r="O55" s="94"/>
      <c r="P55" s="94"/>
      <c r="Q55" s="96"/>
      <c r="R55" s="93"/>
      <c r="S55" s="99"/>
      <c r="T55" s="97"/>
      <c r="U55" s="100"/>
    </row>
    <row r="56" spans="1:21" ht="15" x14ac:dyDescent="0.25">
      <c r="A56" s="104" t="s">
        <v>86</v>
      </c>
      <c r="B56" s="92"/>
      <c r="C56" s="93"/>
      <c r="D56" s="93"/>
      <c r="E56" s="95"/>
      <c r="F56" s="96"/>
      <c r="G56" s="93"/>
      <c r="H56" s="94"/>
      <c r="I56" s="98"/>
      <c r="J56" s="93">
        <f>tblClients[[#This Row],[Adresse lgt]]</f>
        <v>0</v>
      </c>
      <c r="K56" s="93"/>
      <c r="L56" s="93">
        <f>tblClients[[#This Row],[Code postal lgt]]</f>
        <v>0</v>
      </c>
      <c r="M56" s="93">
        <f>tblClients[[#This Row],[Ville lgt]]</f>
        <v>0</v>
      </c>
      <c r="N56" s="92"/>
      <c r="O56" s="94"/>
      <c r="P56" s="94"/>
      <c r="Q56" s="96"/>
      <c r="R56" s="93"/>
      <c r="S56" s="99"/>
      <c r="T56" s="97"/>
      <c r="U56" s="100"/>
    </row>
    <row r="57" spans="1:21" ht="15" x14ac:dyDescent="0.25">
      <c r="A57" s="105" t="s">
        <v>87</v>
      </c>
      <c r="B57" s="92"/>
      <c r="C57" s="93"/>
      <c r="D57" s="93"/>
      <c r="E57" s="95"/>
      <c r="F57" s="96"/>
      <c r="G57" s="93"/>
      <c r="H57" s="94"/>
      <c r="I57" s="98"/>
      <c r="J57" s="93">
        <f>tblClients[[#This Row],[Adresse lgt]]</f>
        <v>0</v>
      </c>
      <c r="K57" s="93"/>
      <c r="L57" s="93">
        <f>tblClients[[#This Row],[Code postal lgt]]</f>
        <v>0</v>
      </c>
      <c r="M57" s="108">
        <f>tblClients[[#This Row],[Ville lgt]]</f>
        <v>0</v>
      </c>
      <c r="N57" s="92"/>
      <c r="O57" s="94"/>
      <c r="P57" s="94"/>
      <c r="Q57" s="96"/>
      <c r="R57" s="93"/>
      <c r="S57" s="99"/>
      <c r="T57" s="97"/>
      <c r="U57" s="100"/>
    </row>
    <row r="58" spans="1:21" ht="15" x14ac:dyDescent="0.25">
      <c r="A58" s="104" t="s">
        <v>88</v>
      </c>
      <c r="B58" s="92"/>
      <c r="C58" s="93"/>
      <c r="D58" s="93"/>
      <c r="E58" s="95"/>
      <c r="F58" s="96"/>
      <c r="G58" s="93"/>
      <c r="H58" s="94"/>
      <c r="I58" s="98"/>
      <c r="J58" s="93">
        <f>tblClients[[#This Row],[Adresse lgt]]</f>
        <v>0</v>
      </c>
      <c r="K58" s="93"/>
      <c r="L58" s="93">
        <f>tblClients[[#This Row],[Code postal lgt]]</f>
        <v>0</v>
      </c>
      <c r="M58" s="93">
        <f>tblClients[[#This Row],[Ville lgt]]</f>
        <v>0</v>
      </c>
      <c r="N58" s="92"/>
      <c r="O58" s="94"/>
      <c r="P58" s="94"/>
      <c r="Q58" s="96"/>
      <c r="R58" s="93"/>
      <c r="S58" s="99"/>
      <c r="T58" s="97"/>
      <c r="U58" s="100"/>
    </row>
    <row r="59" spans="1:21" ht="15" x14ac:dyDescent="0.25">
      <c r="A59" s="105" t="s">
        <v>89</v>
      </c>
      <c r="B59" s="92"/>
      <c r="C59" s="93"/>
      <c r="D59" s="93"/>
      <c r="E59" s="95"/>
      <c r="F59" s="96"/>
      <c r="G59" s="93"/>
      <c r="H59" s="94"/>
      <c r="I59" s="98"/>
      <c r="J59" s="93">
        <f>tblClients[[#This Row],[Adresse lgt]]</f>
        <v>0</v>
      </c>
      <c r="K59" s="93"/>
      <c r="L59" s="93">
        <f>tblClients[[#This Row],[Code postal lgt]]</f>
        <v>0</v>
      </c>
      <c r="M59" s="108">
        <f>tblClients[[#This Row],[Ville lgt]]</f>
        <v>0</v>
      </c>
      <c r="N59" s="92"/>
      <c r="O59" s="94"/>
      <c r="P59" s="94"/>
      <c r="Q59" s="96"/>
      <c r="R59" s="93"/>
      <c r="S59" s="99"/>
      <c r="T59" s="97"/>
      <c r="U59" s="100"/>
    </row>
    <row r="60" spans="1:21" ht="15" x14ac:dyDescent="0.25">
      <c r="A60" s="104" t="s">
        <v>90</v>
      </c>
      <c r="B60" s="92"/>
      <c r="C60" s="93"/>
      <c r="D60" s="93"/>
      <c r="E60" s="95"/>
      <c r="F60" s="96"/>
      <c r="G60" s="93"/>
      <c r="H60" s="94"/>
      <c r="I60" s="98"/>
      <c r="J60" s="93">
        <f>tblClients[[#This Row],[Adresse lgt]]</f>
        <v>0</v>
      </c>
      <c r="K60" s="93"/>
      <c r="L60" s="93">
        <f>tblClients[[#This Row],[Code postal lgt]]</f>
        <v>0</v>
      </c>
      <c r="M60" s="93">
        <f>tblClients[[#This Row],[Ville lgt]]</f>
        <v>0</v>
      </c>
      <c r="N60" s="92"/>
      <c r="O60" s="94"/>
      <c r="P60" s="94"/>
      <c r="Q60" s="96"/>
      <c r="R60" s="93"/>
      <c r="S60" s="99"/>
      <c r="T60" s="97"/>
      <c r="U60" s="100"/>
    </row>
    <row r="61" spans="1:21" ht="15" x14ac:dyDescent="0.25">
      <c r="A61" s="105" t="s">
        <v>91</v>
      </c>
      <c r="B61" s="92"/>
      <c r="C61" s="93"/>
      <c r="D61" s="93"/>
      <c r="E61" s="95"/>
      <c r="F61" s="96"/>
      <c r="G61" s="93"/>
      <c r="H61" s="94"/>
      <c r="I61" s="98"/>
      <c r="J61" s="93">
        <f>tblClients[[#This Row],[Adresse lgt]]</f>
        <v>0</v>
      </c>
      <c r="K61" s="93"/>
      <c r="L61" s="93">
        <f>tblClients[[#This Row],[Code postal lgt]]</f>
        <v>0</v>
      </c>
      <c r="M61" s="108">
        <f>tblClients[[#This Row],[Ville lgt]]</f>
        <v>0</v>
      </c>
      <c r="N61" s="92"/>
      <c r="O61" s="94"/>
      <c r="P61" s="94"/>
      <c r="Q61" s="96"/>
      <c r="R61" s="93"/>
      <c r="S61" s="99"/>
      <c r="T61" s="97"/>
      <c r="U61" s="100"/>
    </row>
    <row r="62" spans="1:21" ht="15" x14ac:dyDescent="0.25">
      <c r="A62" s="104" t="s">
        <v>92</v>
      </c>
      <c r="B62" s="92"/>
      <c r="C62" s="93"/>
      <c r="D62" s="93"/>
      <c r="E62" s="95"/>
      <c r="F62" s="96"/>
      <c r="G62" s="93"/>
      <c r="H62" s="94"/>
      <c r="I62" s="98"/>
      <c r="J62" s="93">
        <f>tblClients[[#This Row],[Adresse lgt]]</f>
        <v>0</v>
      </c>
      <c r="K62" s="93"/>
      <c r="L62" s="93">
        <f>tblClients[[#This Row],[Code postal lgt]]</f>
        <v>0</v>
      </c>
      <c r="M62" s="93">
        <f>tblClients[[#This Row],[Ville lgt]]</f>
        <v>0</v>
      </c>
      <c r="N62" s="92"/>
      <c r="O62" s="94"/>
      <c r="P62" s="94"/>
      <c r="Q62" s="96"/>
      <c r="R62" s="93"/>
      <c r="S62" s="99"/>
      <c r="T62" s="97"/>
      <c r="U62" s="100"/>
    </row>
    <row r="63" spans="1:21" ht="15" x14ac:dyDescent="0.25">
      <c r="A63" s="104" t="s">
        <v>93</v>
      </c>
      <c r="B63" s="92"/>
      <c r="C63" s="93"/>
      <c r="D63" s="93"/>
      <c r="E63" s="95"/>
      <c r="F63" s="96"/>
      <c r="G63" s="93"/>
      <c r="H63" s="94"/>
      <c r="I63" s="98"/>
      <c r="J63" s="93">
        <f>tblClients[[#This Row],[Adresse lgt]]</f>
        <v>0</v>
      </c>
      <c r="K63" s="93"/>
      <c r="L63" s="93">
        <f>tblClients[[#This Row],[Code postal lgt]]</f>
        <v>0</v>
      </c>
      <c r="M63" s="108">
        <f>tblClients[[#This Row],[Ville lgt]]</f>
        <v>0</v>
      </c>
      <c r="N63" s="92"/>
      <c r="O63" s="94"/>
      <c r="P63" s="94"/>
      <c r="Q63" s="96"/>
      <c r="R63" s="93"/>
      <c r="S63" s="99"/>
      <c r="T63" s="97"/>
      <c r="U63" s="100"/>
    </row>
    <row r="64" spans="1:21" ht="15" x14ac:dyDescent="0.25">
      <c r="A64" s="105" t="s">
        <v>94</v>
      </c>
      <c r="B64" s="92"/>
      <c r="C64" s="93"/>
      <c r="D64" s="93"/>
      <c r="E64" s="95"/>
      <c r="F64" s="96"/>
      <c r="G64" s="93"/>
      <c r="H64" s="94"/>
      <c r="I64" s="98"/>
      <c r="J64" s="93">
        <f>tblClients[[#This Row],[Adresse lgt]]</f>
        <v>0</v>
      </c>
      <c r="K64" s="93"/>
      <c r="L64" s="93">
        <f>tblClients[[#This Row],[Code postal lgt]]</f>
        <v>0</v>
      </c>
      <c r="M64" s="93">
        <f>tblClients[[#This Row],[Ville lgt]]</f>
        <v>0</v>
      </c>
      <c r="N64" s="92"/>
      <c r="O64" s="94"/>
      <c r="P64" s="94"/>
      <c r="Q64" s="96"/>
      <c r="R64" s="93"/>
      <c r="S64" s="99"/>
      <c r="T64" s="97"/>
      <c r="U64" s="100"/>
    </row>
    <row r="65" spans="1:21" ht="15" x14ac:dyDescent="0.25">
      <c r="A65" s="104" t="s">
        <v>95</v>
      </c>
      <c r="B65" s="92"/>
      <c r="C65" s="93"/>
      <c r="D65" s="93"/>
      <c r="E65" s="95"/>
      <c r="F65" s="96"/>
      <c r="G65" s="93"/>
      <c r="H65" s="94"/>
      <c r="I65" s="98"/>
      <c r="J65" s="93">
        <f>tblClients[[#This Row],[Adresse lgt]]</f>
        <v>0</v>
      </c>
      <c r="K65" s="93"/>
      <c r="L65" s="93">
        <f>tblClients[[#This Row],[Code postal lgt]]</f>
        <v>0</v>
      </c>
      <c r="M65" s="108">
        <f>tblClients[[#This Row],[Ville lgt]]</f>
        <v>0</v>
      </c>
      <c r="N65" s="92"/>
      <c r="O65" s="94"/>
      <c r="P65" s="94"/>
      <c r="Q65" s="96"/>
      <c r="R65" s="93"/>
      <c r="S65" s="99"/>
      <c r="T65" s="97"/>
      <c r="U65" s="100"/>
    </row>
    <row r="66" spans="1:21" ht="15" x14ac:dyDescent="0.25">
      <c r="A66" s="105" t="s">
        <v>96</v>
      </c>
      <c r="B66" s="92"/>
      <c r="C66" s="93"/>
      <c r="D66" s="93"/>
      <c r="E66" s="95"/>
      <c r="F66" s="96"/>
      <c r="G66" s="93"/>
      <c r="H66" s="94"/>
      <c r="I66" s="98"/>
      <c r="J66" s="93">
        <f>tblClients[[#This Row],[Adresse lgt]]</f>
        <v>0</v>
      </c>
      <c r="K66" s="93"/>
      <c r="L66" s="93">
        <f>tblClients[[#This Row],[Code postal lgt]]</f>
        <v>0</v>
      </c>
      <c r="M66" s="93">
        <f>tblClients[[#This Row],[Ville lgt]]</f>
        <v>0</v>
      </c>
      <c r="N66" s="92"/>
      <c r="O66" s="94"/>
      <c r="P66" s="94"/>
      <c r="Q66" s="96"/>
      <c r="R66" s="93"/>
      <c r="S66" s="99"/>
      <c r="T66" s="97"/>
      <c r="U66" s="100"/>
    </row>
    <row r="67" spans="1:21" ht="15" x14ac:dyDescent="0.25">
      <c r="A67" s="104" t="s">
        <v>97</v>
      </c>
      <c r="B67" s="92"/>
      <c r="C67" s="93"/>
      <c r="D67" s="93"/>
      <c r="E67" s="95"/>
      <c r="F67" s="96"/>
      <c r="G67" s="93"/>
      <c r="H67" s="94"/>
      <c r="I67" s="98"/>
      <c r="J67" s="93">
        <f>tblClients[[#This Row],[Adresse lgt]]</f>
        <v>0</v>
      </c>
      <c r="K67" s="93"/>
      <c r="L67" s="93">
        <f>tblClients[[#This Row],[Code postal lgt]]</f>
        <v>0</v>
      </c>
      <c r="M67" s="108">
        <f>tblClients[[#This Row],[Ville lgt]]</f>
        <v>0</v>
      </c>
      <c r="N67" s="92"/>
      <c r="O67" s="94"/>
      <c r="P67" s="94"/>
      <c r="Q67" s="96"/>
      <c r="R67" s="93"/>
      <c r="S67" s="99"/>
      <c r="T67" s="97"/>
      <c r="U67" s="100"/>
    </row>
    <row r="68" spans="1:21" ht="15" x14ac:dyDescent="0.25">
      <c r="A68" s="105" t="s">
        <v>98</v>
      </c>
      <c r="B68" s="92"/>
      <c r="C68" s="93"/>
      <c r="D68" s="93"/>
      <c r="E68" s="95"/>
      <c r="F68" s="96"/>
      <c r="G68" s="93"/>
      <c r="H68" s="94"/>
      <c r="I68" s="98"/>
      <c r="J68" s="93">
        <f>tblClients[[#This Row],[Adresse lgt]]</f>
        <v>0</v>
      </c>
      <c r="K68" s="93"/>
      <c r="L68" s="93">
        <f>tblClients[[#This Row],[Code postal lgt]]</f>
        <v>0</v>
      </c>
      <c r="M68" s="93">
        <f>tblClients[[#This Row],[Ville lgt]]</f>
        <v>0</v>
      </c>
      <c r="N68" s="92"/>
      <c r="O68" s="94"/>
      <c r="P68" s="94"/>
      <c r="Q68" s="96"/>
      <c r="R68" s="93"/>
      <c r="S68" s="99"/>
      <c r="T68" s="97"/>
      <c r="U68" s="100"/>
    </row>
    <row r="69" spans="1:21" ht="15" x14ac:dyDescent="0.25">
      <c r="A69" s="104" t="s">
        <v>99</v>
      </c>
      <c r="B69" s="92"/>
      <c r="C69" s="93"/>
      <c r="D69" s="93"/>
      <c r="E69" s="95"/>
      <c r="F69" s="96"/>
      <c r="G69" s="93"/>
      <c r="H69" s="94"/>
      <c r="I69" s="98"/>
      <c r="J69" s="93">
        <f>tblClients[[#This Row],[Adresse lgt]]</f>
        <v>0</v>
      </c>
      <c r="K69" s="93"/>
      <c r="L69" s="93">
        <f>tblClients[[#This Row],[Code postal lgt]]</f>
        <v>0</v>
      </c>
      <c r="M69" s="108">
        <f>tblClients[[#This Row],[Ville lgt]]</f>
        <v>0</v>
      </c>
      <c r="N69" s="92"/>
      <c r="O69" s="94"/>
      <c r="P69" s="94"/>
      <c r="Q69" s="96"/>
      <c r="R69" s="93"/>
      <c r="S69" s="99"/>
      <c r="T69" s="97"/>
      <c r="U69" s="100"/>
    </row>
    <row r="70" spans="1:21" ht="15" x14ac:dyDescent="0.25">
      <c r="A70" s="105" t="s">
        <v>100</v>
      </c>
      <c r="B70" s="92"/>
      <c r="C70" s="93"/>
      <c r="D70" s="93"/>
      <c r="E70" s="95"/>
      <c r="F70" s="96"/>
      <c r="G70" s="93"/>
      <c r="H70" s="94"/>
      <c r="I70" s="98"/>
      <c r="J70" s="93">
        <f>tblClients[[#This Row],[Adresse lgt]]</f>
        <v>0</v>
      </c>
      <c r="K70" s="93"/>
      <c r="L70" s="93">
        <f>tblClients[[#This Row],[Code postal lgt]]</f>
        <v>0</v>
      </c>
      <c r="M70" s="93">
        <f>tblClients[[#This Row],[Ville lgt]]</f>
        <v>0</v>
      </c>
      <c r="N70" s="92"/>
      <c r="O70" s="94"/>
      <c r="P70" s="94"/>
      <c r="Q70" s="96"/>
      <c r="R70" s="93"/>
      <c r="S70" s="99"/>
      <c r="T70" s="97"/>
      <c r="U70" s="100"/>
    </row>
    <row r="71" spans="1:21" ht="15" x14ac:dyDescent="0.25">
      <c r="A71" s="104" t="s">
        <v>101</v>
      </c>
      <c r="B71" s="92"/>
      <c r="C71" s="93"/>
      <c r="D71" s="93"/>
      <c r="E71" s="95"/>
      <c r="F71" s="96"/>
      <c r="G71" s="93"/>
      <c r="H71" s="94"/>
      <c r="I71" s="98"/>
      <c r="J71" s="93">
        <f>tblClients[[#This Row],[Adresse lgt]]</f>
        <v>0</v>
      </c>
      <c r="K71" s="93"/>
      <c r="L71" s="93">
        <f>tblClients[[#This Row],[Code postal lgt]]</f>
        <v>0</v>
      </c>
      <c r="M71" s="108">
        <f>tblClients[[#This Row],[Ville lgt]]</f>
        <v>0</v>
      </c>
      <c r="N71" s="92"/>
      <c r="O71" s="94"/>
      <c r="P71" s="94"/>
      <c r="Q71" s="96"/>
      <c r="R71" s="93"/>
      <c r="S71" s="99"/>
      <c r="T71" s="97"/>
      <c r="U71" s="100"/>
    </row>
    <row r="72" spans="1:21" ht="15" x14ac:dyDescent="0.25">
      <c r="A72" s="105" t="s">
        <v>102</v>
      </c>
      <c r="B72" s="92"/>
      <c r="C72" s="93"/>
      <c r="D72" s="93"/>
      <c r="E72" s="95"/>
      <c r="F72" s="96"/>
      <c r="G72" s="93"/>
      <c r="H72" s="94"/>
      <c r="I72" s="98"/>
      <c r="J72" s="93">
        <f>tblClients[[#This Row],[Adresse lgt]]</f>
        <v>0</v>
      </c>
      <c r="K72" s="93"/>
      <c r="L72" s="93">
        <f>tblClients[[#This Row],[Code postal lgt]]</f>
        <v>0</v>
      </c>
      <c r="M72" s="93">
        <f>tblClients[[#This Row],[Ville lgt]]</f>
        <v>0</v>
      </c>
      <c r="N72" s="92"/>
      <c r="O72" s="94"/>
      <c r="P72" s="94"/>
      <c r="Q72" s="96"/>
      <c r="R72" s="93"/>
      <c r="S72" s="99"/>
      <c r="T72" s="97"/>
      <c r="U72" s="100"/>
    </row>
    <row r="73" spans="1:21" ht="15" x14ac:dyDescent="0.25">
      <c r="A73" s="104" t="s">
        <v>103</v>
      </c>
      <c r="B73" s="92"/>
      <c r="C73" s="93"/>
      <c r="D73" s="93"/>
      <c r="E73" s="95"/>
      <c r="F73" s="96"/>
      <c r="G73" s="93"/>
      <c r="H73" s="94"/>
      <c r="I73" s="98"/>
      <c r="J73" s="93">
        <f>tblClients[[#This Row],[Adresse lgt]]</f>
        <v>0</v>
      </c>
      <c r="K73" s="93"/>
      <c r="L73" s="93">
        <f>tblClients[[#This Row],[Code postal lgt]]</f>
        <v>0</v>
      </c>
      <c r="M73" s="108">
        <f>tblClients[[#This Row],[Ville lgt]]</f>
        <v>0</v>
      </c>
      <c r="N73" s="92"/>
      <c r="O73" s="94"/>
      <c r="P73" s="94"/>
      <c r="Q73" s="96"/>
      <c r="R73" s="93"/>
      <c r="S73" s="99"/>
      <c r="T73" s="97"/>
      <c r="U73" s="100"/>
    </row>
    <row r="74" spans="1:21" ht="15" x14ac:dyDescent="0.25">
      <c r="A74" s="105" t="s">
        <v>104</v>
      </c>
      <c r="B74" s="92"/>
      <c r="C74" s="93"/>
      <c r="D74" s="93"/>
      <c r="E74" s="95"/>
      <c r="F74" s="96"/>
      <c r="G74" s="93"/>
      <c r="H74" s="94"/>
      <c r="I74" s="98"/>
      <c r="J74" s="93">
        <f>tblClients[[#This Row],[Adresse lgt]]</f>
        <v>0</v>
      </c>
      <c r="K74" s="93"/>
      <c r="L74" s="93">
        <f>tblClients[[#This Row],[Code postal lgt]]</f>
        <v>0</v>
      </c>
      <c r="M74" s="93">
        <f>tblClients[[#This Row],[Ville lgt]]</f>
        <v>0</v>
      </c>
      <c r="N74" s="92"/>
      <c r="O74" s="94"/>
      <c r="P74" s="94"/>
      <c r="Q74" s="96"/>
      <c r="R74" s="93"/>
      <c r="S74" s="99"/>
      <c r="T74" s="97"/>
      <c r="U74" s="100"/>
    </row>
    <row r="75" spans="1:21" ht="15" x14ac:dyDescent="0.25">
      <c r="A75" s="104" t="s">
        <v>105</v>
      </c>
      <c r="B75" s="92"/>
      <c r="C75" s="93"/>
      <c r="D75" s="93"/>
      <c r="E75" s="95"/>
      <c r="F75" s="96"/>
      <c r="G75" s="93"/>
      <c r="H75" s="94"/>
      <c r="I75" s="98"/>
      <c r="J75" s="93">
        <f>tblClients[[#This Row],[Adresse lgt]]</f>
        <v>0</v>
      </c>
      <c r="K75" s="93"/>
      <c r="L75" s="93">
        <f>tblClients[[#This Row],[Code postal lgt]]</f>
        <v>0</v>
      </c>
      <c r="M75" s="108">
        <f>tblClients[[#This Row],[Ville lgt]]</f>
        <v>0</v>
      </c>
      <c r="N75" s="92"/>
      <c r="O75" s="94"/>
      <c r="P75" s="94"/>
      <c r="Q75" s="96"/>
      <c r="R75" s="93"/>
      <c r="S75" s="99"/>
      <c r="T75" s="97"/>
      <c r="U75" s="100"/>
    </row>
    <row r="76" spans="1:21" ht="15" x14ac:dyDescent="0.25">
      <c r="A76" s="105" t="s">
        <v>106</v>
      </c>
      <c r="B76" s="92"/>
      <c r="C76" s="93"/>
      <c r="D76" s="93"/>
      <c r="E76" s="95"/>
      <c r="F76" s="96"/>
      <c r="G76" s="93"/>
      <c r="H76" s="94"/>
      <c r="I76" s="98"/>
      <c r="J76" s="93">
        <f>tblClients[[#This Row],[Adresse lgt]]</f>
        <v>0</v>
      </c>
      <c r="K76" s="93"/>
      <c r="L76" s="93">
        <f>tblClients[[#This Row],[Code postal lgt]]</f>
        <v>0</v>
      </c>
      <c r="M76" s="93">
        <f>tblClients[[#This Row],[Ville lgt]]</f>
        <v>0</v>
      </c>
      <c r="N76" s="92"/>
      <c r="O76" s="94"/>
      <c r="P76" s="94"/>
      <c r="Q76" s="96"/>
      <c r="R76" s="93"/>
      <c r="S76" s="99"/>
      <c r="T76" s="97"/>
      <c r="U76" s="100"/>
    </row>
    <row r="77" spans="1:21" ht="15" x14ac:dyDescent="0.25">
      <c r="A77" s="104" t="s">
        <v>107</v>
      </c>
      <c r="B77" s="92"/>
      <c r="C77" s="93"/>
      <c r="D77" s="93"/>
      <c r="E77" s="95"/>
      <c r="F77" s="96"/>
      <c r="G77" s="93"/>
      <c r="H77" s="94"/>
      <c r="I77" s="98"/>
      <c r="J77" s="93">
        <f>tblClients[[#This Row],[Adresse lgt]]</f>
        <v>0</v>
      </c>
      <c r="K77" s="93"/>
      <c r="L77" s="93">
        <f>tblClients[[#This Row],[Code postal lgt]]</f>
        <v>0</v>
      </c>
      <c r="M77" s="108">
        <f>tblClients[[#This Row],[Ville lgt]]</f>
        <v>0</v>
      </c>
      <c r="N77" s="92"/>
      <c r="O77" s="94"/>
      <c r="P77" s="94"/>
      <c r="Q77" s="96"/>
      <c r="R77" s="93"/>
      <c r="S77" s="99"/>
      <c r="T77" s="97"/>
      <c r="U77" s="100"/>
    </row>
    <row r="78" spans="1:21" ht="15" x14ac:dyDescent="0.25">
      <c r="A78" s="105" t="s">
        <v>108</v>
      </c>
      <c r="B78" s="92"/>
      <c r="C78" s="93"/>
      <c r="D78" s="93"/>
      <c r="E78" s="95"/>
      <c r="F78" s="96"/>
      <c r="G78" s="93"/>
      <c r="H78" s="94"/>
      <c r="I78" s="98"/>
      <c r="J78" s="93">
        <f>tblClients[[#This Row],[Adresse lgt]]</f>
        <v>0</v>
      </c>
      <c r="K78" s="93"/>
      <c r="L78" s="93">
        <f>tblClients[[#This Row],[Code postal lgt]]</f>
        <v>0</v>
      </c>
      <c r="M78" s="93">
        <f>tblClients[[#This Row],[Ville lgt]]</f>
        <v>0</v>
      </c>
      <c r="N78" s="92"/>
      <c r="O78" s="94"/>
      <c r="P78" s="94"/>
      <c r="Q78" s="96"/>
      <c r="R78" s="93"/>
      <c r="S78" s="99"/>
      <c r="T78" s="97"/>
      <c r="U78" s="100"/>
    </row>
    <row r="79" spans="1:21" ht="15" x14ac:dyDescent="0.25">
      <c r="A79" s="104" t="s">
        <v>109</v>
      </c>
      <c r="B79" s="92"/>
      <c r="C79" s="93"/>
      <c r="D79" s="93"/>
      <c r="E79" s="95"/>
      <c r="F79" s="96"/>
      <c r="G79" s="93"/>
      <c r="H79" s="94"/>
      <c r="I79" s="98"/>
      <c r="J79" s="93">
        <f>tblClients[[#This Row],[Adresse lgt]]</f>
        <v>0</v>
      </c>
      <c r="K79" s="93"/>
      <c r="L79" s="93">
        <f>tblClients[[#This Row],[Code postal lgt]]</f>
        <v>0</v>
      </c>
      <c r="M79" s="108">
        <f>tblClients[[#This Row],[Ville lgt]]</f>
        <v>0</v>
      </c>
      <c r="N79" s="92"/>
      <c r="O79" s="94"/>
      <c r="P79" s="94"/>
      <c r="Q79" s="96"/>
      <c r="R79" s="93"/>
      <c r="S79" s="99"/>
      <c r="T79" s="97"/>
      <c r="U79" s="100"/>
    </row>
    <row r="80" spans="1:21" ht="15" x14ac:dyDescent="0.25">
      <c r="A80" s="105" t="s">
        <v>110</v>
      </c>
      <c r="B80" s="92"/>
      <c r="C80" s="93"/>
      <c r="D80" s="93"/>
      <c r="E80" s="95"/>
      <c r="F80" s="96"/>
      <c r="G80" s="93"/>
      <c r="H80" s="94"/>
      <c r="I80" s="98"/>
      <c r="J80" s="93">
        <f>tblClients[[#This Row],[Adresse lgt]]</f>
        <v>0</v>
      </c>
      <c r="K80" s="93"/>
      <c r="L80" s="93">
        <f>tblClients[[#This Row],[Code postal lgt]]</f>
        <v>0</v>
      </c>
      <c r="M80" s="93">
        <f>tblClients[[#This Row],[Ville lgt]]</f>
        <v>0</v>
      </c>
      <c r="N80" s="92"/>
      <c r="O80" s="94"/>
      <c r="P80" s="94"/>
      <c r="Q80" s="96"/>
      <c r="R80" s="93"/>
      <c r="S80" s="99"/>
      <c r="T80" s="97"/>
      <c r="U80" s="100"/>
    </row>
    <row r="81" spans="1:21" ht="15" x14ac:dyDescent="0.25">
      <c r="A81" s="104" t="s">
        <v>111</v>
      </c>
      <c r="B81" s="92"/>
      <c r="C81" s="93"/>
      <c r="D81" s="93"/>
      <c r="E81" s="95"/>
      <c r="F81" s="96"/>
      <c r="G81" s="93"/>
      <c r="H81" s="94"/>
      <c r="I81" s="98"/>
      <c r="J81" s="93">
        <f>tblClients[[#This Row],[Adresse lgt]]</f>
        <v>0</v>
      </c>
      <c r="K81" s="93"/>
      <c r="L81" s="93">
        <f>tblClients[[#This Row],[Code postal lgt]]</f>
        <v>0</v>
      </c>
      <c r="M81" s="108">
        <f>tblClients[[#This Row],[Ville lgt]]</f>
        <v>0</v>
      </c>
      <c r="N81" s="92"/>
      <c r="O81" s="94"/>
      <c r="P81" s="94"/>
      <c r="Q81" s="96"/>
      <c r="R81" s="93"/>
      <c r="S81" s="99"/>
      <c r="T81" s="97"/>
      <c r="U81" s="100"/>
    </row>
    <row r="82" spans="1:21" ht="15" x14ac:dyDescent="0.25">
      <c r="A82" s="105" t="s">
        <v>112</v>
      </c>
      <c r="B82" s="92"/>
      <c r="C82" s="93"/>
      <c r="D82" s="93"/>
      <c r="E82" s="95"/>
      <c r="F82" s="96"/>
      <c r="G82" s="93"/>
      <c r="H82" s="94"/>
      <c r="I82" s="98"/>
      <c r="J82" s="93">
        <f>tblClients[[#This Row],[Adresse lgt]]</f>
        <v>0</v>
      </c>
      <c r="K82" s="93"/>
      <c r="L82" s="93">
        <f>tblClients[[#This Row],[Code postal lgt]]</f>
        <v>0</v>
      </c>
      <c r="M82" s="93">
        <f>tblClients[[#This Row],[Ville lgt]]</f>
        <v>0</v>
      </c>
      <c r="N82" s="92"/>
      <c r="O82" s="94"/>
      <c r="P82" s="94"/>
      <c r="Q82" s="96"/>
      <c r="R82" s="93"/>
      <c r="S82" s="99"/>
      <c r="T82" s="97"/>
      <c r="U82" s="100"/>
    </row>
    <row r="83" spans="1:21" ht="15" x14ac:dyDescent="0.25">
      <c r="A83" s="104" t="s">
        <v>113</v>
      </c>
      <c r="B83" s="92"/>
      <c r="C83" s="93"/>
      <c r="D83" s="93"/>
      <c r="E83" s="95"/>
      <c r="F83" s="96"/>
      <c r="G83" s="93"/>
      <c r="H83" s="94"/>
      <c r="I83" s="98"/>
      <c r="J83" s="93">
        <f>tblClients[[#This Row],[Adresse lgt]]</f>
        <v>0</v>
      </c>
      <c r="K83" s="93"/>
      <c r="L83" s="93">
        <f>tblClients[[#This Row],[Code postal lgt]]</f>
        <v>0</v>
      </c>
      <c r="M83" s="108">
        <f>tblClients[[#This Row],[Ville lgt]]</f>
        <v>0</v>
      </c>
      <c r="N83" s="92"/>
      <c r="O83" s="94"/>
      <c r="P83" s="94"/>
      <c r="Q83" s="96"/>
      <c r="R83" s="93"/>
      <c r="S83" s="99"/>
      <c r="T83" s="97"/>
      <c r="U83" s="100"/>
    </row>
    <row r="84" spans="1:21" ht="15" x14ac:dyDescent="0.25">
      <c r="A84" s="105" t="s">
        <v>114</v>
      </c>
      <c r="B84" s="92"/>
      <c r="C84" s="93"/>
      <c r="D84" s="93"/>
      <c r="E84" s="95"/>
      <c r="F84" s="96"/>
      <c r="G84" s="93"/>
      <c r="H84" s="94"/>
      <c r="I84" s="98"/>
      <c r="J84" s="93">
        <f>tblClients[[#This Row],[Adresse lgt]]</f>
        <v>0</v>
      </c>
      <c r="K84" s="93"/>
      <c r="L84" s="93">
        <f>tblClients[[#This Row],[Code postal lgt]]</f>
        <v>0</v>
      </c>
      <c r="M84" s="93">
        <f>tblClients[[#This Row],[Ville lgt]]</f>
        <v>0</v>
      </c>
      <c r="N84" s="92"/>
      <c r="O84" s="94"/>
      <c r="P84" s="94"/>
      <c r="Q84" s="96"/>
      <c r="R84" s="93"/>
      <c r="S84" s="99"/>
      <c r="T84" s="97"/>
      <c r="U84" s="100"/>
    </row>
    <row r="85" spans="1:21" ht="15" x14ac:dyDescent="0.25">
      <c r="A85" s="104" t="s">
        <v>115</v>
      </c>
      <c r="B85" s="92"/>
      <c r="C85" s="93"/>
      <c r="D85" s="93"/>
      <c r="E85" s="95"/>
      <c r="F85" s="96"/>
      <c r="G85" s="93"/>
      <c r="H85" s="94"/>
      <c r="I85" s="98"/>
      <c r="J85" s="93">
        <f>tblClients[[#This Row],[Adresse lgt]]</f>
        <v>0</v>
      </c>
      <c r="K85" s="93"/>
      <c r="L85" s="93">
        <f>tblClients[[#This Row],[Code postal lgt]]</f>
        <v>0</v>
      </c>
      <c r="M85" s="108">
        <f>tblClients[[#This Row],[Ville lgt]]</f>
        <v>0</v>
      </c>
      <c r="N85" s="92"/>
      <c r="O85" s="94"/>
      <c r="P85" s="94"/>
      <c r="Q85" s="96"/>
      <c r="R85" s="93"/>
      <c r="S85" s="99"/>
      <c r="T85" s="97"/>
      <c r="U85" s="100"/>
    </row>
    <row r="86" spans="1:21" ht="15" x14ac:dyDescent="0.25">
      <c r="A86" s="105" t="s">
        <v>116</v>
      </c>
      <c r="B86" s="92"/>
      <c r="C86" s="93"/>
      <c r="D86" s="93"/>
      <c r="E86" s="95"/>
      <c r="F86" s="96"/>
      <c r="G86" s="93"/>
      <c r="H86" s="94"/>
      <c r="I86" s="98"/>
      <c r="J86" s="93">
        <f>tblClients[[#This Row],[Adresse lgt]]</f>
        <v>0</v>
      </c>
      <c r="K86" s="93"/>
      <c r="L86" s="93">
        <f>tblClients[[#This Row],[Code postal lgt]]</f>
        <v>0</v>
      </c>
      <c r="M86" s="93">
        <f>tblClients[[#This Row],[Ville lgt]]</f>
        <v>0</v>
      </c>
      <c r="N86" s="92"/>
      <c r="O86" s="94"/>
      <c r="P86" s="94"/>
      <c r="Q86" s="96"/>
      <c r="R86" s="93"/>
      <c r="S86" s="99"/>
      <c r="T86" s="97"/>
      <c r="U86" s="100"/>
    </row>
    <row r="87" spans="1:21" ht="15" x14ac:dyDescent="0.25">
      <c r="A87" s="104" t="s">
        <v>117</v>
      </c>
      <c r="B87" s="92"/>
      <c r="C87" s="93"/>
      <c r="D87" s="93"/>
      <c r="E87" s="95"/>
      <c r="F87" s="96"/>
      <c r="G87" s="93"/>
      <c r="H87" s="94"/>
      <c r="I87" s="98"/>
      <c r="J87" s="93">
        <f>tblClients[[#This Row],[Adresse lgt]]</f>
        <v>0</v>
      </c>
      <c r="K87" s="93"/>
      <c r="L87" s="93">
        <f>tblClients[[#This Row],[Code postal lgt]]</f>
        <v>0</v>
      </c>
      <c r="M87" s="108">
        <f>tblClients[[#This Row],[Ville lgt]]</f>
        <v>0</v>
      </c>
      <c r="N87" s="92"/>
      <c r="O87" s="94"/>
      <c r="P87" s="94"/>
      <c r="Q87" s="96"/>
      <c r="R87" s="93"/>
      <c r="S87" s="99"/>
      <c r="T87" s="97"/>
      <c r="U87" s="100"/>
    </row>
    <row r="88" spans="1:21" ht="15" x14ac:dyDescent="0.25">
      <c r="A88" s="105" t="s">
        <v>118</v>
      </c>
      <c r="B88" s="92"/>
      <c r="C88" s="93"/>
      <c r="D88" s="93"/>
      <c r="E88" s="95"/>
      <c r="F88" s="96"/>
      <c r="G88" s="93"/>
      <c r="H88" s="94"/>
      <c r="I88" s="98"/>
      <c r="J88" s="93">
        <f>tblClients[[#This Row],[Adresse lgt]]</f>
        <v>0</v>
      </c>
      <c r="K88" s="93"/>
      <c r="L88" s="93">
        <f>tblClients[[#This Row],[Code postal lgt]]</f>
        <v>0</v>
      </c>
      <c r="M88" s="93">
        <f>tblClients[[#This Row],[Ville lgt]]</f>
        <v>0</v>
      </c>
      <c r="N88" s="92"/>
      <c r="O88" s="94"/>
      <c r="P88" s="94"/>
      <c r="Q88" s="96"/>
      <c r="R88" s="93"/>
      <c r="S88" s="99"/>
      <c r="T88" s="97"/>
      <c r="U88" s="100"/>
    </row>
    <row r="89" spans="1:21" ht="15" x14ac:dyDescent="0.25">
      <c r="A89" s="104" t="s">
        <v>119</v>
      </c>
      <c r="B89" s="92"/>
      <c r="C89" s="93"/>
      <c r="D89" s="93"/>
      <c r="E89" s="95"/>
      <c r="F89" s="96"/>
      <c r="G89" s="93"/>
      <c r="H89" s="94"/>
      <c r="I89" s="98"/>
      <c r="J89" s="93">
        <f>tblClients[[#This Row],[Adresse lgt]]</f>
        <v>0</v>
      </c>
      <c r="K89" s="93"/>
      <c r="L89" s="93">
        <f>tblClients[[#This Row],[Code postal lgt]]</f>
        <v>0</v>
      </c>
      <c r="M89" s="108">
        <f>tblClients[[#This Row],[Ville lgt]]</f>
        <v>0</v>
      </c>
      <c r="N89" s="92"/>
      <c r="O89" s="94"/>
      <c r="P89" s="94"/>
      <c r="Q89" s="96"/>
      <c r="R89" s="93"/>
      <c r="S89" s="99"/>
      <c r="T89" s="97"/>
      <c r="U89" s="100"/>
    </row>
    <row r="90" spans="1:21" ht="15" x14ac:dyDescent="0.25">
      <c r="A90" s="105" t="s">
        <v>120</v>
      </c>
      <c r="B90" s="92"/>
      <c r="C90" s="93"/>
      <c r="D90" s="93"/>
      <c r="E90" s="95"/>
      <c r="F90" s="96"/>
      <c r="G90" s="93"/>
      <c r="H90" s="94"/>
      <c r="I90" s="98"/>
      <c r="J90" s="93">
        <f>tblClients[[#This Row],[Adresse lgt]]</f>
        <v>0</v>
      </c>
      <c r="K90" s="93"/>
      <c r="L90" s="93">
        <f>tblClients[[#This Row],[Code postal lgt]]</f>
        <v>0</v>
      </c>
      <c r="M90" s="93">
        <f>tblClients[[#This Row],[Ville lgt]]</f>
        <v>0</v>
      </c>
      <c r="N90" s="92"/>
      <c r="O90" s="94"/>
      <c r="P90" s="94"/>
      <c r="Q90" s="96"/>
      <c r="R90" s="93"/>
      <c r="S90" s="99"/>
      <c r="T90" s="97"/>
      <c r="U90" s="100"/>
    </row>
    <row r="91" spans="1:21" ht="15" x14ac:dyDescent="0.25">
      <c r="A91" s="104" t="s">
        <v>121</v>
      </c>
      <c r="B91" s="92"/>
      <c r="C91" s="93"/>
      <c r="D91" s="93"/>
      <c r="E91" s="95"/>
      <c r="F91" s="96"/>
      <c r="G91" s="93"/>
      <c r="H91" s="94"/>
      <c r="I91" s="98"/>
      <c r="J91" s="93">
        <f>tblClients[[#This Row],[Adresse lgt]]</f>
        <v>0</v>
      </c>
      <c r="K91" s="93"/>
      <c r="L91" s="93">
        <f>tblClients[[#This Row],[Code postal lgt]]</f>
        <v>0</v>
      </c>
      <c r="M91" s="108">
        <f>tblClients[[#This Row],[Ville lgt]]</f>
        <v>0</v>
      </c>
      <c r="N91" s="92"/>
      <c r="O91" s="94"/>
      <c r="P91" s="94"/>
      <c r="Q91" s="96"/>
      <c r="R91" s="93"/>
      <c r="S91" s="99"/>
      <c r="T91" s="97"/>
      <c r="U91" s="100"/>
    </row>
    <row r="92" spans="1:21" ht="15" x14ac:dyDescent="0.25">
      <c r="A92" s="104" t="s">
        <v>122</v>
      </c>
      <c r="B92" s="92"/>
      <c r="C92" s="93"/>
      <c r="D92" s="93"/>
      <c r="E92" s="95"/>
      <c r="F92" s="96"/>
      <c r="G92" s="93"/>
      <c r="H92" s="94"/>
      <c r="I92" s="98"/>
      <c r="J92" s="93">
        <f>tblClients[[#This Row],[Adresse lgt]]</f>
        <v>0</v>
      </c>
      <c r="K92" s="93"/>
      <c r="L92" s="93">
        <f>tblClients[[#This Row],[Code postal lgt]]</f>
        <v>0</v>
      </c>
      <c r="M92" s="93">
        <f>tblClients[[#This Row],[Ville lgt]]</f>
        <v>0</v>
      </c>
      <c r="N92" s="92"/>
      <c r="O92" s="94"/>
      <c r="P92" s="94"/>
      <c r="Q92" s="96"/>
      <c r="R92" s="93"/>
      <c r="S92" s="99"/>
      <c r="T92" s="97"/>
      <c r="U92" s="100"/>
    </row>
    <row r="93" spans="1:21" ht="15" x14ac:dyDescent="0.25">
      <c r="A93" s="105" t="s">
        <v>123</v>
      </c>
      <c r="B93" s="92"/>
      <c r="C93" s="93"/>
      <c r="D93" s="93"/>
      <c r="E93" s="95"/>
      <c r="F93" s="96"/>
      <c r="G93" s="93"/>
      <c r="H93" s="94"/>
      <c r="I93" s="98"/>
      <c r="J93" s="93">
        <f>tblClients[[#This Row],[Adresse lgt]]</f>
        <v>0</v>
      </c>
      <c r="K93" s="93"/>
      <c r="L93" s="93">
        <f>tblClients[[#This Row],[Code postal lgt]]</f>
        <v>0</v>
      </c>
      <c r="M93" s="108">
        <f>tblClients[[#This Row],[Ville lgt]]</f>
        <v>0</v>
      </c>
      <c r="N93" s="92"/>
      <c r="O93" s="94"/>
      <c r="P93" s="94"/>
      <c r="Q93" s="96"/>
      <c r="R93" s="93"/>
      <c r="S93" s="99"/>
      <c r="T93" s="97"/>
      <c r="U93" s="100"/>
    </row>
    <row r="94" spans="1:21" ht="15" x14ac:dyDescent="0.25">
      <c r="A94" s="104" t="s">
        <v>124</v>
      </c>
      <c r="B94" s="92"/>
      <c r="C94" s="93"/>
      <c r="D94" s="93"/>
      <c r="E94" s="95"/>
      <c r="F94" s="96"/>
      <c r="G94" s="93"/>
      <c r="H94" s="94"/>
      <c r="I94" s="98"/>
      <c r="J94" s="93">
        <f>tblClients[[#This Row],[Adresse lgt]]</f>
        <v>0</v>
      </c>
      <c r="K94" s="93"/>
      <c r="L94" s="93">
        <f>tblClients[[#This Row],[Code postal lgt]]</f>
        <v>0</v>
      </c>
      <c r="M94" s="93">
        <f>tblClients[[#This Row],[Ville lgt]]</f>
        <v>0</v>
      </c>
      <c r="N94" s="92"/>
      <c r="O94" s="94"/>
      <c r="P94" s="94"/>
      <c r="Q94" s="96"/>
      <c r="R94" s="93"/>
      <c r="S94" s="99"/>
      <c r="T94" s="97"/>
      <c r="U94" s="100"/>
    </row>
    <row r="95" spans="1:21" ht="15" x14ac:dyDescent="0.25">
      <c r="A95" s="105" t="s">
        <v>125</v>
      </c>
      <c r="B95" s="92"/>
      <c r="C95" s="93"/>
      <c r="D95" s="93"/>
      <c r="E95" s="95"/>
      <c r="F95" s="96"/>
      <c r="G95" s="93"/>
      <c r="H95" s="94"/>
      <c r="I95" s="98"/>
      <c r="J95" s="93">
        <f>tblClients[[#This Row],[Adresse lgt]]</f>
        <v>0</v>
      </c>
      <c r="K95" s="93"/>
      <c r="L95" s="93">
        <f>tblClients[[#This Row],[Code postal lgt]]</f>
        <v>0</v>
      </c>
      <c r="M95" s="108">
        <f>tblClients[[#This Row],[Ville lgt]]</f>
        <v>0</v>
      </c>
      <c r="N95" s="92"/>
      <c r="O95" s="94"/>
      <c r="P95" s="94"/>
      <c r="Q95" s="96"/>
      <c r="R95" s="93"/>
      <c r="S95" s="99"/>
      <c r="T95" s="97"/>
      <c r="U95" s="100"/>
    </row>
    <row r="96" spans="1:21" ht="15" x14ac:dyDescent="0.25">
      <c r="A96" s="104" t="s">
        <v>126</v>
      </c>
      <c r="B96" s="92"/>
      <c r="C96" s="93"/>
      <c r="D96" s="93"/>
      <c r="E96" s="95"/>
      <c r="F96" s="96"/>
      <c r="G96" s="93"/>
      <c r="H96" s="94"/>
      <c r="I96" s="98"/>
      <c r="J96" s="93">
        <f>tblClients[[#This Row],[Adresse lgt]]</f>
        <v>0</v>
      </c>
      <c r="K96" s="93"/>
      <c r="L96" s="93">
        <f>tblClients[[#This Row],[Code postal lgt]]</f>
        <v>0</v>
      </c>
      <c r="M96" s="93">
        <f>tblClients[[#This Row],[Ville lgt]]</f>
        <v>0</v>
      </c>
      <c r="N96" s="92"/>
      <c r="O96" s="94"/>
      <c r="P96" s="94"/>
      <c r="Q96" s="96"/>
      <c r="R96" s="93"/>
      <c r="S96" s="99"/>
      <c r="T96" s="97"/>
      <c r="U96" s="100"/>
    </row>
    <row r="97" spans="1:21" ht="15" x14ac:dyDescent="0.25">
      <c r="A97" s="105" t="s">
        <v>127</v>
      </c>
      <c r="B97" s="92"/>
      <c r="C97" s="93"/>
      <c r="D97" s="93"/>
      <c r="E97" s="95"/>
      <c r="F97" s="96"/>
      <c r="G97" s="93"/>
      <c r="H97" s="94"/>
      <c r="I97" s="98"/>
      <c r="J97" s="93">
        <f>tblClients[[#This Row],[Adresse lgt]]</f>
        <v>0</v>
      </c>
      <c r="K97" s="93"/>
      <c r="L97" s="93">
        <f>tblClients[[#This Row],[Code postal lgt]]</f>
        <v>0</v>
      </c>
      <c r="M97" s="108">
        <f>tblClients[[#This Row],[Ville lgt]]</f>
        <v>0</v>
      </c>
      <c r="N97" s="92"/>
      <c r="O97" s="94"/>
      <c r="P97" s="94"/>
      <c r="Q97" s="96"/>
      <c r="R97" s="93"/>
      <c r="S97" s="99"/>
      <c r="T97" s="97"/>
      <c r="U97" s="100"/>
    </row>
    <row r="98" spans="1:21" ht="15" x14ac:dyDescent="0.25">
      <c r="A98" s="104" t="s">
        <v>128</v>
      </c>
      <c r="B98" s="92"/>
      <c r="C98" s="93"/>
      <c r="D98" s="93"/>
      <c r="E98" s="95"/>
      <c r="F98" s="96"/>
      <c r="G98" s="93"/>
      <c r="H98" s="94"/>
      <c r="I98" s="98"/>
      <c r="J98" s="93">
        <f>tblClients[[#This Row],[Adresse lgt]]</f>
        <v>0</v>
      </c>
      <c r="K98" s="93"/>
      <c r="L98" s="93">
        <f>tblClients[[#This Row],[Code postal lgt]]</f>
        <v>0</v>
      </c>
      <c r="M98" s="93">
        <f>tblClients[[#This Row],[Ville lgt]]</f>
        <v>0</v>
      </c>
      <c r="N98" s="92"/>
      <c r="O98" s="94"/>
      <c r="P98" s="94"/>
      <c r="Q98" s="96"/>
      <c r="R98" s="93"/>
      <c r="S98" s="99"/>
      <c r="T98" s="97"/>
      <c r="U98" s="100"/>
    </row>
    <row r="99" spans="1:21" ht="15" x14ac:dyDescent="0.25">
      <c r="A99" s="105" t="s">
        <v>129</v>
      </c>
      <c r="B99" s="92"/>
      <c r="C99" s="93"/>
      <c r="D99" s="93"/>
      <c r="E99" s="95"/>
      <c r="F99" s="96"/>
      <c r="G99" s="93"/>
      <c r="H99" s="94"/>
      <c r="I99" s="98"/>
      <c r="J99" s="93">
        <f>tblClients[[#This Row],[Adresse lgt]]</f>
        <v>0</v>
      </c>
      <c r="K99" s="93"/>
      <c r="L99" s="93">
        <f>tblClients[[#This Row],[Code postal lgt]]</f>
        <v>0</v>
      </c>
      <c r="M99" s="108">
        <f>tblClients[[#This Row],[Ville lgt]]</f>
        <v>0</v>
      </c>
      <c r="N99" s="92"/>
      <c r="O99" s="94"/>
      <c r="P99" s="94"/>
      <c r="Q99" s="96"/>
      <c r="R99" s="93"/>
      <c r="S99" s="99"/>
      <c r="T99" s="97"/>
      <c r="U99" s="100"/>
    </row>
    <row r="100" spans="1:21" ht="15" x14ac:dyDescent="0.25">
      <c r="A100" s="104" t="s">
        <v>130</v>
      </c>
      <c r="B100" s="92"/>
      <c r="C100" s="93"/>
      <c r="D100" s="93"/>
      <c r="E100" s="95"/>
      <c r="F100" s="96"/>
      <c r="G100" s="93"/>
      <c r="H100" s="94"/>
      <c r="I100" s="98"/>
      <c r="J100" s="93">
        <f>tblClients[[#This Row],[Adresse lgt]]</f>
        <v>0</v>
      </c>
      <c r="K100" s="93"/>
      <c r="L100" s="93">
        <f>tblClients[[#This Row],[Code postal lgt]]</f>
        <v>0</v>
      </c>
      <c r="M100" s="93">
        <f>tblClients[[#This Row],[Ville lgt]]</f>
        <v>0</v>
      </c>
      <c r="N100" s="92"/>
      <c r="O100" s="94"/>
      <c r="P100" s="94"/>
      <c r="Q100" s="96"/>
      <c r="R100" s="93"/>
      <c r="S100" s="99"/>
      <c r="T100" s="97"/>
      <c r="U100" s="100"/>
    </row>
    <row r="101" spans="1:21" ht="15" x14ac:dyDescent="0.25">
      <c r="A101" s="105" t="s">
        <v>131</v>
      </c>
      <c r="B101" s="92"/>
      <c r="C101" s="93"/>
      <c r="D101" s="93"/>
      <c r="E101" s="95"/>
      <c r="F101" s="96"/>
      <c r="G101" s="93"/>
      <c r="H101" s="94"/>
      <c r="I101" s="98"/>
      <c r="J101" s="93">
        <f>tblClients[[#This Row],[Adresse lgt]]</f>
        <v>0</v>
      </c>
      <c r="K101" s="93"/>
      <c r="L101" s="93">
        <f>tblClients[[#This Row],[Code postal lgt]]</f>
        <v>0</v>
      </c>
      <c r="M101" s="108">
        <f>tblClients[[#This Row],[Ville lgt]]</f>
        <v>0</v>
      </c>
      <c r="N101" s="92"/>
      <c r="O101" s="94"/>
      <c r="P101" s="94"/>
      <c r="Q101" s="96"/>
      <c r="R101" s="93"/>
      <c r="S101" s="99"/>
      <c r="T101" s="97"/>
      <c r="U101" s="100"/>
    </row>
    <row r="102" spans="1:21" ht="15" x14ac:dyDescent="0.25">
      <c r="A102" s="104" t="s">
        <v>132</v>
      </c>
      <c r="B102" s="92"/>
      <c r="C102" s="93"/>
      <c r="D102" s="93"/>
      <c r="E102" s="95"/>
      <c r="F102" s="96"/>
      <c r="G102" s="93"/>
      <c r="H102" s="94"/>
      <c r="I102" s="98"/>
      <c r="J102" s="93">
        <f>tblClients[[#This Row],[Adresse lgt]]</f>
        <v>0</v>
      </c>
      <c r="K102" s="93"/>
      <c r="L102" s="93">
        <f>tblClients[[#This Row],[Code postal lgt]]</f>
        <v>0</v>
      </c>
      <c r="M102" s="93">
        <f>tblClients[[#This Row],[Ville lgt]]</f>
        <v>0</v>
      </c>
      <c r="N102" s="92"/>
      <c r="O102" s="94"/>
      <c r="P102" s="94"/>
      <c r="Q102" s="96"/>
      <c r="R102" s="93"/>
      <c r="S102" s="99"/>
      <c r="T102" s="97"/>
      <c r="U102" s="100"/>
    </row>
    <row r="103" spans="1:21" ht="15" x14ac:dyDescent="0.25">
      <c r="A103" s="105" t="s">
        <v>133</v>
      </c>
      <c r="B103" s="92"/>
      <c r="C103" s="93"/>
      <c r="D103" s="93"/>
      <c r="E103" s="95"/>
      <c r="F103" s="96"/>
      <c r="G103" s="93"/>
      <c r="H103" s="94"/>
      <c r="I103" s="98"/>
      <c r="J103" s="93">
        <f>tblClients[[#This Row],[Adresse lgt]]</f>
        <v>0</v>
      </c>
      <c r="K103" s="93"/>
      <c r="L103" s="93">
        <f>tblClients[[#This Row],[Code postal lgt]]</f>
        <v>0</v>
      </c>
      <c r="M103" s="108">
        <f>tblClients[[#This Row],[Ville lgt]]</f>
        <v>0</v>
      </c>
      <c r="N103" s="92"/>
      <c r="O103" s="94"/>
      <c r="P103" s="94"/>
      <c r="Q103" s="96"/>
      <c r="R103" s="93"/>
      <c r="S103" s="99"/>
      <c r="T103" s="97"/>
      <c r="U103" s="100"/>
    </row>
  </sheetData>
  <mergeCells count="4">
    <mergeCell ref="M2:O2"/>
    <mergeCell ref="E2:H2"/>
    <mergeCell ref="B2:C2"/>
    <mergeCell ref="I2:L2"/>
  </mergeCells>
  <dataValidations count="2">
    <dataValidation type="list" allowBlank="1" showInputMessage="1" showErrorMessage="1" sqref="N4:N103 B4:B103">
      <formula1>$W$5:$W$7</formula1>
    </dataValidation>
    <dataValidation allowBlank="1" showInputMessage="1" sqref="C4:C103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8"/>
  <sheetViews>
    <sheetView showZeros="0" zoomScale="130" zoomScaleNormal="130" workbookViewId="0">
      <selection activeCell="E24" sqref="E24"/>
    </sheetView>
  </sheetViews>
  <sheetFormatPr baseColWidth="10" defaultRowHeight="12.75" x14ac:dyDescent="0.2"/>
  <cols>
    <col min="2" max="2" width="18.42578125" customWidth="1"/>
    <col min="3" max="3" width="35.28515625" style="16" customWidth="1"/>
    <col min="6" max="6" width="12.85546875" customWidth="1"/>
  </cols>
  <sheetData>
    <row r="1" spans="1:13" x14ac:dyDescent="0.2">
      <c r="B1" s="141" t="s">
        <v>3</v>
      </c>
      <c r="C1" s="142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">
      <c r="B2" s="1"/>
      <c r="C2" s="15"/>
      <c r="D2" s="1"/>
      <c r="E2" s="1"/>
      <c r="F2" s="12" t="s">
        <v>149</v>
      </c>
      <c r="G2" s="1"/>
      <c r="H2" s="1"/>
      <c r="I2" s="1"/>
      <c r="J2" s="1"/>
      <c r="K2" s="1"/>
      <c r="L2" s="1"/>
      <c r="M2" s="1"/>
    </row>
    <row r="3" spans="1:13" x14ac:dyDescent="0.2">
      <c r="B3" s="3" t="s">
        <v>8</v>
      </c>
      <c r="C3" s="11" t="str">
        <f>IFERROR(VLOOKUP(C6,CHOOSE({1,2},tblClients[Nom client],tblClients[Num de client]),2,FALSE),"NA")</f>
        <v>0001</v>
      </c>
      <c r="D3" s="1"/>
      <c r="F3" t="s">
        <v>134</v>
      </c>
      <c r="G3" s="1"/>
      <c r="H3" s="1"/>
      <c r="I3" s="1"/>
      <c r="J3" s="1"/>
      <c r="K3" s="1"/>
      <c r="L3" s="1"/>
      <c r="M3" s="1"/>
    </row>
    <row r="4" spans="1:13" x14ac:dyDescent="0.2">
      <c r="F4" s="121" t="s">
        <v>150</v>
      </c>
    </row>
    <row r="5" spans="1:13" x14ac:dyDescent="0.2">
      <c r="B5" s="2" t="s">
        <v>0</v>
      </c>
      <c r="C5" s="14" t="str">
        <f>IFERROR(VLOOKUP(C6,CHOOSE({1,2},tblClients[Nom client],tblClients[Mr ou Mme]),2,FALSE),"NA")</f>
        <v>Mr ou Mme</v>
      </c>
      <c r="G5" s="1"/>
    </row>
    <row r="6" spans="1:13" x14ac:dyDescent="0.2">
      <c r="B6" s="3" t="s">
        <v>11</v>
      </c>
      <c r="C6" s="124" t="s">
        <v>151</v>
      </c>
      <c r="F6" s="1"/>
      <c r="G6" s="1"/>
    </row>
    <row r="7" spans="1:13" x14ac:dyDescent="0.2">
      <c r="B7" s="3" t="s">
        <v>9</v>
      </c>
      <c r="C7" s="14">
        <f>IFERROR(VLOOKUP(C6,CHOOSE({1,2},tblClients[Nom client],tblClients[Prénom client]),2,FALSE),"NA")</f>
        <v>0</v>
      </c>
    </row>
    <row r="8" spans="1:13" x14ac:dyDescent="0.2">
      <c r="B8" s="5" t="s">
        <v>12</v>
      </c>
      <c r="C8" s="14">
        <f>IFERROR(VLOOKUP(C6,CHOOSE({1,2},tblClients[Nom client],tblClients[Constructeur]),2,FALSE),"NA")</f>
        <v>0</v>
      </c>
    </row>
    <row r="10" spans="1:13" x14ac:dyDescent="0.2">
      <c r="B10" s="2" t="s">
        <v>0</v>
      </c>
      <c r="C10" s="14">
        <f>IFERROR(VLOOKUP(C6,CHOOSE({1,2},tblClients[Nom client],tblClients[Mr ou Mmeloc]),2,FALSE),"NA")</f>
        <v>0</v>
      </c>
    </row>
    <row r="11" spans="1:13" x14ac:dyDescent="0.2">
      <c r="B11" s="3" t="s">
        <v>4</v>
      </c>
      <c r="C11" s="14">
        <f>IFERROR(VLOOKUP(C6,CHOOSE({1,2},tblClients[Nom client],tblClients[Nom locataire]),2,FALSE),"NA")</f>
        <v>0</v>
      </c>
    </row>
    <row r="12" spans="1:13" x14ac:dyDescent="0.2">
      <c r="B12" s="3" t="s">
        <v>9</v>
      </c>
      <c r="C12" s="14">
        <f>IFERROR(VLOOKUP(C6,CHOOSE({1,2},tblClients[Nom client],tblClients[Prénom locataire]),2,FALSE),"NA")</f>
        <v>0</v>
      </c>
    </row>
    <row r="13" spans="1:13" x14ac:dyDescent="0.2">
      <c r="B13" s="6"/>
      <c r="C13" s="17"/>
    </row>
    <row r="14" spans="1:13" ht="12.75" customHeight="1" x14ac:dyDescent="0.2">
      <c r="A14" s="147" t="s">
        <v>147</v>
      </c>
      <c r="B14" s="3" t="s">
        <v>13</v>
      </c>
      <c r="C14" s="14" t="str">
        <f>IFERROR(VLOOKUP(C6,CHOOSE({1,2},tblClients[Nom client],tblClients[Adresse lgt]),2,FALSE),"NA")</f>
        <v xml:space="preserve">151, rue de la </v>
      </c>
    </row>
    <row r="15" spans="1:13" x14ac:dyDescent="0.2">
      <c r="A15" s="148"/>
      <c r="B15" s="2"/>
      <c r="C15" s="14">
        <f>IFERROR(VLOOKUP(C6,CHOOSE({1,2},tblClients[Nom client],tblClients[Adresse 2 lgt]),2,FALSE),"NA")</f>
        <v>0</v>
      </c>
    </row>
    <row r="16" spans="1:13" x14ac:dyDescent="0.2">
      <c r="A16" s="148"/>
      <c r="B16" s="3" t="s">
        <v>14</v>
      </c>
      <c r="C16" s="14">
        <f>IFERROR(VLOOKUP(C6,CHOOSE({1,2},tblClients[Nom client],tblClients[Code postal lgt]),2,FALSE),"NA")</f>
        <v>16</v>
      </c>
    </row>
    <row r="17" spans="1:7" x14ac:dyDescent="0.2">
      <c r="A17" s="148"/>
      <c r="B17" s="3" t="s">
        <v>1</v>
      </c>
      <c r="C17" s="13" t="str">
        <f>IFERROR(VLOOKUP(C6,CHOOSE({1,2},tblClients[Nom client],tblClients[Ville lgt]),2,FALSE),"NA")</f>
        <v>R</v>
      </c>
    </row>
    <row r="18" spans="1:7" x14ac:dyDescent="0.2">
      <c r="A18" s="149"/>
      <c r="B18" s="8" t="s">
        <v>15</v>
      </c>
      <c r="C18" s="7" t="e">
        <f>VLOOKUP(C17,#REF!,2,FALSE)</f>
        <v>#REF!</v>
      </c>
      <c r="F18" s="1"/>
      <c r="G18" s="1"/>
    </row>
    <row r="19" spans="1:7" x14ac:dyDescent="0.2">
      <c r="B19" s="111"/>
      <c r="C19" s="112"/>
      <c r="F19" s="1"/>
      <c r="G19" s="1"/>
    </row>
    <row r="20" spans="1:7" x14ac:dyDescent="0.2">
      <c r="A20" s="150" t="s">
        <v>148</v>
      </c>
      <c r="B20" s="3" t="s">
        <v>13</v>
      </c>
      <c r="C20" s="14" t="str">
        <f>IFERROR(VLOOKUP(C6,CHOOSE({1,2},tblClients[Nom client],tblClients[Adresse fact]),2,FALSE),"NA")</f>
        <v xml:space="preserve">151, rue de la </v>
      </c>
      <c r="F20" s="1"/>
      <c r="G20" s="1"/>
    </row>
    <row r="21" spans="1:7" ht="11.25" customHeight="1" x14ac:dyDescent="0.2">
      <c r="A21" s="151"/>
      <c r="B21" s="2"/>
      <c r="C21" s="14">
        <f>IFERROR(VLOOKUP(C6,CHOOSE({1,2},tblClients[Nom client],tblClients[Adresse 2 fact]),2,FALSE),"NA")</f>
        <v>0</v>
      </c>
      <c r="F21" s="1"/>
      <c r="G21" s="1"/>
    </row>
    <row r="22" spans="1:7" x14ac:dyDescent="0.2">
      <c r="A22" s="151"/>
      <c r="B22" s="3" t="s">
        <v>14</v>
      </c>
      <c r="C22" s="14">
        <f>IFERROR(VLOOKUP(C6,CHOOSE({1,2},tblClients[Nom client],tblClients[Code postal fact]),2,FALSE),"NA")</f>
        <v>16</v>
      </c>
      <c r="F22" s="1"/>
      <c r="G22" s="1"/>
    </row>
    <row r="23" spans="1:7" x14ac:dyDescent="0.2">
      <c r="A23" s="152"/>
      <c r="B23" s="3" t="s">
        <v>1</v>
      </c>
      <c r="C23" s="13" t="str">
        <f>IFERROR(VLOOKUP(C6,CHOOSE({1,2},tblClients[Nom client],tblClients[Ville fact]),2,FALSE),"NA")</f>
        <v>R</v>
      </c>
      <c r="F23" s="1"/>
      <c r="G23" s="1"/>
    </row>
    <row r="24" spans="1:7" x14ac:dyDescent="0.2">
      <c r="B24" s="113"/>
      <c r="C24" s="17"/>
      <c r="F24" s="1"/>
      <c r="G24" s="1"/>
    </row>
    <row r="25" spans="1:7" x14ac:dyDescent="0.2">
      <c r="B25" s="2" t="s">
        <v>2</v>
      </c>
      <c r="C25" s="14">
        <f>IFERROR(VLOOKUP(C6,CHOOSE({1,2},tblClients[Nom client],tblClients[Num de tel]),2,FALSE),"NA")</f>
        <v>0</v>
      </c>
    </row>
    <row r="26" spans="1:7" x14ac:dyDescent="0.2">
      <c r="B26" s="2" t="s">
        <v>6</v>
      </c>
      <c r="C26" s="14" t="str">
        <f>IFERROR(VLOOKUP(C6,CHOOSE({1,2},tblClients[Nom client],tblClients[Num de portable]),2,FALSE),"NA")</f>
        <v>0650</v>
      </c>
    </row>
    <row r="27" spans="1:7" x14ac:dyDescent="0.2">
      <c r="B27" s="2" t="s">
        <v>7</v>
      </c>
      <c r="C27" s="14">
        <f>IFERROR(VLOOKUP(C6,CHOOSE({1,2},tblClients[Nom client],tblClients[Tel Bureau]),2,FALSE),"NA")</f>
        <v>0</v>
      </c>
    </row>
    <row r="29" spans="1:7" x14ac:dyDescent="0.2">
      <c r="B29" s="2" t="s">
        <v>5</v>
      </c>
      <c r="C29" s="14">
        <f>IFERROR(VLOOKUP(C6,CHOOSE({1,2},tblClients[Nom client],tblClients[Adresse email]),2,FALSE),"NA")</f>
        <v>0</v>
      </c>
    </row>
    <row r="31" spans="1:7" x14ac:dyDescent="0.2">
      <c r="B31" s="4" t="s">
        <v>10</v>
      </c>
      <c r="C31" s="10"/>
    </row>
    <row r="32" spans="1:7" x14ac:dyDescent="0.2">
      <c r="B32" s="143">
        <f>IFERROR(VLOOKUP(C6,CHOOSE({1,2},tblClients[Nom client],tblClients[Commentaire]),2,FALSE),"NA")</f>
        <v>0</v>
      </c>
      <c r="C32" s="144"/>
    </row>
    <row r="33" spans="2:3" x14ac:dyDescent="0.2">
      <c r="B33" s="143"/>
      <c r="C33" s="144"/>
    </row>
    <row r="34" spans="2:3" x14ac:dyDescent="0.2">
      <c r="B34" s="143"/>
      <c r="C34" s="144"/>
    </row>
    <row r="35" spans="2:3" x14ac:dyDescent="0.2">
      <c r="B35" s="143"/>
      <c r="C35" s="144"/>
    </row>
    <row r="36" spans="2:3" x14ac:dyDescent="0.2">
      <c r="B36" s="143"/>
      <c r="C36" s="144"/>
    </row>
    <row r="37" spans="2:3" x14ac:dyDescent="0.2">
      <c r="B37" s="143"/>
      <c r="C37" s="144"/>
    </row>
    <row r="38" spans="2:3" x14ac:dyDescent="0.2">
      <c r="B38" s="145"/>
      <c r="C38" s="146"/>
    </row>
  </sheetData>
  <sheetProtection selectLockedCells="1"/>
  <dataConsolidate/>
  <mergeCells count="4">
    <mergeCell ref="B1:C1"/>
    <mergeCell ref="B32:C38"/>
    <mergeCell ref="A14:A18"/>
    <mergeCell ref="A20:A23"/>
  </mergeCells>
  <phoneticPr fontId="0" type="noConversion"/>
  <dataValidations count="1">
    <dataValidation type="list" allowBlank="1" showInputMessage="1" showErrorMessage="1" sqref="C6">
      <formula1>IF(C6&lt;&gt;"",OFFSET(f_clients,MATCH(C6&amp;"*",f_clients,0)-1,,COUNTIF(f_clients,C6&amp;"*"),1),f_clients)</formula1>
    </dataValidation>
  </dataValidations>
  <pageMargins left="0.78740157499999996" right="0.78740157499999996" top="0.984251969" bottom="0.984251969" header="0.4921259845" footer="0.4921259845"/>
  <pageSetup paperSize="9" orientation="portrait" verticalDpi="0" r:id="rId1"/>
  <headerFooter alignWithMargins="0">
    <oddHeader>&amp;A</oddHeader>
    <oddFooter>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I159"/>
  <sheetViews>
    <sheetView showZeros="0" topLeftCell="A8" zoomScaleNormal="100" zoomScaleSheetLayoutView="100" workbookViewId="0">
      <selection activeCell="J27" sqref="J27"/>
    </sheetView>
  </sheetViews>
  <sheetFormatPr baseColWidth="10" defaultRowHeight="15" x14ac:dyDescent="0.2"/>
  <cols>
    <col min="1" max="2" width="7.7109375" style="18" customWidth="1"/>
    <col min="3" max="3" width="48.42578125" style="18" customWidth="1"/>
    <col min="4" max="4" width="7.42578125" style="18" customWidth="1"/>
    <col min="5" max="5" width="14.28515625" style="18" customWidth="1"/>
    <col min="6" max="6" width="15.85546875" style="18" customWidth="1"/>
    <col min="7" max="16384" width="11.42578125" style="18"/>
  </cols>
  <sheetData>
    <row r="1" spans="1:8" ht="20.100000000000001" customHeight="1" x14ac:dyDescent="0.4">
      <c r="C1" s="19"/>
      <c r="D1" s="20"/>
      <c r="E1" s="21"/>
      <c r="F1" s="20"/>
    </row>
    <row r="2" spans="1:8" ht="20.100000000000001" customHeight="1" x14ac:dyDescent="0.35">
      <c r="E2" s="22"/>
    </row>
    <row r="3" spans="1:8" s="23" customFormat="1" ht="20.100000000000001" customHeight="1" x14ac:dyDescent="0.35">
      <c r="E3" s="24"/>
    </row>
    <row r="4" spans="1:8" s="23" customFormat="1" ht="6.75" customHeight="1" x14ac:dyDescent="0.35">
      <c r="E4" s="24"/>
    </row>
    <row r="5" spans="1:8" s="23" customFormat="1" ht="25.5" customHeight="1" x14ac:dyDescent="0.4">
      <c r="C5" s="156"/>
      <c r="D5" s="156"/>
      <c r="E5" s="156"/>
      <c r="F5" s="156"/>
    </row>
    <row r="6" spans="1:8" s="23" customFormat="1" x14ac:dyDescent="0.2">
      <c r="C6" s="157"/>
      <c r="D6" s="157"/>
      <c r="E6" s="157"/>
      <c r="F6" s="157"/>
    </row>
    <row r="7" spans="1:8" s="23" customFormat="1" ht="9.9499999999999993" customHeight="1" x14ac:dyDescent="0.2"/>
    <row r="8" spans="1:8" s="23" customFormat="1" ht="15.75" x14ac:dyDescent="0.25">
      <c r="C8" s="25"/>
      <c r="D8" s="158" t="str">
        <f>CONCATENATE(IF('Fiche Client'!C5=0,"",'Fiche Client'!C5)," ",IF('Fiche Client'!C6=0,"",'Fiche Client'!C6)," ",IF('Fiche Client'!C7=0,"",'Fiche Client'!C7))</f>
        <v xml:space="preserve">Mr ou Mme x </v>
      </c>
      <c r="E8" s="159"/>
      <c r="F8" s="160"/>
    </row>
    <row r="9" spans="1:8" s="23" customFormat="1" x14ac:dyDescent="0.2">
      <c r="D9" s="161" t="str">
        <f>IF('Fiche Client'!C20=0,"",'Fiche Client'!C20)</f>
        <v xml:space="preserve">151, rue de la </v>
      </c>
      <c r="E9" s="162"/>
      <c r="F9" s="163"/>
    </row>
    <row r="10" spans="1:8" s="23" customFormat="1" x14ac:dyDescent="0.2">
      <c r="D10" s="161" t="str">
        <f>IF('Fiche Client'!C21=0,"",'Fiche Client'!C21)</f>
        <v/>
      </c>
      <c r="E10" s="162"/>
      <c r="F10" s="163"/>
    </row>
    <row r="11" spans="1:8" s="23" customFormat="1" x14ac:dyDescent="0.2">
      <c r="C11" s="18"/>
      <c r="D11" s="153" t="str">
        <f>CONCATENATE(IF('Fiche Client'!C22=0,"",'Fiche Client'!C22)&amp;"  "&amp;IF('Fiche Client'!C23=0,"",'Fiche Client'!C23))</f>
        <v>16  R</v>
      </c>
      <c r="E11" s="154"/>
      <c r="F11" s="155"/>
    </row>
    <row r="12" spans="1:8" s="23" customFormat="1" ht="12" customHeight="1" x14ac:dyDescent="0.2">
      <c r="G12" s="26"/>
    </row>
    <row r="13" spans="1:8" x14ac:dyDescent="0.2">
      <c r="C13" s="18" t="s">
        <v>19</v>
      </c>
      <c r="D13" s="27">
        <v>20</v>
      </c>
      <c r="E13" s="28" t="s">
        <v>20</v>
      </c>
      <c r="F13" s="29"/>
    </row>
    <row r="14" spans="1:8" ht="12" customHeight="1" x14ac:dyDescent="0.3">
      <c r="H14" s="106"/>
    </row>
    <row r="15" spans="1:8" ht="15" customHeight="1" x14ac:dyDescent="0.2">
      <c r="A15" s="30" t="s">
        <v>21</v>
      </c>
      <c r="B15" s="30" t="s">
        <v>22</v>
      </c>
      <c r="C15" s="31" t="s">
        <v>23</v>
      </c>
      <c r="D15" s="31" t="s">
        <v>22</v>
      </c>
      <c r="E15" s="31" t="s">
        <v>24</v>
      </c>
      <c r="F15" s="31" t="s">
        <v>25</v>
      </c>
    </row>
    <row r="16" spans="1:8" x14ac:dyDescent="0.2">
      <c r="A16" s="32"/>
      <c r="B16" s="32"/>
      <c r="C16" s="33" t="e">
        <f>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</f>
        <v>#REF!</v>
      </c>
      <c r="D16" s="33" t="str">
        <f>IF(B16&gt;0,B16,"")</f>
        <v/>
      </c>
      <c r="E16" s="34" t="e">
        <f>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</f>
        <v>#REF!</v>
      </c>
      <c r="F16" s="33" t="str">
        <f>IF(B16&gt;0,E16*B16,"")</f>
        <v/>
      </c>
    </row>
    <row r="17" spans="1:9" x14ac:dyDescent="0.2">
      <c r="A17" s="32"/>
      <c r="B17" s="32"/>
      <c r="C17" s="33" t="e">
        <f>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</f>
        <v>#REF!</v>
      </c>
      <c r="D17" s="33" t="str">
        <f>IF(B17&gt;0,B17,"")</f>
        <v/>
      </c>
      <c r="E17" s="34" t="e">
        <f>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</f>
        <v>#REF!</v>
      </c>
      <c r="F17" s="33" t="str">
        <f>IF(B17&gt;0,E17*B17,"")</f>
        <v/>
      </c>
    </row>
    <row r="18" spans="1:9" x14ac:dyDescent="0.2">
      <c r="A18" s="32"/>
      <c r="B18" s="32"/>
      <c r="C18" s="33" t="e">
        <f>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</f>
        <v>#REF!</v>
      </c>
      <c r="D18" s="33" t="str">
        <f t="shared" ref="D18:D45" si="0">IF(B18&gt;0,B18,"")</f>
        <v/>
      </c>
      <c r="E18" s="34" t="e">
        <f>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</f>
        <v>#REF!</v>
      </c>
      <c r="F18" s="33" t="str">
        <f t="shared" ref="F18:F45" si="1">IF(B18&gt;0,E18*B18,"")</f>
        <v/>
      </c>
    </row>
    <row r="19" spans="1:9" x14ac:dyDescent="0.2">
      <c r="A19" s="32"/>
      <c r="B19" s="32"/>
      <c r="C19" s="33"/>
      <c r="D19" s="33" t="str">
        <f t="shared" si="0"/>
        <v/>
      </c>
      <c r="E19" s="34" t="e">
        <f>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</f>
        <v>#REF!</v>
      </c>
      <c r="F19" s="33" t="str">
        <f t="shared" si="1"/>
        <v/>
      </c>
    </row>
    <row r="20" spans="1:9" x14ac:dyDescent="0.2">
      <c r="A20" s="32"/>
      <c r="B20" s="32"/>
      <c r="C20" s="33" t="e">
        <f>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</f>
        <v>#REF!</v>
      </c>
      <c r="D20" s="33" t="str">
        <f t="shared" si="0"/>
        <v/>
      </c>
      <c r="E20" s="34" t="e">
        <f>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</f>
        <v>#REF!</v>
      </c>
      <c r="F20" s="33" t="str">
        <f t="shared" si="1"/>
        <v/>
      </c>
    </row>
    <row r="21" spans="1:9" x14ac:dyDescent="0.2">
      <c r="A21" s="32"/>
      <c r="B21" s="32"/>
      <c r="C21" s="33" t="e">
        <f>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</f>
        <v>#REF!</v>
      </c>
      <c r="D21" s="33" t="str">
        <f t="shared" si="0"/>
        <v/>
      </c>
      <c r="E21" s="34" t="e">
        <f>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</f>
        <v>#REF!</v>
      </c>
      <c r="F21" s="33" t="str">
        <f t="shared" si="1"/>
        <v/>
      </c>
    </row>
    <row r="22" spans="1:9" x14ac:dyDescent="0.2">
      <c r="A22" s="32"/>
      <c r="B22" s="32"/>
      <c r="C22" s="33" t="e">
        <f>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</f>
        <v>#REF!</v>
      </c>
      <c r="D22" s="33" t="str">
        <f t="shared" si="0"/>
        <v/>
      </c>
      <c r="E22" s="34" t="e">
        <f>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</f>
        <v>#REF!</v>
      </c>
      <c r="F22" s="33" t="str">
        <f t="shared" si="1"/>
        <v/>
      </c>
    </row>
    <row r="23" spans="1:9" x14ac:dyDescent="0.2">
      <c r="A23" s="32"/>
      <c r="B23" s="32"/>
      <c r="C23" s="33"/>
      <c r="D23" s="33" t="str">
        <f t="shared" si="0"/>
        <v/>
      </c>
      <c r="E23" s="34" t="e">
        <f>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</f>
        <v>#REF!</v>
      </c>
      <c r="F23" s="33" t="str">
        <f t="shared" si="1"/>
        <v/>
      </c>
    </row>
    <row r="24" spans="1:9" x14ac:dyDescent="0.2">
      <c r="A24" s="32"/>
      <c r="B24" s="32"/>
      <c r="C24" s="33" t="e">
        <f>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</f>
        <v>#REF!</v>
      </c>
      <c r="D24" s="33" t="str">
        <f t="shared" si="0"/>
        <v/>
      </c>
      <c r="E24" s="34" t="e">
        <f>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</f>
        <v>#REF!</v>
      </c>
      <c r="F24" s="33" t="str">
        <f t="shared" si="1"/>
        <v/>
      </c>
    </row>
    <row r="25" spans="1:9" x14ac:dyDescent="0.2">
      <c r="A25" s="32"/>
      <c r="B25" s="32"/>
      <c r="C25" s="33" t="e">
        <f>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</f>
        <v>#REF!</v>
      </c>
      <c r="D25" s="33" t="str">
        <f t="shared" si="0"/>
        <v/>
      </c>
      <c r="E25" s="34" t="e">
        <f>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</f>
        <v>#REF!</v>
      </c>
      <c r="F25" s="33" t="str">
        <f t="shared" si="1"/>
        <v/>
      </c>
    </row>
    <row r="26" spans="1:9" x14ac:dyDescent="0.2">
      <c r="A26" s="32"/>
      <c r="B26" s="32"/>
      <c r="C26" s="33" t="e">
        <f>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</f>
        <v>#REF!</v>
      </c>
      <c r="D26" s="33" t="str">
        <f t="shared" si="0"/>
        <v/>
      </c>
      <c r="E26" s="34" t="e">
        <f>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</f>
        <v>#REF!</v>
      </c>
      <c r="F26" s="33" t="str">
        <f t="shared" si="1"/>
        <v/>
      </c>
    </row>
    <row r="27" spans="1:9" x14ac:dyDescent="0.2">
      <c r="A27" s="32"/>
      <c r="B27" s="32"/>
      <c r="C27" s="33" t="e">
        <f>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</f>
        <v>#REF!</v>
      </c>
      <c r="D27" s="33" t="str">
        <f t="shared" si="0"/>
        <v/>
      </c>
      <c r="E27" s="34" t="e">
        <f>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</f>
        <v>#REF!</v>
      </c>
      <c r="F27" s="33" t="str">
        <f t="shared" si="1"/>
        <v/>
      </c>
    </row>
    <row r="28" spans="1:9" x14ac:dyDescent="0.2">
      <c r="A28" s="32"/>
      <c r="B28" s="32"/>
      <c r="C28" s="33" t="e">
        <f>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</f>
        <v>#REF!</v>
      </c>
      <c r="D28" s="33" t="str">
        <f t="shared" si="0"/>
        <v/>
      </c>
      <c r="E28" s="34" t="e">
        <f>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</f>
        <v>#REF!</v>
      </c>
      <c r="F28" s="33" t="str">
        <f t="shared" si="1"/>
        <v/>
      </c>
    </row>
    <row r="29" spans="1:9" x14ac:dyDescent="0.2">
      <c r="A29" s="32"/>
      <c r="B29" s="32"/>
      <c r="C29" s="33" t="e">
        <f>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</f>
        <v>#REF!</v>
      </c>
      <c r="D29" s="33" t="str">
        <f t="shared" si="0"/>
        <v/>
      </c>
      <c r="E29" s="34" t="e">
        <f>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</f>
        <v>#REF!</v>
      </c>
      <c r="F29" s="33" t="str">
        <f t="shared" si="1"/>
        <v/>
      </c>
      <c r="I29" s="29"/>
    </row>
    <row r="30" spans="1:9" x14ac:dyDescent="0.2">
      <c r="A30" s="32"/>
      <c r="B30" s="32"/>
      <c r="C30" s="33" t="e">
        <f>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</f>
        <v>#REF!</v>
      </c>
      <c r="D30" s="33" t="str">
        <f t="shared" si="0"/>
        <v/>
      </c>
      <c r="E30" s="34" t="e">
        <f>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</f>
        <v>#REF!</v>
      </c>
      <c r="F30" s="33" t="str">
        <f t="shared" si="1"/>
        <v/>
      </c>
      <c r="I30" s="29"/>
    </row>
    <row r="31" spans="1:9" x14ac:dyDescent="0.2">
      <c r="A31" s="32"/>
      <c r="B31" s="32"/>
      <c r="C31" s="33" t="e">
        <f>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</f>
        <v>#REF!</v>
      </c>
      <c r="D31" s="33" t="str">
        <f t="shared" si="0"/>
        <v/>
      </c>
      <c r="E31" s="34" t="e">
        <f>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</f>
        <v>#REF!</v>
      </c>
      <c r="F31" s="33" t="str">
        <f t="shared" si="1"/>
        <v/>
      </c>
      <c r="I31" s="29"/>
    </row>
    <row r="32" spans="1:9" x14ac:dyDescent="0.2">
      <c r="A32" s="32"/>
      <c r="B32" s="32"/>
      <c r="C32" s="33" t="e">
        <f>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</f>
        <v>#REF!</v>
      </c>
      <c r="D32" s="33" t="str">
        <f t="shared" si="0"/>
        <v/>
      </c>
      <c r="E32" s="34" t="e">
        <f>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</f>
        <v>#REF!</v>
      </c>
      <c r="F32" s="33" t="str">
        <f t="shared" si="1"/>
        <v/>
      </c>
      <c r="I32" s="29"/>
    </row>
    <row r="33" spans="1:6" x14ac:dyDescent="0.2">
      <c r="A33" s="32"/>
      <c r="B33" s="32"/>
      <c r="C33" s="33" t="e">
        <f>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</f>
        <v>#REF!</v>
      </c>
      <c r="D33" s="33" t="str">
        <f t="shared" si="0"/>
        <v/>
      </c>
      <c r="E33" s="34" t="e">
        <f>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</f>
        <v>#REF!</v>
      </c>
      <c r="F33" s="33" t="str">
        <f t="shared" si="1"/>
        <v/>
      </c>
    </row>
    <row r="34" spans="1:6" x14ac:dyDescent="0.2">
      <c r="A34" s="32"/>
      <c r="B34" s="32"/>
      <c r="C34" s="33" t="e">
        <f>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</f>
        <v>#REF!</v>
      </c>
      <c r="D34" s="33" t="str">
        <f t="shared" si="0"/>
        <v/>
      </c>
      <c r="E34" s="34" t="e">
        <f>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</f>
        <v>#REF!</v>
      </c>
      <c r="F34" s="33" t="str">
        <f t="shared" si="1"/>
        <v/>
      </c>
    </row>
    <row r="35" spans="1:6" x14ac:dyDescent="0.2">
      <c r="A35" s="32"/>
      <c r="B35" s="32"/>
      <c r="C35" s="33" t="e">
        <f>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</f>
        <v>#REF!</v>
      </c>
      <c r="D35" s="33" t="str">
        <f t="shared" si="0"/>
        <v/>
      </c>
      <c r="E35" s="34" t="e">
        <f>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</f>
        <v>#REF!</v>
      </c>
      <c r="F35" s="33" t="str">
        <f t="shared" si="1"/>
        <v/>
      </c>
    </row>
    <row r="36" spans="1:6" x14ac:dyDescent="0.2">
      <c r="A36" s="32"/>
      <c r="B36" s="32"/>
      <c r="C36" s="33" t="e">
        <f>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</f>
        <v>#REF!</v>
      </c>
      <c r="D36" s="33" t="str">
        <f t="shared" si="0"/>
        <v/>
      </c>
      <c r="E36" s="34" t="e">
        <f>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</f>
        <v>#REF!</v>
      </c>
      <c r="F36" s="33" t="str">
        <f t="shared" si="1"/>
        <v/>
      </c>
    </row>
    <row r="37" spans="1:6" x14ac:dyDescent="0.2">
      <c r="A37" s="32"/>
      <c r="B37" s="32"/>
      <c r="C37" s="33" t="e">
        <f>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</f>
        <v>#REF!</v>
      </c>
      <c r="D37" s="33" t="str">
        <f t="shared" si="0"/>
        <v/>
      </c>
      <c r="E37" s="34" t="e">
        <f>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</f>
        <v>#REF!</v>
      </c>
      <c r="F37" s="33" t="str">
        <f t="shared" si="1"/>
        <v/>
      </c>
    </row>
    <row r="38" spans="1:6" x14ac:dyDescent="0.2">
      <c r="A38" s="32"/>
      <c r="B38" s="32"/>
      <c r="C38" s="33" t="e">
        <f>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</f>
        <v>#REF!</v>
      </c>
      <c r="D38" s="33" t="str">
        <f t="shared" si="0"/>
        <v/>
      </c>
      <c r="E38" s="34" t="e">
        <f>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</f>
        <v>#REF!</v>
      </c>
      <c r="F38" s="33" t="str">
        <f t="shared" si="1"/>
        <v/>
      </c>
    </row>
    <row r="39" spans="1:6" x14ac:dyDescent="0.2">
      <c r="A39" s="32"/>
      <c r="B39" s="32"/>
      <c r="C39" s="33" t="e">
        <f>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</f>
        <v>#REF!</v>
      </c>
      <c r="D39" s="33" t="str">
        <f t="shared" si="0"/>
        <v/>
      </c>
      <c r="E39" s="34" t="e">
        <f>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</f>
        <v>#REF!</v>
      </c>
      <c r="F39" s="33" t="str">
        <f t="shared" si="1"/>
        <v/>
      </c>
    </row>
    <row r="40" spans="1:6" x14ac:dyDescent="0.2">
      <c r="A40" s="32"/>
      <c r="B40" s="32"/>
      <c r="C40" s="33" t="e">
        <f>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</f>
        <v>#REF!</v>
      </c>
      <c r="D40" s="33" t="str">
        <f t="shared" si="0"/>
        <v/>
      </c>
      <c r="E40" s="34" t="e">
        <f>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</f>
        <v>#REF!</v>
      </c>
      <c r="F40" s="33" t="str">
        <f t="shared" si="1"/>
        <v/>
      </c>
    </row>
    <row r="41" spans="1:6" x14ac:dyDescent="0.2">
      <c r="A41" s="32"/>
      <c r="B41" s="32"/>
      <c r="C41" s="33" t="e">
        <f>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</f>
        <v>#REF!</v>
      </c>
      <c r="D41" s="33" t="str">
        <f t="shared" si="0"/>
        <v/>
      </c>
      <c r="E41" s="34" t="e">
        <f>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</f>
        <v>#REF!</v>
      </c>
      <c r="F41" s="33" t="str">
        <f t="shared" si="1"/>
        <v/>
      </c>
    </row>
    <row r="42" spans="1:6" x14ac:dyDescent="0.2">
      <c r="A42" s="32"/>
      <c r="B42" s="32"/>
      <c r="C42" s="33" t="e">
        <f>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</f>
        <v>#REF!</v>
      </c>
      <c r="D42" s="33" t="str">
        <f t="shared" si="0"/>
        <v/>
      </c>
      <c r="E42" s="34" t="e">
        <f>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</f>
        <v>#REF!</v>
      </c>
      <c r="F42" s="33" t="str">
        <f t="shared" si="1"/>
        <v/>
      </c>
    </row>
    <row r="43" spans="1:6" x14ac:dyDescent="0.2">
      <c r="A43" s="32"/>
      <c r="B43" s="32"/>
      <c r="C43" s="33" t="e">
        <f>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</f>
        <v>#REF!</v>
      </c>
      <c r="D43" s="33" t="str">
        <f t="shared" si="0"/>
        <v/>
      </c>
      <c r="E43" s="34" t="e">
        <f>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</f>
        <v>#REF!</v>
      </c>
      <c r="F43" s="33" t="str">
        <f t="shared" si="1"/>
        <v/>
      </c>
    </row>
    <row r="44" spans="1:6" x14ac:dyDescent="0.2">
      <c r="A44" s="32"/>
      <c r="B44" s="32"/>
      <c r="C44" s="33" t="e">
        <f>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</f>
        <v>#REF!</v>
      </c>
      <c r="D44" s="33" t="str">
        <f t="shared" si="0"/>
        <v/>
      </c>
      <c r="E44" s="34" t="e">
        <f>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</f>
        <v>#REF!</v>
      </c>
      <c r="F44" s="33" t="str">
        <f t="shared" si="1"/>
        <v/>
      </c>
    </row>
    <row r="45" spans="1:6" x14ac:dyDescent="0.2">
      <c r="A45" s="32"/>
      <c r="B45" s="32"/>
      <c r="C45" s="33" t="e">
        <f>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</f>
        <v>#REF!</v>
      </c>
      <c r="D45" s="33" t="str">
        <f t="shared" si="0"/>
        <v/>
      </c>
      <c r="E45" s="34" t="e">
        <f>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</f>
        <v>#REF!</v>
      </c>
      <c r="F45" s="33" t="str">
        <f t="shared" si="1"/>
        <v/>
      </c>
    </row>
    <row r="46" spans="1:6" x14ac:dyDescent="0.2">
      <c r="A46" s="32"/>
      <c r="B46" s="32"/>
      <c r="C46" s="35"/>
      <c r="D46" s="35" t="str">
        <f>IF(B46&gt;0,B46,"")</f>
        <v/>
      </c>
      <c r="E46" s="36" t="e">
        <f>IF(A46=#REF!,#REF!,"")&amp;IF(A46=#REF!,#REF!,"")&amp;IF(A46=#REF!,#REF!,"")&amp;IF(A46=#REF!,#REF!,"")&amp;IF(A46=#REF!,#REF!,"")&amp;IF(A46=#REF!,#REF!,"")&amp;IF(A46=#REF!,#REF!,"")&amp;IF(A46=#REF!,#REF!,"")&amp;IF(A46=#REF!,#REF!,"")&amp;IF(A46=#REF!,#REF!,"")&amp;IF(A46=#REF!,#REF!,"")&amp;IF(A46=#REF!,#REF!,"")&amp;IF(A46=#REF!,#REF!,"")&amp;IF(A46=#REF!,#REF!,"")&amp;IF(A46=#REF!,#REF!,"")&amp;IF(A46=#REF!,#REF!,"")&amp;IF(A46=#REF!,#REF!,"")&amp;IF(A46=#REF!,#REF!,"")&amp;IF(A46=#REF!,#REF!,"")&amp;IF(A46=#REF!,#REF!,"")&amp;IF(A46=#REF!,#REF!,"")&amp;IF(A46=#REF!,#REF!,"")</f>
        <v>#REF!</v>
      </c>
      <c r="F46" s="35" t="str">
        <f>IF(B46&gt;0,E46*B46,"")</f>
        <v/>
      </c>
    </row>
    <row r="47" spans="1:6" ht="15" customHeight="1" x14ac:dyDescent="0.2"/>
    <row r="48" spans="1:6" x14ac:dyDescent="0.2">
      <c r="C48" s="37"/>
      <c r="D48" s="9"/>
      <c r="E48" s="18" t="s">
        <v>26</v>
      </c>
      <c r="F48" s="38">
        <f>SUM(F16:F46)</f>
        <v>0</v>
      </c>
    </row>
    <row r="49" spans="3:6" ht="5.0999999999999996" customHeight="1" x14ac:dyDescent="0.2">
      <c r="C49" s="37"/>
      <c r="D49" s="9"/>
    </row>
    <row r="50" spans="3:6" x14ac:dyDescent="0.2">
      <c r="E50" s="18" t="s">
        <v>27</v>
      </c>
      <c r="F50" s="38">
        <f>SUM(F48*D13/100)</f>
        <v>0</v>
      </c>
    </row>
    <row r="51" spans="3:6" ht="5.0999999999999996" customHeight="1" x14ac:dyDescent="0.2">
      <c r="D51" s="9"/>
      <c r="F51" s="29"/>
    </row>
    <row r="52" spans="3:6" ht="15.75" x14ac:dyDescent="0.25">
      <c r="C52" s="39"/>
      <c r="E52" s="40" t="s">
        <v>28</v>
      </c>
      <c r="F52" s="41">
        <f>SUM(F48+F50)</f>
        <v>0</v>
      </c>
    </row>
    <row r="53" spans="3:6" x14ac:dyDescent="0.2">
      <c r="C53" s="29"/>
      <c r="D53" s="29"/>
      <c r="E53" s="29"/>
      <c r="F53" s="29"/>
    </row>
    <row r="54" spans="3:6" x14ac:dyDescent="0.2">
      <c r="C54" s="42"/>
      <c r="D54" s="42"/>
      <c r="E54" s="42"/>
      <c r="F54" s="42"/>
    </row>
    <row r="55" spans="3:6" x14ac:dyDescent="0.2">
      <c r="C55" s="43"/>
      <c r="D55" s="43"/>
      <c r="E55" s="43"/>
      <c r="F55" s="43"/>
    </row>
    <row r="56" spans="3:6" s="44" customFormat="1" ht="12" customHeight="1" x14ac:dyDescent="0.2"/>
    <row r="57" spans="3:6" s="44" customFormat="1" ht="12" customHeight="1" x14ac:dyDescent="0.2"/>
    <row r="58" spans="3:6" s="44" customFormat="1" ht="12" customHeight="1" x14ac:dyDescent="0.2"/>
    <row r="59" spans="3:6" s="44" customFormat="1" ht="12" customHeight="1" x14ac:dyDescent="0.2"/>
    <row r="60" spans="3:6" s="44" customFormat="1" ht="12" customHeight="1" x14ac:dyDescent="0.2"/>
    <row r="61" spans="3:6" s="44" customFormat="1" ht="12" customHeight="1" x14ac:dyDescent="0.2"/>
    <row r="62" spans="3:6" s="45" customFormat="1" ht="12" customHeight="1" x14ac:dyDescent="0.2"/>
    <row r="63" spans="3:6" s="45" customFormat="1" ht="12" customHeight="1" x14ac:dyDescent="0.2"/>
    <row r="64" spans="3:6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  <row r="82" ht="12" customHeight="1" x14ac:dyDescent="0.2"/>
    <row r="83" ht="12" customHeight="1" x14ac:dyDescent="0.2"/>
    <row r="84" ht="12" customHeight="1" x14ac:dyDescent="0.2"/>
    <row r="85" ht="12" customHeight="1" x14ac:dyDescent="0.2"/>
    <row r="86" ht="12" customHeight="1" x14ac:dyDescent="0.2"/>
    <row r="87" ht="12" customHeight="1" x14ac:dyDescent="0.2"/>
    <row r="88" ht="12" customHeight="1" x14ac:dyDescent="0.2"/>
    <row r="89" ht="12" customHeight="1" x14ac:dyDescent="0.2"/>
    <row r="90" ht="12" customHeight="1" x14ac:dyDescent="0.2"/>
    <row r="91" ht="12" customHeight="1" x14ac:dyDescent="0.2"/>
    <row r="92" ht="12" customHeight="1" x14ac:dyDescent="0.2"/>
    <row r="93" ht="12" customHeight="1" x14ac:dyDescent="0.2"/>
    <row r="94" ht="12" customHeight="1" x14ac:dyDescent="0.2"/>
    <row r="95" ht="12" customHeight="1" x14ac:dyDescent="0.2"/>
    <row r="96" ht="12" customHeight="1" x14ac:dyDescent="0.2"/>
    <row r="97" ht="12" customHeight="1" x14ac:dyDescent="0.2"/>
    <row r="98" ht="12" customHeight="1" x14ac:dyDescent="0.2"/>
    <row r="99" ht="12" customHeight="1" x14ac:dyDescent="0.2"/>
    <row r="100" ht="12" customHeight="1" x14ac:dyDescent="0.2"/>
    <row r="101" ht="12" customHeight="1" x14ac:dyDescent="0.2"/>
    <row r="102" ht="12" customHeight="1" x14ac:dyDescent="0.2"/>
    <row r="103" ht="12" customHeight="1" x14ac:dyDescent="0.2"/>
    <row r="104" ht="12" customHeight="1" x14ac:dyDescent="0.2"/>
    <row r="105" ht="12" customHeight="1" x14ac:dyDescent="0.2"/>
    <row r="106" ht="12" customHeight="1" x14ac:dyDescent="0.2"/>
    <row r="107" ht="12" customHeight="1" x14ac:dyDescent="0.2"/>
    <row r="108" ht="12" customHeight="1" x14ac:dyDescent="0.2"/>
    <row r="109" ht="12" customHeight="1" x14ac:dyDescent="0.2"/>
    <row r="110" ht="12" customHeight="1" x14ac:dyDescent="0.2"/>
    <row r="111" ht="12" customHeight="1" x14ac:dyDescent="0.2"/>
    <row r="112" ht="12" customHeight="1" x14ac:dyDescent="0.2"/>
    <row r="113" ht="12" customHeight="1" x14ac:dyDescent="0.2"/>
    <row r="114" ht="12" customHeight="1" x14ac:dyDescent="0.2"/>
    <row r="115" ht="12" customHeight="1" x14ac:dyDescent="0.2"/>
    <row r="116" ht="12" customHeight="1" x14ac:dyDescent="0.2"/>
    <row r="117" ht="12" customHeight="1" x14ac:dyDescent="0.2"/>
    <row r="118" ht="12" customHeight="1" x14ac:dyDescent="0.2"/>
    <row r="119" ht="12" customHeight="1" x14ac:dyDescent="0.2"/>
    <row r="120" ht="12" customHeight="1" x14ac:dyDescent="0.2"/>
    <row r="121" ht="12" customHeight="1" x14ac:dyDescent="0.2"/>
    <row r="122" ht="12" customHeight="1" x14ac:dyDescent="0.2"/>
    <row r="123" ht="12" customHeight="1" x14ac:dyDescent="0.2"/>
    <row r="124" ht="12" customHeight="1" x14ac:dyDescent="0.2"/>
    <row r="125" ht="12" customHeight="1" x14ac:dyDescent="0.2"/>
    <row r="126" ht="12" customHeight="1" x14ac:dyDescent="0.2"/>
    <row r="127" ht="12" customHeight="1" x14ac:dyDescent="0.2"/>
    <row r="128" ht="12" customHeight="1" x14ac:dyDescent="0.2"/>
    <row r="129" ht="12" customHeight="1" x14ac:dyDescent="0.2"/>
    <row r="130" ht="12" customHeight="1" x14ac:dyDescent="0.2"/>
    <row r="131" ht="12" customHeight="1" x14ac:dyDescent="0.2"/>
    <row r="132" ht="12" customHeight="1" x14ac:dyDescent="0.2"/>
    <row r="133" ht="12" customHeight="1" x14ac:dyDescent="0.2"/>
    <row r="134" ht="12" customHeight="1" x14ac:dyDescent="0.2"/>
    <row r="135" ht="12" customHeight="1" x14ac:dyDescent="0.2"/>
    <row r="136" ht="12" customHeight="1" x14ac:dyDescent="0.2"/>
    <row r="137" ht="12" customHeight="1" x14ac:dyDescent="0.2"/>
    <row r="138" ht="12" customHeight="1" x14ac:dyDescent="0.2"/>
    <row r="139" ht="12" customHeight="1" x14ac:dyDescent="0.2"/>
    <row r="140" ht="12" customHeight="1" x14ac:dyDescent="0.2"/>
    <row r="141" ht="12" customHeight="1" x14ac:dyDescent="0.2"/>
    <row r="142" ht="12" customHeight="1" x14ac:dyDescent="0.2"/>
    <row r="143" ht="12" customHeight="1" x14ac:dyDescent="0.2"/>
    <row r="144" ht="12" customHeight="1" x14ac:dyDescent="0.2"/>
    <row r="145" ht="12" customHeight="1" x14ac:dyDescent="0.2"/>
    <row r="146" ht="12" customHeight="1" x14ac:dyDescent="0.2"/>
    <row r="147" ht="12" customHeight="1" x14ac:dyDescent="0.2"/>
    <row r="148" ht="12" customHeight="1" x14ac:dyDescent="0.2"/>
    <row r="149" ht="12" customHeight="1" x14ac:dyDescent="0.2"/>
    <row r="150" ht="12" customHeight="1" x14ac:dyDescent="0.2"/>
    <row r="151" ht="12" customHeight="1" x14ac:dyDescent="0.2"/>
    <row r="152" ht="12" customHeight="1" x14ac:dyDescent="0.2"/>
    <row r="153" ht="12" customHeight="1" x14ac:dyDescent="0.2"/>
    <row r="154" ht="12" customHeight="1" x14ac:dyDescent="0.2"/>
    <row r="155" ht="12" customHeight="1" x14ac:dyDescent="0.2"/>
    <row r="156" ht="12" customHeight="1" x14ac:dyDescent="0.2"/>
    <row r="157" ht="12" customHeight="1" x14ac:dyDescent="0.2"/>
    <row r="158" ht="12" customHeight="1" x14ac:dyDescent="0.2"/>
    <row r="159" ht="12" customHeight="1" x14ac:dyDescent="0.2"/>
  </sheetData>
  <sheetProtection insertRows="0" deleteRows="0"/>
  <mergeCells count="6">
    <mergeCell ref="D11:F11"/>
    <mergeCell ref="C5:F5"/>
    <mergeCell ref="C6:F6"/>
    <mergeCell ref="D8:F8"/>
    <mergeCell ref="D9:F9"/>
    <mergeCell ref="D10:F10"/>
  </mergeCells>
  <conditionalFormatting sqref="D8:F8">
    <cfRule type="cellIs" dxfId="3" priority="1" operator="equal">
      <formula>$D$8</formula>
    </cfRule>
    <cfRule type="cellIs" dxfId="2" priority="2" operator="equal">
      <formula>$D$8</formula>
    </cfRule>
  </conditionalFormatting>
  <printOptions horizontalCentered="1" verticalCentered="1"/>
  <pageMargins left="0.19685039370078741" right="0" top="0.39370078740157483" bottom="0.39370078740157483" header="0" footer="0.51181102362204722"/>
  <pageSetup paperSize="9" scale="99" orientation="portrait" verticalDpi="360" r:id="rId1"/>
  <headerFooter differentFirst="1">
    <oddFooter>&amp;C&amp;8
N° TVA intra : FR 39501724652 - Siret : 501 724 652 00018 APE 4321A - RCS Angoulême - SARL au capital de 255 000 € 
RC et Décennale : Contrat 116054475 X - MAAF PRO 21 place Victor Hugo 16000 Angoulême&amp;R&amp;P</oddFooter>
    <firstFooter>&amp;C&amp;8
N° TVA intra : FR 39501724652 - Siret : 501 724 652 00018 APE 4321A - RCS Angoulême - SARL au capital de 255 000 € 
RC et Décennale : Contrat 116054475 X - MAAF PRO 21 place Victor Hugo 16000 Angoulême</firstFooter>
  </headerFooter>
  <ignoredErrors>
    <ignoredError sqref="C17:F46 D16:F16" unlockedFormula="1"/>
    <ignoredError sqref="C16" evalError="1" unlockedFormula="1"/>
  </ignoredError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G55"/>
  <sheetViews>
    <sheetView showZeros="0" topLeftCell="A7" zoomScaleNormal="100" workbookViewId="0">
      <selection activeCell="H30" sqref="H30"/>
    </sheetView>
  </sheetViews>
  <sheetFormatPr baseColWidth="10" defaultRowHeight="15" x14ac:dyDescent="0.2"/>
  <cols>
    <col min="1" max="1" width="7.7109375" style="46" customWidth="1"/>
    <col min="2" max="2" width="7.28515625" style="46" customWidth="1"/>
    <col min="3" max="3" width="49" style="46" customWidth="1"/>
    <col min="4" max="4" width="6.42578125" style="46" customWidth="1"/>
    <col min="5" max="5" width="14.28515625" style="46" customWidth="1"/>
    <col min="6" max="6" width="15.85546875" style="46" customWidth="1"/>
    <col min="7" max="16384" width="11.42578125" style="46"/>
  </cols>
  <sheetData>
    <row r="1" spans="1:7" ht="20.100000000000001" customHeight="1" x14ac:dyDescent="0.4">
      <c r="C1" s="47"/>
      <c r="D1" s="48"/>
      <c r="E1" s="49"/>
      <c r="F1" s="48"/>
    </row>
    <row r="2" spans="1:7" ht="20.100000000000001" customHeight="1" x14ac:dyDescent="0.35">
      <c r="E2" s="50"/>
    </row>
    <row r="3" spans="1:7" s="51" customFormat="1" ht="20.100000000000001" customHeight="1" x14ac:dyDescent="0.35">
      <c r="E3" s="52"/>
    </row>
    <row r="4" spans="1:7" s="51" customFormat="1" ht="6.75" customHeight="1" x14ac:dyDescent="0.35">
      <c r="E4" s="52"/>
    </row>
    <row r="5" spans="1:7" s="51" customFormat="1" ht="25.5" customHeight="1" x14ac:dyDescent="0.4">
      <c r="C5" s="164"/>
      <c r="D5" s="164"/>
      <c r="E5" s="164"/>
      <c r="F5" s="164"/>
    </row>
    <row r="6" spans="1:7" s="51" customFormat="1" x14ac:dyDescent="0.2">
      <c r="C6" s="165"/>
      <c r="D6" s="165"/>
      <c r="E6" s="165"/>
      <c r="F6" s="165"/>
    </row>
    <row r="7" spans="1:7" s="51" customFormat="1" ht="9.9499999999999993" customHeight="1" x14ac:dyDescent="0.2"/>
    <row r="8" spans="1:7" s="51" customFormat="1" ht="15.75" x14ac:dyDescent="0.25">
      <c r="C8" s="53"/>
      <c r="D8" s="126" t="str">
        <f>CONCATENATE(IF('Fiche Client'!C5=0,"",'Fiche Client'!C5)," ",IF('Fiche Client'!C6=0,"",'Fiche Client'!C6)," ",IF('Fiche Client'!C7=0,"",'Fiche Client'!C7))</f>
        <v xml:space="preserve">Mr ou Mme x </v>
      </c>
      <c r="E8" s="127"/>
      <c r="F8" s="128"/>
    </row>
    <row r="9" spans="1:7" s="51" customFormat="1" x14ac:dyDescent="0.2">
      <c r="D9" s="129" t="str">
        <f>IF('Fiche Client'!C20=0,"",'Fiche Client'!C20)</f>
        <v xml:space="preserve">151, rue de la </v>
      </c>
      <c r="E9" s="130"/>
      <c r="F9" s="131"/>
    </row>
    <row r="10" spans="1:7" s="51" customFormat="1" x14ac:dyDescent="0.2">
      <c r="D10" s="129" t="str">
        <f>IF('Fiche Client'!C21=0,"",'Fiche Client'!C21)</f>
        <v/>
      </c>
      <c r="E10" s="130"/>
      <c r="F10" s="131"/>
    </row>
    <row r="11" spans="1:7" s="51" customFormat="1" x14ac:dyDescent="0.2">
      <c r="C11" s="46"/>
      <c r="D11" s="132" t="str">
        <f>CONCATENATE(IF('Fiche Client'!C22=0,"",'Fiche Client'!C22)&amp;"  "&amp;IF('Fiche Client'!C23=0,"",'Fiche Client'!C23))</f>
        <v>16  R</v>
      </c>
      <c r="E11" s="133"/>
      <c r="F11" s="134"/>
    </row>
    <row r="12" spans="1:7" s="51" customFormat="1" ht="12" customHeight="1" x14ac:dyDescent="0.2">
      <c r="G12" s="54"/>
    </row>
    <row r="13" spans="1:7" x14ac:dyDescent="0.2">
      <c r="C13" s="46" t="s">
        <v>29</v>
      </c>
      <c r="D13" s="55">
        <v>20</v>
      </c>
      <c r="E13" s="56" t="s">
        <v>20</v>
      </c>
      <c r="F13" s="57"/>
    </row>
    <row r="15" spans="1:7" ht="15" customHeight="1" x14ac:dyDescent="0.2">
      <c r="A15" s="58" t="s">
        <v>21</v>
      </c>
      <c r="B15" s="58" t="s">
        <v>22</v>
      </c>
      <c r="C15" s="59" t="s">
        <v>23</v>
      </c>
      <c r="D15" s="59" t="s">
        <v>22</v>
      </c>
      <c r="E15" s="59" t="s">
        <v>24</v>
      </c>
      <c r="F15" s="59" t="s">
        <v>25</v>
      </c>
    </row>
    <row r="16" spans="1:7" x14ac:dyDescent="0.2">
      <c r="A16" s="60"/>
      <c r="B16" s="60"/>
      <c r="C16" s="61" t="e">
        <f>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</f>
        <v>#REF!</v>
      </c>
      <c r="D16" s="61" t="str">
        <f>IF(B16&gt;0,B16,"")</f>
        <v/>
      </c>
      <c r="E16" s="62" t="e">
        <f>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</f>
        <v>#REF!</v>
      </c>
      <c r="F16" s="63" t="str">
        <f>IF(B16&gt;0,E16*B16,"")</f>
        <v/>
      </c>
    </row>
    <row r="17" spans="1:6" x14ac:dyDescent="0.2">
      <c r="A17" s="60"/>
      <c r="B17" s="60"/>
      <c r="C17" s="64" t="e">
        <f>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</f>
        <v>#REF!</v>
      </c>
      <c r="D17" s="64" t="str">
        <f t="shared" ref="D17:D41" si="0">IF(B17&gt;0,B17,"")</f>
        <v/>
      </c>
      <c r="E17" s="65" t="e">
        <f>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</f>
        <v>#REF!</v>
      </c>
      <c r="F17" s="63" t="str">
        <f>IF(B17&gt;0,E17*B17,"")</f>
        <v/>
      </c>
    </row>
    <row r="18" spans="1:6" x14ac:dyDescent="0.2">
      <c r="A18" s="60"/>
      <c r="B18" s="60"/>
      <c r="C18" s="64"/>
      <c r="D18" s="64" t="str">
        <f t="shared" si="0"/>
        <v/>
      </c>
      <c r="E18" s="65">
        <f>A18*1.7</f>
        <v>0</v>
      </c>
      <c r="F18" s="63" t="str">
        <f>IF(B18&gt;0,E18*B18,"")</f>
        <v/>
      </c>
    </row>
    <row r="19" spans="1:6" x14ac:dyDescent="0.2">
      <c r="A19" s="60"/>
      <c r="B19" s="60"/>
      <c r="C19" s="64" t="e">
        <f>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</f>
        <v>#REF!</v>
      </c>
      <c r="D19" s="64" t="str">
        <f t="shared" si="0"/>
        <v/>
      </c>
      <c r="E19" s="65" t="e">
        <f>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</f>
        <v>#REF!</v>
      </c>
      <c r="F19" s="63" t="str">
        <f t="shared" ref="F19:F40" si="1">IF(B19&gt;0,E19*B19,"")</f>
        <v/>
      </c>
    </row>
    <row r="20" spans="1:6" x14ac:dyDescent="0.2">
      <c r="A20" s="60"/>
      <c r="B20" s="60"/>
      <c r="C20" s="64" t="e">
        <f>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</f>
        <v>#REF!</v>
      </c>
      <c r="D20" s="64" t="str">
        <f t="shared" si="0"/>
        <v/>
      </c>
      <c r="E20" s="65" t="e">
        <f>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</f>
        <v>#REF!</v>
      </c>
      <c r="F20" s="63" t="str">
        <f t="shared" si="1"/>
        <v/>
      </c>
    </row>
    <row r="21" spans="1:6" x14ac:dyDescent="0.2">
      <c r="A21" s="60"/>
      <c r="B21" s="60"/>
      <c r="C21" s="64" t="e">
        <f>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</f>
        <v>#REF!</v>
      </c>
      <c r="D21" s="64" t="str">
        <f t="shared" si="0"/>
        <v/>
      </c>
      <c r="E21" s="65" t="e">
        <f>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</f>
        <v>#REF!</v>
      </c>
      <c r="F21" s="63" t="str">
        <f t="shared" si="1"/>
        <v/>
      </c>
    </row>
    <row r="22" spans="1:6" x14ac:dyDescent="0.2">
      <c r="A22" s="60"/>
      <c r="B22" s="60"/>
      <c r="C22" s="64" t="e">
        <f>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</f>
        <v>#REF!</v>
      </c>
      <c r="D22" s="64" t="str">
        <f t="shared" si="0"/>
        <v/>
      </c>
      <c r="E22" s="65" t="e">
        <f>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</f>
        <v>#REF!</v>
      </c>
      <c r="F22" s="63" t="str">
        <f t="shared" si="1"/>
        <v/>
      </c>
    </row>
    <row r="23" spans="1:6" x14ac:dyDescent="0.2">
      <c r="A23" s="60"/>
      <c r="B23" s="60"/>
      <c r="C23" s="64" t="e">
        <f>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</f>
        <v>#REF!</v>
      </c>
      <c r="D23" s="64" t="str">
        <f t="shared" si="0"/>
        <v/>
      </c>
      <c r="E23" s="65" t="e">
        <f>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</f>
        <v>#REF!</v>
      </c>
      <c r="F23" s="63" t="str">
        <f t="shared" si="1"/>
        <v/>
      </c>
    </row>
    <row r="24" spans="1:6" x14ac:dyDescent="0.2">
      <c r="A24" s="60"/>
      <c r="B24" s="60"/>
      <c r="C24" s="64"/>
      <c r="D24" s="64" t="str">
        <f t="shared" si="0"/>
        <v/>
      </c>
      <c r="E24" s="65" t="e">
        <f>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</f>
        <v>#REF!</v>
      </c>
      <c r="F24" s="63" t="str">
        <f t="shared" si="1"/>
        <v/>
      </c>
    </row>
    <row r="25" spans="1:6" x14ac:dyDescent="0.2">
      <c r="A25" s="60"/>
      <c r="B25" s="60"/>
      <c r="C25" s="64"/>
      <c r="D25" s="64" t="str">
        <f t="shared" si="0"/>
        <v/>
      </c>
      <c r="E25" s="65" t="e">
        <f>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</f>
        <v>#REF!</v>
      </c>
      <c r="F25" s="63" t="str">
        <f t="shared" si="1"/>
        <v/>
      </c>
    </row>
    <row r="26" spans="1:6" x14ac:dyDescent="0.2">
      <c r="A26" s="60"/>
      <c r="B26" s="60"/>
      <c r="C26" s="64" t="e">
        <f>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</f>
        <v>#REF!</v>
      </c>
      <c r="D26" s="64" t="str">
        <f t="shared" si="0"/>
        <v/>
      </c>
      <c r="E26" s="65" t="e">
        <f>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</f>
        <v>#REF!</v>
      </c>
      <c r="F26" s="63" t="str">
        <f t="shared" si="1"/>
        <v/>
      </c>
    </row>
    <row r="27" spans="1:6" x14ac:dyDescent="0.2">
      <c r="A27" s="60"/>
      <c r="B27" s="60"/>
      <c r="C27" s="64" t="e">
        <f>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</f>
        <v>#REF!</v>
      </c>
      <c r="D27" s="64" t="str">
        <f t="shared" si="0"/>
        <v/>
      </c>
      <c r="E27" s="65" t="e">
        <f>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</f>
        <v>#REF!</v>
      </c>
      <c r="F27" s="63" t="str">
        <f t="shared" si="1"/>
        <v/>
      </c>
    </row>
    <row r="28" spans="1:6" x14ac:dyDescent="0.2">
      <c r="A28" s="60"/>
      <c r="B28" s="60"/>
      <c r="C28" s="64" t="e">
        <f>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</f>
        <v>#REF!</v>
      </c>
      <c r="D28" s="64" t="str">
        <f t="shared" si="0"/>
        <v/>
      </c>
      <c r="E28" s="65" t="e">
        <f>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</f>
        <v>#REF!</v>
      </c>
      <c r="F28" s="63" t="str">
        <f t="shared" si="1"/>
        <v/>
      </c>
    </row>
    <row r="29" spans="1:6" x14ac:dyDescent="0.2">
      <c r="A29" s="60"/>
      <c r="B29" s="60"/>
      <c r="C29" s="64" t="e">
        <f>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</f>
        <v>#REF!</v>
      </c>
      <c r="D29" s="64" t="str">
        <f t="shared" si="0"/>
        <v/>
      </c>
      <c r="E29" s="65" t="e">
        <f>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</f>
        <v>#REF!</v>
      </c>
      <c r="F29" s="63" t="str">
        <f t="shared" si="1"/>
        <v/>
      </c>
    </row>
    <row r="30" spans="1:6" x14ac:dyDescent="0.2">
      <c r="A30" s="60"/>
      <c r="B30" s="60"/>
      <c r="C30" s="64" t="e">
        <f>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</f>
        <v>#REF!</v>
      </c>
      <c r="D30" s="64" t="str">
        <f t="shared" si="0"/>
        <v/>
      </c>
      <c r="E30" s="65" t="e">
        <f>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</f>
        <v>#REF!</v>
      </c>
      <c r="F30" s="63" t="str">
        <f t="shared" si="1"/>
        <v/>
      </c>
    </row>
    <row r="31" spans="1:6" x14ac:dyDescent="0.2">
      <c r="A31" s="60"/>
      <c r="B31" s="60"/>
      <c r="C31" s="64" t="e">
        <f>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</f>
        <v>#REF!</v>
      </c>
      <c r="D31" s="64" t="str">
        <f t="shared" si="0"/>
        <v/>
      </c>
      <c r="E31" s="65" t="e">
        <f>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</f>
        <v>#REF!</v>
      </c>
      <c r="F31" s="63" t="str">
        <f t="shared" si="1"/>
        <v/>
      </c>
    </row>
    <row r="32" spans="1:6" x14ac:dyDescent="0.2">
      <c r="A32" s="60"/>
      <c r="B32" s="60"/>
      <c r="C32" s="64" t="e">
        <f>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</f>
        <v>#REF!</v>
      </c>
      <c r="D32" s="64" t="str">
        <f t="shared" si="0"/>
        <v/>
      </c>
      <c r="E32" s="65" t="e">
        <f>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</f>
        <v>#REF!</v>
      </c>
      <c r="F32" s="63" t="str">
        <f t="shared" si="1"/>
        <v/>
      </c>
    </row>
    <row r="33" spans="1:6" x14ac:dyDescent="0.2">
      <c r="A33" s="60"/>
      <c r="B33" s="60"/>
      <c r="C33" s="64" t="e">
        <f>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</f>
        <v>#REF!</v>
      </c>
      <c r="D33" s="64" t="str">
        <f t="shared" si="0"/>
        <v/>
      </c>
      <c r="E33" s="65" t="e">
        <f>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</f>
        <v>#REF!</v>
      </c>
      <c r="F33" s="63" t="str">
        <f t="shared" si="1"/>
        <v/>
      </c>
    </row>
    <row r="34" spans="1:6" x14ac:dyDescent="0.2">
      <c r="A34" s="60"/>
      <c r="B34" s="60"/>
      <c r="C34" s="64" t="e">
        <f>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</f>
        <v>#REF!</v>
      </c>
      <c r="D34" s="64" t="str">
        <f t="shared" si="0"/>
        <v/>
      </c>
      <c r="E34" s="65" t="e">
        <f>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</f>
        <v>#REF!</v>
      </c>
      <c r="F34" s="63" t="str">
        <f t="shared" si="1"/>
        <v/>
      </c>
    </row>
    <row r="35" spans="1:6" x14ac:dyDescent="0.2">
      <c r="A35" s="60"/>
      <c r="B35" s="60"/>
      <c r="C35" s="64" t="e">
        <f>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</f>
        <v>#REF!</v>
      </c>
      <c r="D35" s="64" t="str">
        <f t="shared" si="0"/>
        <v/>
      </c>
      <c r="E35" s="65" t="e">
        <f>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</f>
        <v>#REF!</v>
      </c>
      <c r="F35" s="63" t="str">
        <f t="shared" si="1"/>
        <v/>
      </c>
    </row>
    <row r="36" spans="1:6" x14ac:dyDescent="0.2">
      <c r="A36" s="60"/>
      <c r="B36" s="60"/>
      <c r="C36" s="64" t="e">
        <f>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</f>
        <v>#REF!</v>
      </c>
      <c r="D36" s="64" t="str">
        <f t="shared" si="0"/>
        <v/>
      </c>
      <c r="E36" s="65" t="e">
        <f>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</f>
        <v>#REF!</v>
      </c>
      <c r="F36" s="63" t="str">
        <f t="shared" si="1"/>
        <v/>
      </c>
    </row>
    <row r="37" spans="1:6" x14ac:dyDescent="0.2">
      <c r="A37" s="60"/>
      <c r="B37" s="60"/>
      <c r="C37" s="64" t="e">
        <f>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</f>
        <v>#REF!</v>
      </c>
      <c r="D37" s="64" t="str">
        <f t="shared" si="0"/>
        <v/>
      </c>
      <c r="E37" s="65" t="e">
        <f>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</f>
        <v>#REF!</v>
      </c>
      <c r="F37" s="63" t="str">
        <f t="shared" si="1"/>
        <v/>
      </c>
    </row>
    <row r="38" spans="1:6" x14ac:dyDescent="0.2">
      <c r="A38" s="60"/>
      <c r="B38" s="60"/>
      <c r="C38" s="64" t="e">
        <f>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</f>
        <v>#REF!</v>
      </c>
      <c r="D38" s="64" t="str">
        <f t="shared" si="0"/>
        <v/>
      </c>
      <c r="E38" s="65" t="e">
        <f>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</f>
        <v>#REF!</v>
      </c>
      <c r="F38" s="63" t="str">
        <f t="shared" si="1"/>
        <v/>
      </c>
    </row>
    <row r="39" spans="1:6" x14ac:dyDescent="0.2">
      <c r="A39" s="60"/>
      <c r="B39" s="60"/>
      <c r="C39" s="64" t="e">
        <f>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</f>
        <v>#REF!</v>
      </c>
      <c r="D39" s="64" t="str">
        <f t="shared" si="0"/>
        <v/>
      </c>
      <c r="E39" s="65" t="e">
        <f>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</f>
        <v>#REF!</v>
      </c>
      <c r="F39" s="63" t="str">
        <f t="shared" si="1"/>
        <v/>
      </c>
    </row>
    <row r="40" spans="1:6" x14ac:dyDescent="0.2">
      <c r="A40" s="60"/>
      <c r="B40" s="60"/>
      <c r="C40" s="64" t="e">
        <f>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</f>
        <v>#REF!</v>
      </c>
      <c r="D40" s="64" t="str">
        <f t="shared" si="0"/>
        <v/>
      </c>
      <c r="E40" s="65" t="e">
        <f>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</f>
        <v>#REF!</v>
      </c>
      <c r="F40" s="63" t="str">
        <f t="shared" si="1"/>
        <v/>
      </c>
    </row>
    <row r="41" spans="1:6" x14ac:dyDescent="0.2">
      <c r="A41" s="60"/>
      <c r="B41" s="60"/>
      <c r="C41" s="66" t="e">
        <f>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</f>
        <v>#REF!</v>
      </c>
      <c r="D41" s="66" t="str">
        <f t="shared" si="0"/>
        <v/>
      </c>
      <c r="E41" s="67" t="e">
        <f>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</f>
        <v>#REF!</v>
      </c>
      <c r="F41" s="68" t="str">
        <f>IF(B41&gt;0,E41*B41,"")</f>
        <v/>
      </c>
    </row>
    <row r="42" spans="1:6" ht="15" customHeight="1" x14ac:dyDescent="0.2"/>
    <row r="43" spans="1:6" x14ac:dyDescent="0.2">
      <c r="C43" s="69"/>
      <c r="D43"/>
      <c r="E43" s="46" t="s">
        <v>26</v>
      </c>
      <c r="F43" s="70">
        <f>SUM(F16:F41)</f>
        <v>0</v>
      </c>
    </row>
    <row r="44" spans="1:6" ht="5.0999999999999996" customHeight="1" x14ac:dyDescent="0.2">
      <c r="C44" s="71"/>
      <c r="D44"/>
      <c r="F44" s="72"/>
    </row>
    <row r="45" spans="1:6" x14ac:dyDescent="0.2">
      <c r="C45" s="71"/>
      <c r="E45" s="46" t="s">
        <v>27</v>
      </c>
      <c r="F45" s="70">
        <f>SUM(F43*D13/100)</f>
        <v>0</v>
      </c>
    </row>
    <row r="46" spans="1:6" ht="5.0999999999999996" customHeight="1" x14ac:dyDescent="0.2">
      <c r="C46" s="71"/>
      <c r="D46"/>
    </row>
    <row r="47" spans="1:6" ht="15.75" x14ac:dyDescent="0.25">
      <c r="C47" s="73"/>
      <c r="D47"/>
      <c r="E47" s="74" t="s">
        <v>28</v>
      </c>
      <c r="F47" s="75">
        <f>SUM(F43+F45)</f>
        <v>0</v>
      </c>
    </row>
    <row r="48" spans="1:6" ht="5.0999999999999996" customHeight="1" x14ac:dyDescent="0.2">
      <c r="C48" s="76"/>
    </row>
    <row r="49" spans="3:6" x14ac:dyDescent="0.2">
      <c r="C49" s="77"/>
      <c r="D49" s="77"/>
      <c r="E49" s="46" t="s">
        <v>30</v>
      </c>
      <c r="F49" s="70">
        <v>0</v>
      </c>
    </row>
    <row r="50" spans="3:6" ht="5.0999999999999996" customHeight="1" x14ac:dyDescent="0.2">
      <c r="C50" s="78"/>
      <c r="D50" s="79"/>
      <c r="E50" s="79"/>
      <c r="F50" s="79"/>
    </row>
    <row r="51" spans="3:6" ht="15.75" x14ac:dyDescent="0.2">
      <c r="C51" s="78"/>
      <c r="D51" s="79"/>
      <c r="E51" s="74" t="s">
        <v>31</v>
      </c>
      <c r="F51" s="80">
        <f>F47-F49</f>
        <v>0</v>
      </c>
    </row>
    <row r="52" spans="3:6" x14ac:dyDescent="0.2">
      <c r="C52" s="78"/>
      <c r="D52" s="81"/>
      <c r="F52" s="81"/>
    </row>
    <row r="53" spans="3:6" x14ac:dyDescent="0.2">
      <c r="C53" s="82"/>
      <c r="D53" s="81"/>
      <c r="E53" s="81"/>
      <c r="F53" s="81"/>
    </row>
    <row r="54" spans="3:6" x14ac:dyDescent="0.2">
      <c r="C54" s="83"/>
    </row>
    <row r="55" spans="3:6" x14ac:dyDescent="0.2">
      <c r="C55" s="83"/>
    </row>
  </sheetData>
  <mergeCells count="2">
    <mergeCell ref="C5:F5"/>
    <mergeCell ref="C6:F6"/>
  </mergeCells>
  <conditionalFormatting sqref="D8:F8">
    <cfRule type="cellIs" dxfId="1" priority="1" operator="equal">
      <formula>$D$8</formula>
    </cfRule>
    <cfRule type="cellIs" dxfId="0" priority="2" operator="equal">
      <formula>$D$8</formula>
    </cfRule>
  </conditionalFormatting>
  <printOptions horizontalCentered="1"/>
  <pageMargins left="0.19685039370078741" right="0" top="0.39370078740157483" bottom="0.39370078740157483" header="0" footer="0.51181102362204722"/>
  <pageSetup paperSize="9" orientation="portrait" verticalDpi="360" r:id="rId1"/>
  <headerFooter alignWithMargins="0">
    <oddFooter>&amp;C
&amp;8N° TVA intra : FR 39501724652 - Siret : 501 724 652 00018 APE 4321A - RCS Angoulême - SARL au capital de 255 000 €
RC et Décennale : Contrat 116054475 X - MAAF PRO 21 place Victor Hugo 16000 Angoulême&amp;R&amp;8&amp;N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Liste clients</vt:lpstr>
      <vt:lpstr>Fiche Client</vt:lpstr>
      <vt:lpstr>Devis</vt:lpstr>
      <vt:lpstr>Facture</vt:lpstr>
      <vt:lpstr>d.propriétaire</vt:lpstr>
      <vt:lpstr>l_clients</vt:lpstr>
      <vt:lpstr>Nom_client</vt:lpstr>
      <vt:lpstr>Nomsclients</vt:lpstr>
      <vt:lpstr>p_Client</vt:lpstr>
      <vt:lpstr>Devis!Zone_d_impression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Secretariat</dc:creator>
  <cp:lastModifiedBy>Secretariat</cp:lastModifiedBy>
  <cp:lastPrinted>2016-03-29T11:12:43Z</cp:lastPrinted>
  <dcterms:created xsi:type="dcterms:W3CDTF">1999-01-04T17:10:52Z</dcterms:created>
  <dcterms:modified xsi:type="dcterms:W3CDTF">2016-04-05T09:41:45Z</dcterms:modified>
</cp:coreProperties>
</file>