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2" windowWidth="12936" windowHeight="8220"/>
  </bookViews>
  <sheets>
    <sheet name="semaine" sheetId="1" r:id="rId1"/>
    <sheet name="prise" sheetId="9" r:id="rId2"/>
    <sheet name="Param" sheetId="7" r:id="rId3"/>
    <sheet name="fichier client" sheetId="8" r:id="rId4"/>
  </sheets>
  <definedNames>
    <definedName name="date">#REF!</definedName>
    <definedName name="Employés">Param!$A$2:$A$5</definedName>
    <definedName name="heure">#REF!</definedName>
    <definedName name="jours_feries">#REF!</definedName>
    <definedName name="m_date">#REF!</definedName>
    <definedName name="m_date1">#REF!</definedName>
    <definedName name="m_heure">#REF!</definedName>
    <definedName name="m_heure1">#REF!</definedName>
    <definedName name="m_rdv">#REF!</definedName>
    <definedName name="Nom">semaine!$H$4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L3" i="9" l="1"/>
  <c r="L2"/>
  <c r="L4" l="1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D8" i="1" l="1" a="1"/>
  <c r="D8" s="1"/>
  <c r="G4"/>
  <c r="F3" s="1"/>
  <c r="GD7" l="1"/>
  <c r="GD4"/>
  <c r="D20" l="1"/>
  <c r="E20" s="1"/>
  <c r="F20" s="1"/>
  <c r="G20" s="1"/>
  <c r="H20" s="1"/>
  <c r="GD5" l="1"/>
  <c r="D6"/>
  <c r="D13" s="1" a="1"/>
  <c r="D13" s="1"/>
  <c r="D16" a="1"/>
  <c r="D16" s="1"/>
  <c r="D17" a="1"/>
  <c r="D17" s="1"/>
  <c r="D14" a="1"/>
  <c r="D14" s="1"/>
  <c r="D9" a="1"/>
  <c r="D9" s="1"/>
  <c r="D18"/>
  <c r="D10" a="1"/>
  <c r="D10" s="1"/>
  <c r="D12" a="1"/>
  <c r="D12" s="1"/>
  <c r="D15" a="1"/>
  <c r="D15" s="1"/>
  <c r="D11" a="1"/>
  <c r="D11" s="1"/>
  <c r="E6" l="1"/>
  <c r="F6" l="1"/>
  <c r="E9" a="1"/>
  <c r="E9" s="1"/>
  <c r="E8" a="1"/>
  <c r="E8" s="1"/>
  <c r="E12"/>
  <c r="E15"/>
  <c r="E11"/>
  <c r="E18"/>
  <c r="E10"/>
  <c r="E13"/>
  <c r="E16"/>
  <c r="E17"/>
  <c r="E14"/>
  <c r="F13" l="1"/>
  <c r="F16"/>
  <c r="F17"/>
  <c r="F14"/>
  <c r="F10"/>
  <c r="F12"/>
  <c r="F9" a="1"/>
  <c r="F9" s="1"/>
  <c r="F11"/>
  <c r="F8" a="1"/>
  <c r="F8" s="1"/>
  <c r="F15"/>
  <c r="F18"/>
  <c r="G6"/>
  <c r="H6" l="1"/>
  <c r="G9" a="1"/>
  <c r="G9" s="1"/>
  <c r="G11"/>
  <c r="G8" a="1"/>
  <c r="G8" s="1"/>
  <c r="G12"/>
  <c r="G10"/>
  <c r="G18"/>
  <c r="G15"/>
  <c r="G13"/>
  <c r="G16"/>
  <c r="G17"/>
  <c r="G14"/>
  <c r="H13" l="1"/>
  <c r="H16"/>
  <c r="H17"/>
  <c r="H14"/>
  <c r="H10"/>
  <c r="H8" a="1"/>
  <c r="H8" s="1"/>
  <c r="H11"/>
  <c r="H15"/>
  <c r="H9" a="1"/>
  <c r="H9" s="1"/>
  <c r="H12"/>
  <c r="H18"/>
  <c r="I6"/>
  <c r="C6" l="1"/>
  <c r="I9" a="1"/>
  <c r="I9" s="1"/>
  <c r="I12"/>
  <c r="I10"/>
  <c r="I15"/>
  <c r="I11"/>
  <c r="I8" a="1"/>
  <c r="I8" s="1"/>
  <c r="I18"/>
  <c r="I13"/>
  <c r="I16"/>
  <c r="I17"/>
  <c r="I14"/>
  <c r="C15" l="1" a="1"/>
  <c r="C15" s="1"/>
  <c r="GD15" s="1"/>
  <c r="C10" a="1"/>
  <c r="C10" s="1"/>
  <c r="GD10" s="1"/>
  <c r="C11" a="1"/>
  <c r="C11" s="1"/>
  <c r="GD11" s="1"/>
  <c r="C18"/>
  <c r="GD18" s="1"/>
  <c r="G2"/>
  <c r="C8" a="1"/>
  <c r="C8" s="1"/>
  <c r="GD8" s="1"/>
  <c r="C12" a="1"/>
  <c r="C12" s="1"/>
  <c r="GD12" s="1"/>
  <c r="GD6"/>
  <c r="C13" a="1"/>
  <c r="C13" s="1"/>
  <c r="GD13" s="1"/>
  <c r="C16" a="1"/>
  <c r="C16" s="1"/>
  <c r="GD16" s="1"/>
  <c r="C17" a="1"/>
  <c r="C17" s="1"/>
  <c r="GD17" s="1"/>
  <c r="C14" a="1"/>
  <c r="C14" s="1"/>
  <c r="GD14" s="1"/>
  <c r="C9" a="1"/>
  <c r="C9" s="1"/>
  <c r="GD9" s="1"/>
</calcChain>
</file>

<file path=xl/sharedStrings.xml><?xml version="1.0" encoding="utf-8"?>
<sst xmlns="http://schemas.openxmlformats.org/spreadsheetml/2006/main" count="179" uniqueCount="71">
  <si>
    <t>Juin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</si>
  <si>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</si>
  <si>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</si>
  <si>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</si>
  <si>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</si>
  <si>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</si>
  <si>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</si>
  <si>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</si>
  <si>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</si>
  <si>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heure début</t>
  </si>
  <si>
    <t>Intervenants</t>
  </si>
  <si>
    <t>Février</t>
  </si>
  <si>
    <t>Mars</t>
  </si>
  <si>
    <t>Avril</t>
  </si>
  <si>
    <t>Mai</t>
  </si>
  <si>
    <t>Juillet</t>
  </si>
  <si>
    <t>Août</t>
  </si>
  <si>
    <t>Septembre</t>
  </si>
  <si>
    <t>Vincent Grenet</t>
  </si>
  <si>
    <t xml:space="preserve">Employés </t>
  </si>
  <si>
    <t xml:space="preserve">Didier Fabre </t>
  </si>
  <si>
    <t>Jours fériés</t>
  </si>
  <si>
    <t>Machine</t>
  </si>
  <si>
    <t>Patrick Cornut</t>
  </si>
  <si>
    <t>Type d'intervention</t>
  </si>
  <si>
    <t>Livraison</t>
  </si>
  <si>
    <t>Maintenance</t>
  </si>
  <si>
    <t>Nom</t>
  </si>
  <si>
    <t>Prénom</t>
  </si>
  <si>
    <t>Lieu dit</t>
  </si>
  <si>
    <t>Code postal</t>
  </si>
  <si>
    <t>Ville</t>
  </si>
  <si>
    <t>Lucie</t>
  </si>
  <si>
    <t>Hebrard</t>
  </si>
  <si>
    <t>Julie</t>
  </si>
  <si>
    <t>Solignac</t>
  </si>
  <si>
    <t>Albi</t>
  </si>
  <si>
    <t>Les Palaces</t>
  </si>
  <si>
    <t>Marie Ange Tayrare</t>
  </si>
  <si>
    <t>Les cousteilles</t>
  </si>
  <si>
    <t>La loubiere</t>
  </si>
  <si>
    <t>Pierre</t>
  </si>
  <si>
    <t>Jacque</t>
  </si>
  <si>
    <t>La redoute</t>
  </si>
  <si>
    <t>Villeneuve</t>
  </si>
  <si>
    <t xml:space="preserve">Janvier </t>
  </si>
  <si>
    <t>Octobre</t>
  </si>
  <si>
    <t>Novembre</t>
  </si>
  <si>
    <t>Décembre</t>
  </si>
  <si>
    <t>Prenom Client</t>
  </si>
  <si>
    <t>Heure fin</t>
  </si>
  <si>
    <t>Type</t>
  </si>
  <si>
    <t>Comm'</t>
  </si>
  <si>
    <t>Nom client</t>
  </si>
  <si>
    <t>Lieu client</t>
  </si>
  <si>
    <t>Cp Client</t>
  </si>
  <si>
    <t>Ville Client</t>
  </si>
  <si>
    <t>Date heure</t>
  </si>
  <si>
    <t>Blabla</t>
  </si>
  <si>
    <t>12:00</t>
  </si>
  <si>
    <t/>
  </si>
  <si>
    <t>13/06/2016</t>
  </si>
  <si>
    <t>11:00</t>
  </si>
  <si>
    <t>14000</t>
  </si>
  <si>
    <t>;jhn</t>
  </si>
  <si>
    <t>Htraque</t>
  </si>
  <si>
    <t>Hubert</t>
  </si>
  <si>
    <t>LOlita</t>
  </si>
  <si>
    <t>Lolita</t>
  </si>
  <si>
    <t>14/06/2016</t>
  </si>
  <si>
    <t>Lolia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</si>
</sst>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3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39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0" fillId="4" borderId="0" xfId="0" applyFill="1" applyBorder="1" applyAlignment="1">
      <alignment vertical="center"/>
    </xf>
    <xf numFmtId="0" fontId="1" fillId="4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1" fillId="4" borderId="0" xfId="0" applyFont="1" applyFill="1"/>
    <xf numFmtId="0" fontId="1" fillId="0" borderId="0" xfId="0" applyFont="1" applyBorder="1"/>
    <xf numFmtId="0" fontId="0" fillId="0" borderId="2" xfId="0" applyBorder="1"/>
    <xf numFmtId="0" fontId="8" fillId="0" borderId="2" xfId="0" applyFont="1" applyBorder="1" applyAlignment="1">
      <alignment horizontal="center" vertical="center"/>
    </xf>
    <xf numFmtId="14" fontId="0" fillId="0" borderId="2" xfId="0" applyNumberFormat="1" applyBorder="1"/>
    <xf numFmtId="0" fontId="2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14" fontId="9" fillId="6" borderId="3" xfId="0" applyNumberFormat="1" applyFont="1" applyFill="1" applyBorder="1" applyAlignment="1">
      <alignment horizontal="center" vertical="center"/>
    </xf>
    <xf numFmtId="14" fontId="9" fillId="6" borderId="4" xfId="0" applyNumberFormat="1" applyFont="1" applyFill="1" applyBorder="1" applyAlignment="1">
      <alignment horizontal="center" vertical="center"/>
    </xf>
    <xf numFmtId="14" fontId="9" fillId="6" borderId="5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2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/>
    <xf numFmtId="0" fontId="8" fillId="5" borderId="2" xfId="0" applyFont="1" applyFill="1" applyBorder="1" applyAlignment="1">
      <alignment horizontal="center"/>
    </xf>
    <xf numFmtId="0" fontId="0" fillId="0" borderId="2" xfId="0" applyFill="1" applyBorder="1"/>
    <xf numFmtId="0" fontId="2" fillId="0" borderId="2" xfId="0" applyFont="1" applyFill="1" applyBorder="1" applyAlignment="1">
      <alignment vertical="center" wrapText="1"/>
    </xf>
    <xf numFmtId="164" fontId="0" fillId="0" borderId="0" xfId="0" applyNumberFormat="1"/>
    <xf numFmtId="0" fontId="15" fillId="0" borderId="2" xfId="0" applyFont="1" applyFill="1" applyBorder="1" applyAlignment="1">
      <alignment vertical="center" wrapText="1"/>
    </xf>
    <xf numFmtId="0" fontId="14" fillId="0" borderId="0" xfId="0" applyFont="1"/>
    <xf numFmtId="0" fontId="14" fillId="0" borderId="0" xfId="0" applyNumberFormat="1" applyFont="1"/>
    <xf numFmtId="14" fontId="14" fillId="0" borderId="0" xfId="0" applyNumberFormat="1" applyFont="1"/>
    <xf numFmtId="20" fontId="14" fillId="0" borderId="0" xfId="0" applyNumberFormat="1" applyFont="1"/>
    <xf numFmtId="20" fontId="0" fillId="0" borderId="0" xfId="0" applyNumberFormat="1"/>
    <xf numFmtId="20" fontId="2" fillId="0" borderId="0" xfId="0" applyNumberFormat="1" applyFont="1"/>
    <xf numFmtId="164" fontId="0" fillId="5" borderId="0" xfId="0" applyNumberFormat="1" applyFill="1" applyBorder="1" applyAlignment="1">
      <alignment horizontal="center" vertical="top"/>
    </xf>
    <xf numFmtId="164" fontId="0" fillId="0" borderId="0" xfId="0" applyNumberFormat="1" applyBorder="1" applyAlignment="1">
      <alignment horizontal="center" vertical="top"/>
    </xf>
    <xf numFmtId="164" fontId="0" fillId="4" borderId="0" xfId="0" applyNumberFormat="1" applyFill="1" applyBorder="1" applyAlignment="1">
      <alignment horizontal="center" vertical="top"/>
    </xf>
    <xf numFmtId="0" fontId="0" fillId="0" borderId="6" xfId="0" applyFill="1" applyBorder="1"/>
    <xf numFmtId="0" fontId="0" fillId="0" borderId="0" xfId="0" applyBorder="1" applyAlignment="1">
      <alignment horizontal="center" vertical="center"/>
    </xf>
  </cellXfs>
  <cellStyles count="89">
    <cellStyle name="60 % - Accent2 2" xfId="3"/>
    <cellStyle name="Lien hypertexte" xfId="16" builtinId="8" hidden="1"/>
    <cellStyle name="Lien hypertexte" xfId="20" builtinId="8" hidden="1"/>
    <cellStyle name="Lien hypertexte" xfId="12" builtinId="8" hidden="1"/>
    <cellStyle name="Lien hypertexte" xfId="8" builtinId="8" hidden="1"/>
    <cellStyle name="Lien hypertexte" xfId="1" builtinId="8" hidden="1"/>
    <cellStyle name="Lien hypertexte" xfId="4" builtinId="8" hidden="1"/>
    <cellStyle name="Lien hypertexte" xfId="6" builtinId="8" hidden="1"/>
    <cellStyle name="Lien hypertexte" xfId="22" builtinId="8" hidden="1"/>
    <cellStyle name="Lien hypertexte" xfId="18" builtinId="8" hidden="1"/>
    <cellStyle name="Lien hypertexte" xfId="14" builtinId="8" hidden="1"/>
    <cellStyle name="Lien hypertexte" xfId="26" builtinId="8" hidden="1"/>
    <cellStyle name="Lien hypertexte" xfId="30" builtinId="8" hidden="1"/>
    <cellStyle name="Lien hypertexte" xfId="34" builtinId="8" hidden="1"/>
    <cellStyle name="Lien hypertexte" xfId="38" builtinId="8" hidden="1"/>
    <cellStyle name="Lien hypertexte" xfId="40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6" builtinId="8" hidden="1"/>
    <cellStyle name="Lien hypertexte" xfId="58" builtinId="8" hidden="1"/>
    <cellStyle name="Lien hypertexte" xfId="62" builtinId="8" hidden="1"/>
    <cellStyle name="Lien hypertexte" xfId="66" builtinId="8" hidden="1"/>
    <cellStyle name="Lien hypertexte" xfId="60" builtinId="8" hidden="1"/>
    <cellStyle name="Lien hypertexte" xfId="52" builtinId="8" hidden="1"/>
    <cellStyle name="Lien hypertexte" xfId="36" builtinId="8" hidden="1"/>
    <cellStyle name="Lien hypertexte" xfId="28" builtinId="8" hidden="1"/>
    <cellStyle name="Lien hypertexte" xfId="10" builtinId="8" hidden="1"/>
    <cellStyle name="Lien hypertexte" xfId="44" builtinId="8" hidden="1"/>
    <cellStyle name="Lien hypertexte" xfId="64" builtinId="8" hidden="1"/>
    <cellStyle name="Lien hypertexte" xfId="54" builtinId="8" hidden="1"/>
    <cellStyle name="Lien hypertexte" xfId="42" builtinId="8" hidden="1"/>
    <cellStyle name="Lien hypertexte" xfId="32" builtinId="8" hidden="1"/>
    <cellStyle name="Lien hypertexte" xfId="86" builtinId="8" hidden="1"/>
    <cellStyle name="Lien hypertexte" xfId="80" builtinId="8" hidden="1"/>
    <cellStyle name="Lien hypertexte" xfId="76" builtinId="8" hidden="1"/>
    <cellStyle name="Lien hypertexte" xfId="72" builtinId="8" hidden="1"/>
    <cellStyle name="Lien hypertexte" xfId="68" builtinId="8" hidden="1"/>
    <cellStyle name="Lien hypertexte" xfId="24" builtinId="8" hidden="1"/>
    <cellStyle name="Lien hypertexte" xfId="84" builtinId="8" hidden="1"/>
    <cellStyle name="Lien hypertexte" xfId="78" builtinId="8" hidden="1"/>
    <cellStyle name="Lien hypertexte" xfId="82" builtinId="8" hidden="1"/>
    <cellStyle name="Lien hypertexte" xfId="74" builtinId="8" hidden="1"/>
    <cellStyle name="Lien hypertexte" xfId="70" builtinId="8" hidden="1"/>
    <cellStyle name="Lien hypertexte visité" xfId="41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39" builtinId="9" hidden="1"/>
    <cellStyle name="Lien hypertexte visité" xfId="23" builtinId="9" hidden="1"/>
    <cellStyle name="Lien hypertexte visité" xfId="13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9" builtinId="9" hidden="1"/>
    <cellStyle name="Lien hypertexte visité" xfId="11" builtinId="9" hidden="1"/>
    <cellStyle name="Lien hypertexte visité" xfId="5" builtinId="9" hidden="1"/>
    <cellStyle name="Lien hypertexte visité" xfId="2" builtinId="9" hidden="1"/>
    <cellStyle name="Lien hypertexte visité" xfId="7" builtinId="9" hidden="1"/>
    <cellStyle name="Lien hypertexte visité" xfId="15" builtinId="9" hidden="1"/>
    <cellStyle name="Lien hypertexte visité" xfId="51" builtinId="9" hidden="1"/>
    <cellStyle name="Lien hypertexte visité" xfId="43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79" builtinId="9" hidden="1"/>
    <cellStyle name="Lien hypertexte visité" xfId="71" builtinId="9" hidden="1"/>
    <cellStyle name="Lien hypertexte visité" xfId="63" builtinId="9" hidden="1"/>
    <cellStyle name="Lien hypertexte visité" xfId="5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25" builtinId="9" hidden="1"/>
    <cellStyle name="Lien hypertexte visité" xfId="81" builtinId="9" hidden="1"/>
    <cellStyle name="Lien hypertexte visité" xfId="67" builtinId="9" hidden="1"/>
    <cellStyle name="Lien hypertexte visité" xfId="69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59" builtinId="9" hidden="1"/>
    <cellStyle name="Lien hypertexte visité" xfId="61" builtinId="9" hidden="1"/>
    <cellStyle name="Lien hypertexte visité" xfId="65" builtinId="9" hidden="1"/>
    <cellStyle name="Lien hypertexte visité" xfId="57" builtinId="9" hidden="1"/>
    <cellStyle name="Lien hypertexte visité" xfId="53" builtinId="9" hidden="1"/>
    <cellStyle name="Normal" xfId="0" builtinId="0"/>
    <cellStyle name="Normal 2" xfId="88"/>
  </cellStyles>
  <dxfs count="12"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</dxfs>
  <tableStyles count="0" defaultTableStyle="TableStyleMedium2" defaultPivotStyle="PivotStyleLight16"/>
  <colors>
    <mruColors>
      <color rgb="FFFF6600"/>
      <color rgb="FFFF3300"/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GD38"/>
  <sheetViews>
    <sheetView showGridLines="0" tabSelected="1" topLeftCell="A2" zoomScale="66" zoomScaleNormal="66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A2" sqref="A2"/>
    </sheetView>
  </sheetViews>
  <sheetFormatPr baseColWidth="10" defaultColWidth="11.44140625" defaultRowHeight="14.4"/>
  <cols>
    <col min="1" max="1" width="1.33203125" customWidth="1"/>
    <col min="2" max="2" width="10.88671875" customWidth="1"/>
    <col min="3" max="3" width="27.33203125" customWidth="1"/>
    <col min="4" max="4" width="28.33203125" customWidth="1"/>
    <col min="5" max="5" width="30.44140625" customWidth="1"/>
    <col min="6" max="6" width="28.33203125" customWidth="1"/>
    <col min="7" max="7" width="36.33203125" customWidth="1"/>
    <col min="8" max="8" width="27.109375" customWidth="1"/>
    <col min="9" max="9" width="28.554687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4"/>
    </row>
    <row r="2" spans="2:186" ht="22.2" customHeight="1">
      <c r="E2" s="2"/>
      <c r="F2" s="2"/>
      <c r="G2" s="20" t="str">
        <f>"Semaine du "&amp;TEXT(C6, "jj Mmmm aaaa")&amp;" Au "&amp;TEXT(I6,"jj Mmmm aaaa")</f>
        <v>Semaine du 13 juin 2016 Au 19 juin 2016</v>
      </c>
      <c r="I2" s="19">
        <v>2016</v>
      </c>
      <c r="K2" s="5"/>
    </row>
    <row r="3" spans="2:186" ht="20.25" customHeight="1">
      <c r="B3" s="2"/>
      <c r="E3" s="2"/>
      <c r="F3" s="8">
        <f>WEEKDAY(G4)</f>
        <v>3</v>
      </c>
      <c r="G3" s="22">
        <f ca="1">TODAY()</f>
        <v>42472</v>
      </c>
      <c r="I3" s="6">
        <v>6</v>
      </c>
      <c r="K3" s="5"/>
    </row>
    <row r="4" spans="2:186" ht="20.25" customHeight="1">
      <c r="B4" s="2"/>
      <c r="E4" s="2"/>
      <c r="F4" s="8"/>
      <c r="G4" s="21">
        <f>DATE($I$2,$I$3,$I$4)</f>
        <v>42535</v>
      </c>
      <c r="H4" t="s">
        <v>38</v>
      </c>
      <c r="I4" s="6">
        <v>14</v>
      </c>
      <c r="K4" s="5"/>
      <c r="GD4">
        <f>COUNTIFS(B4:GC4,"congé",B$3:GC$3,"")</f>
        <v>0</v>
      </c>
    </row>
    <row r="5" spans="2:186" ht="21.75" customHeight="1" thickBot="1">
      <c r="B5" s="2"/>
      <c r="C5" s="5"/>
      <c r="D5" s="3"/>
      <c r="E5" s="3"/>
      <c r="F5" s="3"/>
      <c r="G5" s="3"/>
      <c r="I5" s="7"/>
      <c r="K5" s="5"/>
      <c r="GD5">
        <f t="shared" ref="GD5:GD18" si="0">COUNTIFS(B5:GC5,"congé",B$3:GC$3,"")</f>
        <v>0</v>
      </c>
    </row>
    <row r="6" spans="2:186" ht="25.5" customHeight="1" thickBot="1">
      <c r="B6" s="38" t="s">
        <v>1</v>
      </c>
      <c r="C6" s="16">
        <f>IF(C20=$F$3,$G$4,I6-6)</f>
        <v>42534</v>
      </c>
      <c r="D6" s="17">
        <f t="shared" ref="D6:I6" si="1">IF(D20=$F$3,$G$4,C6+1)</f>
        <v>42535</v>
      </c>
      <c r="E6" s="17">
        <f t="shared" si="1"/>
        <v>42536</v>
      </c>
      <c r="F6" s="17">
        <f t="shared" si="1"/>
        <v>42537</v>
      </c>
      <c r="G6" s="17">
        <f t="shared" si="1"/>
        <v>42538</v>
      </c>
      <c r="H6" s="17">
        <f t="shared" si="1"/>
        <v>42539</v>
      </c>
      <c r="I6" s="18">
        <f t="shared" si="1"/>
        <v>42540</v>
      </c>
      <c r="K6" s="5"/>
      <c r="GD6">
        <f t="shared" si="0"/>
        <v>0</v>
      </c>
    </row>
    <row r="7" spans="2:186" ht="21.9" customHeight="1">
      <c r="B7" s="38"/>
      <c r="C7" s="15" t="s">
        <v>2</v>
      </c>
      <c r="D7" s="15" t="s">
        <v>3</v>
      </c>
      <c r="E7" s="15" t="s">
        <v>4</v>
      </c>
      <c r="F7" s="15" t="s">
        <v>5</v>
      </c>
      <c r="G7" s="15" t="s">
        <v>6</v>
      </c>
      <c r="H7" s="15" t="s">
        <v>7</v>
      </c>
      <c r="I7" s="15" t="s">
        <v>8</v>
      </c>
      <c r="J7" s="2"/>
      <c r="K7" s="5"/>
      <c r="GD7">
        <f t="shared" si="0"/>
        <v>0</v>
      </c>
    </row>
    <row r="8" spans="2:186" ht="70.5" customHeight="1">
      <c r="B8" s="34">
        <v>0.375</v>
      </c>
      <c r="C8" s="27" t="str">
        <f t="array" ref="C8">IFERROR(INDEX(prise!$A$2:$L$996,MATCH(C$6+$B8&amp;Nom,prise!$L$2:$L$996&amp;prise!$D$2:$D$996,0),5)&amp;"
 "&amp;INDEX(prise!$A$2:$L$996,MATCH(C$6+$B8&amp;Nom,prise!$L$2:$L$996&amp;prise!$D$2:$D$996,0),6),"")</f>
        <v>Livraison
 ;jhn</v>
      </c>
      <c r="D8" s="27" t="str">
        <f t="array" ref="D8">IFERROR(INDEX(prise!$A$2:$L$996,MATCH(D$6+$B8&amp;Nom,prise!$L$2:$L$996&amp;prise!$D$2:$D$996,0),5)&amp;"
 "&amp;INDEX(prise!$A$2:$L$996,MATCH(D$6+$B8&amp;Nom,prise!$L$2:$L$996&amp;prise!$D$2:$D$996,0),6),"")</f>
        <v/>
      </c>
      <c r="E8" s="27" t="str">
        <f t="array" ref="E8">IFERROR(INDEX(prise!$A$2:$L$996,MATCH(E$6+$B8&amp;Nom,prise!$L$2:$L$996&amp;prise!$D$2:$D$996,0),5)&amp;"
 "&amp;INDEX(prise!$A$2:$L$996,MATCH(E$6+$B8&amp;Nom,prise!$L$2:$L$996&amp;prise!$D$2:$D$996,0),6),"")</f>
        <v/>
      </c>
      <c r="F8" s="27" t="str">
        <f t="array" ref="F8">IFERROR(INDEX(prise!$A$2:$L$996,MATCH(F$6+$B8&amp;Nom,prise!$L$2:$L$996&amp;prise!$D$2:$D$996,0),5)&amp;"
 "&amp;INDEX(prise!$A$2:$L$996,MATCH(F$6+$B8&amp;Nom,prise!$L$2:$L$996&amp;prise!$D$2:$D$996,0),6),"")</f>
        <v/>
      </c>
      <c r="G8" s="27" t="str">
        <f t="array" ref="G8">IFERROR(INDEX(prise!$A$2:$L$996,MATCH(G$6+$B8&amp;Nom,prise!$L$2:$L$996&amp;prise!$D$2:$D$996,0),5)&amp;"
 "&amp;INDEX(prise!$A$2:$L$996,MATCH(G$6+$B8&amp;Nom,prise!$L$2:$L$996&amp;prise!$D$2:$D$996,0),6),"")</f>
        <v/>
      </c>
      <c r="H8" s="27" t="str">
        <f t="array" ref="H8">IFERROR(INDEX(prise!$A$2:$L$996,MATCH(H$6+$B8&amp;Nom,prise!$L$2:$L$996&amp;prise!$D$2:$D$996,0),5)&amp;"
 "&amp;INDEX(prise!$A$2:$L$996,MATCH(H$6+$B8&amp;Nom,prise!$L$2:$L$996&amp;prise!$D$2:$D$996,0),6),"")</f>
        <v/>
      </c>
      <c r="I8" s="27" t="str">
        <f t="array" ref="I8">IFERROR(INDEX(prise!$A$2:$L$996,MATCH(I$6+$B8&amp;Nom,prise!$L$2:$L$996&amp;prise!$D$2:$D$996,0),5)&amp;"
 "&amp;INDEX(prise!$A$2:$L$996,MATCH(I$6+$B8&amp;Nom,prise!$L$2:$L$996&amp;prise!$D$2:$D$996,0),6),"")</f>
        <v/>
      </c>
      <c r="J8" s="14"/>
      <c r="L8" s="4" t="s">
        <v>45</v>
      </c>
      <c r="M8" s="4">
        <v>1</v>
      </c>
      <c r="N8" s="4"/>
      <c r="O8" s="4"/>
      <c r="P8" s="4"/>
      <c r="GD8">
        <f t="shared" si="0"/>
        <v>0</v>
      </c>
    </row>
    <row r="9" spans="2:186" ht="68.25" customHeight="1">
      <c r="B9" s="35">
        <v>0.41666666666666702</v>
      </c>
      <c r="C9" s="27" t="str">
        <f t="array" ref="C9">IFERROR(INDEX(prise!$A$2:$L$996,MATCH(C$6+$B9&amp;Nom,prise!$L$2:$L$996&amp;prise!$D$2:$D$996,0),5)&amp;"
 "&amp;INDEX(prise!$A$2:$L$996,MATCH(C$6+$B9&amp;Nom,prise!$L$2:$L$996&amp;prise!$D$2:$D$996,0),6),"")</f>
        <v>Livraison
 ;jhn</v>
      </c>
      <c r="D9" s="27" t="str">
        <f t="array" ref="D9">IFERROR(INDEX(prise!$A$2:$L$996,MATCH(D$6+$B9&amp;Nom,prise!$L$2:$L$996&amp;prise!$D$2:$D$996,0),5)&amp;"
 "&amp;INDEX(prise!$A$2:$L$996,MATCH(D$6+$B9&amp;Nom,prise!$L$2:$L$996&amp;prise!$D$2:$D$996,0),6),"")</f>
        <v>Livraison
 Lolia</v>
      </c>
      <c r="E9" s="27" t="str">
        <f t="array" ref="E9">IFERROR(INDEX(prise!$A$2:$L$996,MATCH(E$6+$B9&amp;Nom,prise!$L$2:$L$996&amp;prise!$D$2:$D$996,0),5)&amp;"
 "&amp;INDEX(prise!$A$2:$L$996,MATCH(E$6+$B9&amp;Nom,prise!$L$2:$L$996&amp;prise!$D$2:$D$996,0),6),"")</f>
        <v/>
      </c>
      <c r="F9" s="27" t="str">
        <f t="array" ref="F9">IFERROR(INDEX(prise!$A$2:$L$996,MATCH(F$6+$B9&amp;Nom,prise!$L$2:$L$996&amp;prise!$D$2:$D$996,0),5)&amp;"
 "&amp;INDEX(prise!$A$2:$L$996,MATCH(F$6+$B9&amp;Nom,prise!$L$2:$L$996&amp;prise!$D$2:$D$996,0),6),"")</f>
        <v/>
      </c>
      <c r="G9" s="27" t="str">
        <f t="array" ref="G9">IFERROR(INDEX(prise!$A$2:$L$996,MATCH(G$6+$B9&amp;Nom,prise!$L$2:$L$996&amp;prise!$D$2:$D$996,0),5)&amp;"
 "&amp;INDEX(prise!$A$2:$L$996,MATCH(G$6+$B9&amp;Nom,prise!$L$2:$L$996&amp;prise!$D$2:$D$996,0),6),"")</f>
        <v/>
      </c>
      <c r="H9" s="27" t="str">
        <f t="array" ref="H9">IFERROR(INDEX(prise!$A$2:$L$996,MATCH(H$6+$B9&amp;Nom,prise!$L$2:$L$996&amp;prise!$D$2:$D$996,0),5)&amp;"
 "&amp;INDEX(prise!$A$2:$L$996,MATCH(H$6+$B9&amp;Nom,prise!$L$2:$L$996&amp;prise!$D$2:$D$996,0),6),"")</f>
        <v/>
      </c>
      <c r="I9" s="27" t="str">
        <f t="array" ref="I9">IFERROR(INDEX(prise!$A$2:$L$996,MATCH(I$6+$B9&amp;Nom,prise!$L$2:$L$996&amp;prise!$D$2:$D$996,0),5)&amp;"
 "&amp;INDEX(prise!$A$2:$L$996,MATCH(I$6+$B9&amp;Nom,prise!$L$2:$L$996&amp;prise!$D$2:$D$996,0),6),"")</f>
        <v/>
      </c>
      <c r="J9" s="14"/>
      <c r="L9" s="4" t="s">
        <v>11</v>
      </c>
      <c r="M9" s="4">
        <v>2</v>
      </c>
      <c r="N9" s="4"/>
      <c r="O9" s="4"/>
      <c r="P9" s="4"/>
      <c r="GD9">
        <f t="shared" si="0"/>
        <v>0</v>
      </c>
    </row>
    <row r="10" spans="2:186" ht="70.5" customHeight="1">
      <c r="B10" s="34">
        <v>0.45833333333333298</v>
      </c>
      <c r="C10" s="27" t="str">
        <f t="array" ref="C10">IFERROR(INDEX(prise!$A$2:$L$996,MATCH(C$6+$B10&amp;Nom,prise!$L$2:$L$996&amp;prise!$D$2:$D$996,0),5)&amp;"
 "&amp;INDEX(prise!$A$2:$L$996,MATCH(C$6+$B10&amp;Nom,prise!$L$2:$L$996&amp;prise!$D$2:$D$996,0),6),"")</f>
        <v>Livraison
 ;jhn</v>
      </c>
      <c r="D10" s="27" t="str">
        <f t="array" ref="D10">IFERROR(INDEX(prise!$A$2:$L$996,MATCH(D$6+$B10&amp;Nom,prise!$L$2:$L$996&amp;prise!$D$2:$D$996,0),5)&amp;"
 "&amp;INDEX(prise!$A$2:$L$996,MATCH(D$6+$B10&amp;Nom,prise!$L$2:$L$996&amp;prise!$D$2:$D$996,0),6),"")</f>
        <v>Livraison
 Lolia</v>
      </c>
      <c r="E10" s="25" t="str">
        <f>IFERROR(INDEX(#REF!,MATCH(E$6+$B10,#REF!,0),4)&amp;" 
"&amp;INDEX(#REF!,MATCH(E$6+$B10,#REF!,0),5)&amp;" 
"&amp;INDEX(#REF!,MATCH(E$6+$B10,#REF!,0),6)&amp;"
"&amp;INDEX(#REF!,MATCH(E$6+$B10,#REF!,0),8),"")</f>
        <v/>
      </c>
      <c r="F10" s="25" t="str">
        <f>IFERROR(INDEX(#REF!,MATCH(F$6+$B10,#REF!,0),4)&amp;" 
"&amp;INDEX(#REF!,MATCH(F$6+$B10,#REF!,0),5)&amp;" 
"&amp;INDEX(#REF!,MATCH(F$6+$B10,#REF!,0),6)&amp;"
"&amp;INDEX(#REF!,MATCH(F$6+$B10,#REF!,0),8),"")</f>
        <v/>
      </c>
      <c r="G10" s="25" t="str">
        <f>IFERROR(INDEX(#REF!,MATCH(G$6+$B10,#REF!,0),4)&amp;" 
"&amp;INDEX(#REF!,MATCH(G$6+$B10,#REF!,0),5)&amp;" 
"&amp;INDEX(#REF!,MATCH(G$6+$B10,#REF!,0),6)&amp;"
"&amp;INDEX(#REF!,MATCH(G$6+$B10,#REF!,0),8),"")</f>
        <v/>
      </c>
      <c r="H10" s="25" t="str">
        <f>IFERROR(INDEX(#REF!,MATCH(H$6+$B10,#REF!,0),4)&amp;" 
"&amp;INDEX(#REF!,MATCH(H$6+$B10,#REF!,0),5)&amp;" 
"&amp;INDEX(#REF!,MATCH(H$6+$B10,#REF!,0),6)&amp;"
"&amp;INDEX(#REF!,MATCH(H$6+$B10,#REF!,0),8),"")</f>
        <v/>
      </c>
      <c r="I10" s="25" t="str">
        <f>IFERROR(INDEX(#REF!,MATCH(I$6+$B10,#REF!,0),4)&amp;" 
"&amp;INDEX(#REF!,MATCH(I$6+$B10,#REF!,0),5)&amp;" 
"&amp;INDEX(#REF!,MATCH(I$6+$B10,#REF!,0),6)&amp;"
"&amp;INDEX(#REF!,MATCH(I$6+$B10,#REF!,0),8),"")</f>
        <v/>
      </c>
      <c r="J10" s="14"/>
      <c r="L10" s="4" t="s">
        <v>12</v>
      </c>
      <c r="M10" s="4">
        <v>3</v>
      </c>
      <c r="N10" s="4"/>
      <c r="O10" s="4"/>
      <c r="P10" s="4"/>
      <c r="GD10">
        <f t="shared" si="0"/>
        <v>0</v>
      </c>
    </row>
    <row r="11" spans="2:186" ht="81" customHeight="1">
      <c r="B11" s="35">
        <v>0.5</v>
      </c>
      <c r="C11" s="27" t="str">
        <f t="array" ref="C11">IFERROR(INDEX(prise!$A$2:$L$996,MATCH(C$6+$B11&amp;Nom,prise!$L$2:$L$996&amp;prise!$D$2:$D$996,0),5)&amp;"
 "&amp;INDEX(prise!$A$2:$L$996,MATCH(C$6+$B11&amp;Nom,prise!$L$2:$L$996&amp;prise!$D$2:$D$996,0),6),"")</f>
        <v/>
      </c>
      <c r="D11" s="27" t="str">
        <f t="array" ref="D11">IFERROR(INDEX(prise!$A$2:$L$996,MATCH(D$6+$B11&amp;Nom,prise!$L$2:$L$996&amp;prise!$D$2:$D$996,0),5)&amp;"
 "&amp;INDEX(prise!$A$2:$L$996,MATCH(D$6+$B11&amp;Nom,prise!$L$2:$L$996&amp;prise!$D$2:$D$996,0),6),"")</f>
        <v/>
      </c>
      <c r="E11" s="25" t="str">
        <f>IFERROR(INDEX(#REF!,MATCH(E$6+$B11,#REF!,0),4)&amp;" 
"&amp;INDEX(#REF!,MATCH(E$6+$B11,#REF!,0),5)&amp;" 
"&amp;INDEX(#REF!,MATCH(E$6+$B11,#REF!,0),6)&amp;"
"&amp;INDEX(#REF!,MATCH(E$6+$B11,#REF!,0),8),"")</f>
        <v/>
      </c>
      <c r="F11" s="25" t="str">
        <f>IFERROR(INDEX(#REF!,MATCH(F$6+$B11,#REF!,0),4)&amp;" 
"&amp;INDEX(#REF!,MATCH(F$6+$B11,#REF!,0),5)&amp;" 
"&amp;INDEX(#REF!,MATCH(F$6+$B11,#REF!,0),6)&amp;"
"&amp;INDEX(#REF!,MATCH(F$6+$B11,#REF!,0),8),"")</f>
        <v/>
      </c>
      <c r="G11" s="25" t="str">
        <f>IFERROR(INDEX(#REF!,MATCH(G$6+$B11,#REF!,0),4)&amp;" 
"&amp;INDEX(#REF!,MATCH(G$6+$B11,#REF!,0),5)&amp;" 
"&amp;INDEX(#REF!,MATCH(G$6+$B11,#REF!,0),6)&amp;"
"&amp;INDEX(#REF!,MATCH(G$6+$B11,#REF!,0),8),"")</f>
        <v/>
      </c>
      <c r="H11" s="25" t="str">
        <f>IFERROR(INDEX(#REF!,MATCH(H$6+$B11,#REF!,0),4)&amp;" 
"&amp;INDEX(#REF!,MATCH(H$6+$B11,#REF!,0),5)&amp;" 
"&amp;INDEX(#REF!,MATCH(H$6+$B11,#REF!,0),6)&amp;"
"&amp;INDEX(#REF!,MATCH(H$6+$B11,#REF!,0),8),"")</f>
        <v/>
      </c>
      <c r="I11" s="25" t="str">
        <f>IFERROR(INDEX(#REF!,MATCH(I$6+$B11,#REF!,0),4)&amp;" 
"&amp;INDEX(#REF!,MATCH(I$6+$B11,#REF!,0),5)&amp;" 
"&amp;INDEX(#REF!,MATCH(I$6+$B11,#REF!,0),6)&amp;"
"&amp;INDEX(#REF!,MATCH(I$6+$B11,#REF!,0),8),"")</f>
        <v/>
      </c>
      <c r="J11" s="14"/>
      <c r="L11" s="4" t="s">
        <v>13</v>
      </c>
      <c r="M11" s="4">
        <v>4</v>
      </c>
      <c r="N11" s="4"/>
      <c r="O11" s="4"/>
      <c r="P11" s="4"/>
      <c r="GD11">
        <f t="shared" si="0"/>
        <v>0</v>
      </c>
    </row>
    <row r="12" spans="2:186" ht="76.5" customHeight="1">
      <c r="B12" s="34"/>
      <c r="C12" s="27" t="str">
        <f t="array" ref="C12">IFERROR(INDEX(prise!$A$2:$L$996,MATCH(C$6+$B12&amp;Nom,prise!$L$2:$L$996&amp;prise!$D$2:$D$996,0),5)&amp;"
 "&amp;INDEX(prise!$A$2:$L$996,MATCH(C$6+$B12&amp;Nom,prise!$L$2:$L$996&amp;prise!$D$2:$D$996,0),6),"")</f>
        <v/>
      </c>
      <c r="D12" s="27" t="str">
        <f t="array" ref="D12">IFERROR(INDEX(prise!$A$2:$L$996,MATCH(D$6+$B12&amp;Nom,prise!$L$2:$L$996&amp;prise!$D$2:$D$996,0),5)&amp;"
 "&amp;INDEX(prise!$A$2:$L$996,MATCH(D$6+$B12&amp;Nom,prise!$L$2:$L$996&amp;prise!$D$2:$D$996,0),6),"")</f>
        <v/>
      </c>
      <c r="E12" s="25" t="str">
        <f>IFERROR(INDEX(#REF!,MATCH(E$6+$B12,#REF!,0),4)&amp;" 
"&amp;INDEX(#REF!,MATCH(E$6+$B12,#REF!,0),5)&amp;" 
"&amp;INDEX(#REF!,MATCH(E$6+$B12,#REF!,0),6)&amp;"
"&amp;INDEX(#REF!,MATCH(E$6+$B12,#REF!,0),8),"")</f>
        <v/>
      </c>
      <c r="F12" s="25" t="str">
        <f>IFERROR(INDEX(#REF!,MATCH(F$6+$B12,#REF!,0),4)&amp;" 
"&amp;INDEX(#REF!,MATCH(F$6+$B12,#REF!,0),5)&amp;" 
"&amp;INDEX(#REF!,MATCH(F$6+$B12,#REF!,0),6)&amp;"
"&amp;INDEX(#REF!,MATCH(F$6+$B12,#REF!,0),8),"")</f>
        <v/>
      </c>
      <c r="G12" s="25" t="str">
        <f>IFERROR(INDEX(#REF!,MATCH(G$6+$B12,#REF!,0),4)&amp;" 
"&amp;INDEX(#REF!,MATCH(G$6+$B12,#REF!,0),5)&amp;" 
"&amp;INDEX(#REF!,MATCH(G$6+$B12,#REF!,0),6)&amp;"
"&amp;INDEX(#REF!,MATCH(G$6+$B12,#REF!,0),8),"")</f>
        <v/>
      </c>
      <c r="H12" s="25" t="str">
        <f>IFERROR(INDEX(#REF!,MATCH(H$6+$B12,#REF!,0),4)&amp;" 
"&amp;INDEX(#REF!,MATCH(H$6+$B12,#REF!,0),5)&amp;" 
"&amp;INDEX(#REF!,MATCH(H$6+$B12,#REF!,0),6)&amp;"
"&amp;INDEX(#REF!,MATCH(H$6+$B12,#REF!,0),8),"")</f>
        <v/>
      </c>
      <c r="I12" s="25" t="str">
        <f>IFERROR(INDEX(#REF!,MATCH(I$6+$B12,#REF!,0),4)&amp;" 
"&amp;INDEX(#REF!,MATCH(I$6+$B12,#REF!,0),5)&amp;" 
"&amp;INDEX(#REF!,MATCH(I$6+$B12,#REF!,0),6)&amp;"
"&amp;INDEX(#REF!,MATCH(I$6+$B12,#REF!,0),8),"")</f>
        <v/>
      </c>
      <c r="J12" s="14"/>
      <c r="L12" s="4" t="s">
        <v>14</v>
      </c>
      <c r="M12" s="4">
        <v>5</v>
      </c>
      <c r="N12" s="4"/>
      <c r="O12" s="4"/>
      <c r="P12" s="4"/>
      <c r="GD12">
        <f t="shared" si="0"/>
        <v>0</v>
      </c>
    </row>
    <row r="13" spans="2:186" ht="75.75" customHeight="1">
      <c r="B13" s="35">
        <v>0.58333333333333304</v>
      </c>
      <c r="C13" s="27" t="str">
        <f t="array" ref="C13">IFERROR(INDEX(prise!$A$2:$L$996,MATCH(C$6+$B13&amp;Nom,prise!$L$2:$L$996&amp;prise!$D$2:$D$996,0),5)&amp;"
 "&amp;INDEX(prise!$A$2:$L$996,MATCH(C$6+$B13&amp;Nom,prise!$L$2:$L$996&amp;prise!$D$2:$D$996,0),6),"")</f>
        <v/>
      </c>
      <c r="D13" s="27" t="str">
        <f t="array" ref="D13">IFERROR(INDEX(prise!$A$2:$L$996,MATCH(D$6+$B13&amp;Nom,prise!$L$2:$L$996&amp;prise!$D$2:$D$996,0),5)&amp;"
 "&amp;INDEX(prise!$A$2:$L$996,MATCH(D$6+$B13&amp;Nom,prise!$L$2:$L$996&amp;prise!$D$2:$D$996,0),6),"")</f>
        <v/>
      </c>
      <c r="E13" s="25" t="str">
        <f>IFERROR(INDEX(#REF!,MATCH(E$6+$B13,#REF!,0),4)&amp;" 
"&amp;INDEX(#REF!,MATCH(E$6+$B13,#REF!,0),5)&amp;" 
"&amp;INDEX(#REF!,MATCH(E$6+$B13,#REF!,0),6)&amp;"
"&amp;INDEX(#REF!,MATCH(E$6+$B13,#REF!,0),8),"")</f>
        <v/>
      </c>
      <c r="F13" s="25" t="str">
        <f>IFERROR(INDEX(#REF!,MATCH(F$6+$B13,#REF!,0),4)&amp;" 
"&amp;INDEX(#REF!,MATCH(F$6+$B13,#REF!,0),5)&amp;" 
"&amp;INDEX(#REF!,MATCH(F$6+$B13,#REF!,0),6)&amp;"
"&amp;INDEX(#REF!,MATCH(F$6+$B13,#REF!,0),8),"")</f>
        <v/>
      </c>
      <c r="G13" s="25" t="str">
        <f>IFERROR(INDEX(#REF!,MATCH(G$6+$B13,#REF!,0),4)&amp;" 
"&amp;INDEX(#REF!,MATCH(G$6+$B13,#REF!,0),5)&amp;" 
"&amp;INDEX(#REF!,MATCH(G$6+$B13,#REF!,0),6)&amp;"
"&amp;INDEX(#REF!,MATCH(G$6+$B13,#REF!,0),8),"")</f>
        <v/>
      </c>
      <c r="H13" s="25" t="str">
        <f>IFERROR(INDEX(#REF!,MATCH(H$6+$B13,#REF!,0),4)&amp;" 
"&amp;INDEX(#REF!,MATCH(H$6+$B13,#REF!,0),5)&amp;" 
"&amp;INDEX(#REF!,MATCH(H$6+$B13,#REF!,0),6)&amp;"
"&amp;INDEX(#REF!,MATCH(H$6+$B13,#REF!,0),8),"")</f>
        <v/>
      </c>
      <c r="I13" s="25" t="str">
        <f>IFERROR(INDEX(#REF!,MATCH(I$6+$B13,#REF!,0),4)&amp;" 
"&amp;INDEX(#REF!,MATCH(I$6+$B13,#REF!,0),5)&amp;" 
"&amp;INDEX(#REF!,MATCH(I$6+$B13,#REF!,0),6)&amp;"
"&amp;INDEX(#REF!,MATCH(I$6+$B13,#REF!,0),8),"")</f>
        <v/>
      </c>
      <c r="J13" s="14"/>
      <c r="L13" s="4" t="s">
        <v>0</v>
      </c>
      <c r="M13" s="4">
        <v>6</v>
      </c>
      <c r="N13" s="4"/>
      <c r="O13" s="4"/>
      <c r="P13" s="4"/>
      <c r="GD13">
        <f t="shared" si="0"/>
        <v>0</v>
      </c>
    </row>
    <row r="14" spans="2:186" ht="60.75" customHeight="1">
      <c r="B14" s="34">
        <v>0.625</v>
      </c>
      <c r="C14" s="27" t="str">
        <f t="array" ref="C14">IFERROR(INDEX(prise!$A$2:$L$996,MATCH(C$6+$B14&amp;Nom,prise!$L$2:$L$996&amp;prise!$D$2:$D$996,0),5)&amp;"
 "&amp;INDEX(prise!$A$2:$L$996,MATCH(C$6+$B14&amp;Nom,prise!$L$2:$L$996&amp;prise!$D$2:$D$996,0),6),"")</f>
        <v/>
      </c>
      <c r="D14" s="27" t="str">
        <f t="array" ref="D14">IFERROR(INDEX(prise!$A$2:$L$996,MATCH(D$6+$B14&amp;Nom,prise!$L$2:$L$996&amp;prise!$D$2:$D$996,0),5)&amp;"
 "&amp;INDEX(prise!$A$2:$L$996,MATCH(D$6+$B14&amp;Nom,prise!$L$2:$L$996&amp;prise!$D$2:$D$996,0),6),"")</f>
        <v/>
      </c>
      <c r="E14" s="25" t="str">
        <f>IFERROR(INDEX(#REF!,MATCH(E$6+$B14,#REF!,0),4)&amp;" 
"&amp;INDEX(#REF!,MATCH(E$6+$B14,#REF!,0),5)&amp;" 
"&amp;INDEX(#REF!,MATCH(E$6+$B14,#REF!,0),6)&amp;"
"&amp;INDEX(#REF!,MATCH(E$6+$B14,#REF!,0),8),"")</f>
        <v/>
      </c>
      <c r="F14" s="25" t="str">
        <f>IFERROR(INDEX(#REF!,MATCH(F$6+$B14,#REF!,0),4)&amp;" 
"&amp;INDEX(#REF!,MATCH(F$6+$B14,#REF!,0),5)&amp;" 
"&amp;INDEX(#REF!,MATCH(F$6+$B14,#REF!,0),6)&amp;"
"&amp;INDEX(#REF!,MATCH(F$6+$B14,#REF!,0),8),"")</f>
        <v/>
      </c>
      <c r="G14" s="25" t="str">
        <f>IFERROR(INDEX(#REF!,MATCH(G$6+$B14,#REF!,0),4)&amp;" 
"&amp;INDEX(#REF!,MATCH(G$6+$B14,#REF!,0),5)&amp;" 
"&amp;INDEX(#REF!,MATCH(G$6+$B14,#REF!,0),6)&amp;"
"&amp;INDEX(#REF!,MATCH(G$6+$B14,#REF!,0),8),"")</f>
        <v/>
      </c>
      <c r="H14" s="25" t="str">
        <f>IFERROR(INDEX(#REF!,MATCH(H$6+$B14,#REF!,0),4)&amp;" 
"&amp;INDEX(#REF!,MATCH(H$6+$B14,#REF!,0),5)&amp;" 
"&amp;INDEX(#REF!,MATCH(H$6+$B14,#REF!,0),6)&amp;"
"&amp;INDEX(#REF!,MATCH(H$6+$B14,#REF!,0),8),"")</f>
        <v/>
      </c>
      <c r="I14" s="25" t="str">
        <f>IFERROR(INDEX(#REF!,MATCH(I$6+$B14,#REF!,0),4)&amp;" 
"&amp;INDEX(#REF!,MATCH(I$6+$B14,#REF!,0),5)&amp;" 
"&amp;INDEX(#REF!,MATCH(I$6+$B14,#REF!,0),6)&amp;"
"&amp;INDEX(#REF!,MATCH(I$6+$B14,#REF!,0),8),"")</f>
        <v/>
      </c>
      <c r="J14" s="14"/>
      <c r="L14" s="4" t="s">
        <v>15</v>
      </c>
      <c r="M14" s="4">
        <v>7</v>
      </c>
      <c r="N14" s="4"/>
      <c r="O14" s="4"/>
      <c r="P14" s="4"/>
      <c r="GD14">
        <f t="shared" si="0"/>
        <v>0</v>
      </c>
    </row>
    <row r="15" spans="2:186" ht="68.25" customHeight="1">
      <c r="B15" s="35">
        <v>0.66666666666666696</v>
      </c>
      <c r="C15" s="27" t="str">
        <f t="array" ref="C15">IFERROR(INDEX(prise!$A$2:$L$996,MATCH(C$6+$B15&amp;Nom,prise!$L$2:$L$996&amp;prise!$D$2:$D$996,0),5)&amp;"
 "&amp;INDEX(prise!$A$2:$L$996,MATCH(C$6+$B15&amp;Nom,prise!$L$2:$L$996&amp;prise!$D$2:$D$996,0),6),"")</f>
        <v/>
      </c>
      <c r="D15" s="27" t="str">
        <f t="array" ref="D15">IFERROR(INDEX(prise!$A$2:$L$996,MATCH(D$6+$B15&amp;Nom,prise!$L$2:$L$996&amp;prise!$D$2:$D$996,0),5)&amp;"
 "&amp;INDEX(prise!$A$2:$L$996,MATCH(D$6+$B15&amp;Nom,prise!$L$2:$L$996&amp;prise!$D$2:$D$996,0),6),"")</f>
        <v/>
      </c>
      <c r="E15" s="25" t="str">
        <f>IFERROR(INDEX(#REF!,MATCH(E$6+$B15,#REF!,0),4)&amp;" 
"&amp;INDEX(#REF!,MATCH(E$6+$B15,#REF!,0),5)&amp;" 
"&amp;INDEX(#REF!,MATCH(E$6+$B15,#REF!,0),6)&amp;"
"&amp;INDEX(#REF!,MATCH(E$6+$B15,#REF!,0),8),"")</f>
        <v/>
      </c>
      <c r="F15" s="25" t="str">
        <f>IFERROR(INDEX(#REF!,MATCH(F$6+$B15,#REF!,0),4)&amp;" 
"&amp;INDEX(#REF!,MATCH(F$6+$B15,#REF!,0),5)&amp;" 
"&amp;INDEX(#REF!,MATCH(F$6+$B15,#REF!,0),6)&amp;"
"&amp;INDEX(#REF!,MATCH(F$6+$B15,#REF!,0),8),"")</f>
        <v/>
      </c>
      <c r="G15" s="25" t="str">
        <f>IFERROR(INDEX(#REF!,MATCH(G$6+$B15,#REF!,0),4)&amp;" 
"&amp;INDEX(#REF!,MATCH(G$6+$B15,#REF!,0),5)&amp;" 
"&amp;INDEX(#REF!,MATCH(G$6+$B15,#REF!,0),6)&amp;"
"&amp;INDEX(#REF!,MATCH(G$6+$B15,#REF!,0),8),"")</f>
        <v/>
      </c>
      <c r="H15" s="25" t="str">
        <f>IFERROR(INDEX(#REF!,MATCH(H$6+$B15,#REF!,0),4)&amp;" 
"&amp;INDEX(#REF!,MATCH(H$6+$B15,#REF!,0),5)&amp;" 
"&amp;INDEX(#REF!,MATCH(H$6+$B15,#REF!,0),6)&amp;"
"&amp;INDEX(#REF!,MATCH(H$6+$B15,#REF!,0),8),"")</f>
        <v/>
      </c>
      <c r="I15" s="25" t="str">
        <f>IFERROR(INDEX(#REF!,MATCH(I$6+$B15,#REF!,0),4)&amp;" 
"&amp;INDEX(#REF!,MATCH(I$6+$B15,#REF!,0),5)&amp;" 
"&amp;INDEX(#REF!,MATCH(I$6+$B15,#REF!,0),6)&amp;"
"&amp;INDEX(#REF!,MATCH(I$6+$B15,#REF!,0),8),"")</f>
        <v/>
      </c>
      <c r="J15" s="14"/>
      <c r="L15" s="4" t="s">
        <v>16</v>
      </c>
      <c r="M15" s="4">
        <v>8</v>
      </c>
      <c r="N15" s="4"/>
      <c r="O15" s="4"/>
      <c r="P15" s="4"/>
      <c r="GD15">
        <f t="shared" si="0"/>
        <v>0</v>
      </c>
    </row>
    <row r="16" spans="2:186" ht="86.25" customHeight="1">
      <c r="B16" s="34">
        <v>0.70833333333333304</v>
      </c>
      <c r="C16" s="27" t="str">
        <f t="array" ref="C16">IFERROR(INDEX(prise!$A$2:$L$996,MATCH(C$6+$B16&amp;Nom,prise!$L$2:$L$996&amp;prise!$D$2:$D$996,0),5)&amp;"
 "&amp;INDEX(prise!$A$2:$L$996,MATCH(C$6+$B16&amp;Nom,prise!$L$2:$L$996&amp;prise!$D$2:$D$996,0),6),"")</f>
        <v/>
      </c>
      <c r="D16" s="27" t="str">
        <f t="array" ref="D16">IFERROR(INDEX(prise!$A$2:$L$996,MATCH(D$6+$B16&amp;Nom,prise!$L$2:$L$996&amp;prise!$D$2:$D$996,0),5)&amp;"
 "&amp;INDEX(prise!$A$2:$L$996,MATCH(D$6+$B16&amp;Nom,prise!$L$2:$L$996&amp;prise!$D$2:$D$996,0),6),"")</f>
        <v/>
      </c>
      <c r="E16" s="25" t="str">
        <f>IFERROR(INDEX(#REF!,MATCH(E$6+$B16,#REF!,0),4)&amp;" 
"&amp;INDEX(#REF!,MATCH(E$6+$B16,#REF!,0),5)&amp;" 
"&amp;INDEX(#REF!,MATCH(E$6+$B16,#REF!,0),6)&amp;"
"&amp;INDEX(#REF!,MATCH(E$6+$B16,#REF!,0),8),"")</f>
        <v/>
      </c>
      <c r="F16" s="25" t="str">
        <f>IFERROR(INDEX(#REF!,MATCH(F$6+$B16,#REF!,0),4)&amp;" 
"&amp;INDEX(#REF!,MATCH(F$6+$B16,#REF!,0),5)&amp;" 
"&amp;INDEX(#REF!,MATCH(F$6+$B16,#REF!,0),6)&amp;"
"&amp;INDEX(#REF!,MATCH(F$6+$B16,#REF!,0),8),"")</f>
        <v/>
      </c>
      <c r="G16" s="25" t="str">
        <f>IFERROR(INDEX(#REF!,MATCH(G$6+$B16,#REF!,0),4)&amp;" 
"&amp;INDEX(#REF!,MATCH(G$6+$B16,#REF!,0),5)&amp;" 
"&amp;INDEX(#REF!,MATCH(G$6+$B16,#REF!,0),6)&amp;"
"&amp;INDEX(#REF!,MATCH(G$6+$B16,#REF!,0),8),"")</f>
        <v/>
      </c>
      <c r="H16" s="25" t="str">
        <f>IFERROR(INDEX(#REF!,MATCH(H$6+$B16,#REF!,0),4)&amp;" 
"&amp;INDEX(#REF!,MATCH(H$6+$B16,#REF!,0),5)&amp;" 
"&amp;INDEX(#REF!,MATCH(H$6+$B16,#REF!,0),6)&amp;"
"&amp;INDEX(#REF!,MATCH(H$6+$B16,#REF!,0),8),"")</f>
        <v/>
      </c>
      <c r="I16" s="25" t="str">
        <f>IFERROR(INDEX(#REF!,MATCH(I$6+$B16,#REF!,0),4)&amp;" 
"&amp;INDEX(#REF!,MATCH(I$6+$B16,#REF!,0),5)&amp;" 
"&amp;INDEX(#REF!,MATCH(I$6+$B16,#REF!,0),6)&amp;"
"&amp;INDEX(#REF!,MATCH(I$6+$B16,#REF!,0),8),"")</f>
        <v/>
      </c>
      <c r="J16" s="14"/>
      <c r="L16" s="4" t="s">
        <v>17</v>
      </c>
      <c r="M16" s="4">
        <v>9</v>
      </c>
      <c r="N16" s="4"/>
      <c r="O16" s="4"/>
      <c r="P16" s="4"/>
      <c r="GD16">
        <f t="shared" si="0"/>
        <v>0</v>
      </c>
    </row>
    <row r="17" spans="2:186" ht="72" customHeight="1">
      <c r="B17" s="36">
        <v>0.75</v>
      </c>
      <c r="C17" s="27" t="str">
        <f t="array" ref="C17">IFERROR(INDEX(prise!$A$2:$L$996,MATCH(C$6+$B17&amp;Nom,prise!$L$2:$L$996&amp;prise!$D$2:$D$996,0),5)&amp;"
 "&amp;INDEX(prise!$A$2:$L$996,MATCH(C$6+$B17&amp;Nom,prise!$L$2:$L$996&amp;prise!$D$2:$D$996,0),6),"")</f>
        <v/>
      </c>
      <c r="D17" s="27" t="str">
        <f t="array" ref="D17">IFERROR(INDEX(prise!$A$2:$L$996,MATCH(D$6+$B17&amp;Nom,prise!$L$2:$L$996&amp;prise!$D$2:$D$996,0),5)&amp;"
 "&amp;INDEX(prise!$A$2:$L$996,MATCH(D$6+$B17&amp;Nom,prise!$L$2:$L$996&amp;prise!$D$2:$D$996,0),6),"")</f>
        <v/>
      </c>
      <c r="E17" s="25" t="str">
        <f>IFERROR(INDEX(#REF!,MATCH(E$6+$B17,#REF!,0),4)&amp;" 
"&amp;INDEX(#REF!,MATCH(E$6+$B17,#REF!,0),5)&amp;" 
"&amp;INDEX(#REF!,MATCH(E$6+$B17,#REF!,0),6)&amp;"
"&amp;INDEX(#REF!,MATCH(E$6+$B17,#REF!,0),8),"")</f>
        <v/>
      </c>
      <c r="F17" s="25" t="str">
        <f>IFERROR(INDEX(#REF!,MATCH(F$6+$B17,#REF!,0),4)&amp;" 
"&amp;INDEX(#REF!,MATCH(F$6+$B17,#REF!,0),5)&amp;" 
"&amp;INDEX(#REF!,MATCH(F$6+$B17,#REF!,0),6)&amp;"
"&amp;INDEX(#REF!,MATCH(F$6+$B17,#REF!,0),8),"")</f>
        <v/>
      </c>
      <c r="G17" s="25" t="str">
        <f>IFERROR(INDEX(#REF!,MATCH(G$6+$B17,#REF!,0),4)&amp;" 
"&amp;INDEX(#REF!,MATCH(G$6+$B17,#REF!,0),5)&amp;" 
"&amp;INDEX(#REF!,MATCH(G$6+$B17,#REF!,0),6)&amp;"
"&amp;INDEX(#REF!,MATCH(G$6+$B17,#REF!,0),8),"")</f>
        <v/>
      </c>
      <c r="H17" s="25" t="str">
        <f>IFERROR(INDEX(#REF!,MATCH(H$6+$B17,#REF!,0),4)&amp;" 
"&amp;INDEX(#REF!,MATCH(H$6+$B17,#REF!,0),5)&amp;" 
"&amp;INDEX(#REF!,MATCH(H$6+$B17,#REF!,0),6)&amp;"
"&amp;INDEX(#REF!,MATCH(H$6+$B17,#REF!,0),8),"")</f>
        <v/>
      </c>
      <c r="I17" s="25" t="str">
        <f>IFERROR(INDEX(#REF!,MATCH(I$6+$B17,#REF!,0),4)&amp;" 
"&amp;INDEX(#REF!,MATCH(I$6+$B17,#REF!,0),5)&amp;" 
"&amp;INDEX(#REF!,MATCH(I$6+$B17,#REF!,0),6)&amp;"
"&amp;INDEX(#REF!,MATCH(I$6+$B17,#REF!,0),8),"")</f>
        <v/>
      </c>
      <c r="J17" s="14"/>
      <c r="L17" s="4" t="s">
        <v>46</v>
      </c>
      <c r="M17" s="4">
        <v>10</v>
      </c>
      <c r="N17" s="4"/>
      <c r="O17" s="4"/>
      <c r="P17" s="4"/>
      <c r="GD17">
        <f t="shared" si="0"/>
        <v>0</v>
      </c>
    </row>
    <row r="18" spans="2:186" ht="75.75" customHeight="1">
      <c r="B18" s="34">
        <v>0.79166666666666696</v>
      </c>
      <c r="C18" s="25" t="str">
        <f>IFERROR(INDEX(#REF!,MATCH(C$6+$B18,#REF!,0),4)&amp;" 
"&amp;INDEX(#REF!,MATCH(C$6+$B18,#REF!,0),5)&amp;" 
"&amp;INDEX(#REF!,MATCH(C$6+$B18,#REF!,0),6)&amp;"
"&amp;INDEX(#REF!,MATCH(C$6+$B18,#REF!,0),8),"")</f>
        <v/>
      </c>
      <c r="D18" s="25" t="str">
        <f>IFERROR(INDEX(#REF!,MATCH(D$6+$B18,#REF!,0),4)&amp;" 
"&amp;INDEX(#REF!,MATCH(D$6+$B18,#REF!,0),5)&amp;" 
"&amp;INDEX(#REF!,MATCH(D$6+$B18,#REF!,0),6)&amp;"
"&amp;INDEX(#REF!,MATCH(D$6+$B18,#REF!,0),8),"")</f>
        <v/>
      </c>
      <c r="E18" s="25" t="str">
        <f>IFERROR(INDEX(#REF!,MATCH(E$6+$B18,#REF!,0),4)&amp;" 
"&amp;INDEX(#REF!,MATCH(E$6+$B18,#REF!,0),5)&amp;" 
"&amp;INDEX(#REF!,MATCH(E$6+$B18,#REF!,0),6)&amp;"
"&amp;INDEX(#REF!,MATCH(E$6+$B18,#REF!,0),8),"")</f>
        <v/>
      </c>
      <c r="F18" s="25" t="str">
        <f>IFERROR(INDEX(#REF!,MATCH(F$6+$B18,#REF!,0),4)&amp;" 
"&amp;INDEX(#REF!,MATCH(F$6+$B18,#REF!,0),5)&amp;" 
"&amp;INDEX(#REF!,MATCH(F$6+$B18,#REF!,0),6)&amp;"
"&amp;INDEX(#REF!,MATCH(F$6+$B18,#REF!,0),8),"")</f>
        <v/>
      </c>
      <c r="G18" s="25" t="str">
        <f>IFERROR(INDEX(#REF!,MATCH(G$6+$B18,#REF!,0),4)&amp;" 
"&amp;INDEX(#REF!,MATCH(G$6+$B18,#REF!,0),5)&amp;" 
"&amp;INDEX(#REF!,MATCH(G$6+$B18,#REF!,0),6)&amp;"
"&amp;INDEX(#REF!,MATCH(G$6+$B18,#REF!,0),8),"")</f>
        <v/>
      </c>
      <c r="H18" s="25" t="str">
        <f>IFERROR(INDEX(#REF!,MATCH(H$6+$B18,#REF!,0),4)&amp;" 
"&amp;INDEX(#REF!,MATCH(H$6+$B18,#REF!,0),5)&amp;" 
"&amp;INDEX(#REF!,MATCH(H$6+$B18,#REF!,0),6)&amp;"
"&amp;INDEX(#REF!,MATCH(H$6+$B18,#REF!,0),8),"")</f>
        <v/>
      </c>
      <c r="I18" s="25" t="str">
        <f>IFERROR(INDEX(#REF!,MATCH(I$6+$B18,#REF!,0),4)&amp;" 
"&amp;INDEX(#REF!,MATCH(I$6+$B18,#REF!,0),5)&amp;" 
"&amp;INDEX(#REF!,MATCH(I$6+$B18,#REF!,0),6)&amp;"
"&amp;INDEX(#REF!,MATCH(I$6+$B18,#REF!,0),8),"")</f>
        <v/>
      </c>
      <c r="J18" s="14"/>
      <c r="L18" s="4" t="s">
        <v>47</v>
      </c>
      <c r="M18" s="4">
        <v>11</v>
      </c>
      <c r="N18" s="4"/>
      <c r="O18" s="4"/>
      <c r="P18" s="4"/>
      <c r="GD18">
        <f t="shared" si="0"/>
        <v>0</v>
      </c>
    </row>
    <row r="19" spans="2:186">
      <c r="C19" s="10"/>
      <c r="D19" s="2"/>
      <c r="E19" s="2"/>
      <c r="F19" s="2"/>
      <c r="G19" s="2"/>
      <c r="H19" s="2"/>
      <c r="I19" s="2"/>
      <c r="J19" s="4"/>
      <c r="K19" s="4"/>
      <c r="L19" s="4" t="s">
        <v>48</v>
      </c>
      <c r="M19" s="4">
        <v>12</v>
      </c>
      <c r="N19" s="4"/>
      <c r="O19" s="4"/>
      <c r="P19" s="4"/>
    </row>
    <row r="20" spans="2:186" ht="16.5" customHeight="1">
      <c r="C20" s="9">
        <v>2</v>
      </c>
      <c r="D20" s="9">
        <f>C20+1</f>
        <v>3</v>
      </c>
      <c r="E20" s="9">
        <f t="shared" ref="E20:H20" si="2">D20+1</f>
        <v>4</v>
      </c>
      <c r="F20" s="9">
        <f t="shared" si="2"/>
        <v>5</v>
      </c>
      <c r="G20" s="9">
        <f t="shared" si="2"/>
        <v>6</v>
      </c>
      <c r="H20" s="9">
        <f t="shared" si="2"/>
        <v>7</v>
      </c>
      <c r="I20" s="9">
        <v>1</v>
      </c>
      <c r="J20" s="4"/>
      <c r="K20" s="4"/>
      <c r="L20" s="4"/>
      <c r="M20" s="4">
        <v>13</v>
      </c>
      <c r="N20" s="4"/>
      <c r="O20" s="4"/>
      <c r="P20" s="4"/>
    </row>
    <row r="21" spans="2:186">
      <c r="C21" s="3"/>
      <c r="D21" s="3"/>
      <c r="E21" s="3"/>
      <c r="F21" s="3"/>
      <c r="G21" s="3"/>
      <c r="H21" s="3"/>
      <c r="I21" s="3"/>
      <c r="J21" s="4"/>
      <c r="K21" s="4"/>
      <c r="L21" s="4"/>
      <c r="M21" s="4">
        <v>14</v>
      </c>
      <c r="N21" s="4"/>
      <c r="O21" s="4"/>
      <c r="P21" s="4"/>
    </row>
    <row r="22" spans="2:186">
      <c r="J22" s="4"/>
      <c r="K22" s="4"/>
      <c r="L22" s="4"/>
      <c r="M22" s="4">
        <v>15</v>
      </c>
      <c r="N22" s="4"/>
      <c r="O22" s="4"/>
      <c r="P22" s="4"/>
    </row>
    <row r="23" spans="2:186">
      <c r="J23" s="4"/>
      <c r="K23" s="4"/>
      <c r="L23" s="4"/>
      <c r="M23" s="4">
        <v>16</v>
      </c>
      <c r="N23" s="4"/>
      <c r="O23" s="4"/>
      <c r="P23" s="4"/>
    </row>
    <row r="24" spans="2:186">
      <c r="J24" s="4"/>
      <c r="K24" s="4"/>
      <c r="L24" s="4"/>
      <c r="M24" s="4">
        <v>17</v>
      </c>
      <c r="N24" s="4"/>
      <c r="O24" s="4"/>
      <c r="P24" s="4"/>
    </row>
    <row r="25" spans="2:186">
      <c r="J25" s="4"/>
      <c r="K25" s="4"/>
      <c r="L25" s="4"/>
      <c r="M25" s="4">
        <v>18</v>
      </c>
      <c r="N25" s="4"/>
      <c r="O25" s="4"/>
      <c r="P25" s="4"/>
    </row>
    <row r="26" spans="2:186">
      <c r="J26" s="4"/>
      <c r="K26" s="4"/>
      <c r="L26" s="4"/>
      <c r="M26" s="4">
        <v>19</v>
      </c>
      <c r="N26" s="4"/>
      <c r="O26" s="4"/>
      <c r="P26" s="4"/>
    </row>
    <row r="27" spans="2:186">
      <c r="J27" s="4"/>
      <c r="K27" s="4"/>
      <c r="L27" s="4"/>
      <c r="M27" s="4">
        <v>20</v>
      </c>
      <c r="N27" s="4"/>
      <c r="O27" s="4"/>
      <c r="P27" s="4"/>
    </row>
    <row r="28" spans="2:186">
      <c r="J28" s="4"/>
      <c r="K28" s="4"/>
      <c r="L28" s="4"/>
      <c r="M28" s="4">
        <v>21</v>
      </c>
      <c r="N28" s="4"/>
      <c r="O28" s="4"/>
      <c r="P28" s="4"/>
    </row>
    <row r="29" spans="2:186">
      <c r="K29" s="3"/>
      <c r="L29" s="3"/>
      <c r="M29" s="4">
        <v>22</v>
      </c>
      <c r="N29" s="3"/>
    </row>
    <row r="30" spans="2:186">
      <c r="K30" s="3"/>
      <c r="L30" s="3"/>
      <c r="M30" s="4">
        <v>23</v>
      </c>
      <c r="N30" s="3"/>
    </row>
    <row r="31" spans="2:186">
      <c r="K31" s="3"/>
      <c r="L31" s="3"/>
      <c r="M31" s="4">
        <v>24</v>
      </c>
      <c r="N31" s="3"/>
    </row>
    <row r="32" spans="2:186">
      <c r="K32" s="3"/>
      <c r="L32" s="3"/>
      <c r="M32" s="4">
        <v>25</v>
      </c>
      <c r="N32" s="3"/>
    </row>
    <row r="33" spans="11:14">
      <c r="K33" s="3"/>
      <c r="L33" s="3"/>
      <c r="M33" s="4">
        <v>26</v>
      </c>
      <c r="N33" s="3"/>
    </row>
    <row r="34" spans="11:14">
      <c r="K34" s="3"/>
      <c r="L34" s="3"/>
      <c r="M34" s="4">
        <v>27</v>
      </c>
      <c r="N34" s="3"/>
    </row>
    <row r="35" spans="11:14">
      <c r="K35" s="3"/>
      <c r="L35" s="3"/>
      <c r="M35" s="4">
        <v>28</v>
      </c>
      <c r="N35" s="3"/>
    </row>
    <row r="36" spans="11:14">
      <c r="K36" s="3"/>
      <c r="L36" s="3"/>
      <c r="M36" s="4">
        <v>29</v>
      </c>
      <c r="N36" s="3"/>
    </row>
    <row r="37" spans="11:14">
      <c r="M37" s="4">
        <v>30</v>
      </c>
    </row>
    <row r="38" spans="11:14">
      <c r="M38" s="4">
        <v>31</v>
      </c>
    </row>
  </sheetData>
  <mergeCells count="1">
    <mergeCell ref="B6:B7"/>
  </mergeCells>
  <phoneticPr fontId="5" type="noConversion"/>
  <conditionalFormatting sqref="C8:I18">
    <cfRule type="containsText" dxfId="11" priority="9" operator="containsText" text="Marie Ange">
      <formula>NOT(ISERROR(SEARCH("Marie Ange",C8)))</formula>
    </cfRule>
  </conditionalFormatting>
  <conditionalFormatting sqref="F8:F18 I8:I18 E8:I8 C8:C17 D8:D18">
    <cfRule type="expression" dxfId="10" priority="34">
      <formula>LEN(C8)&gt;0</formula>
    </cfRule>
  </conditionalFormatting>
  <conditionalFormatting sqref="F8:G18 I8:I18 E8:I8 C8:C17 D8:D18">
    <cfRule type="expression" dxfId="9" priority="33">
      <formula>LEN(C8)</formula>
    </cfRule>
  </conditionalFormatting>
  <conditionalFormatting sqref="I8:I18">
    <cfRule type="expression" dxfId="8" priority="31">
      <formula>LEN(I8)&gt;0</formula>
    </cfRule>
  </conditionalFormatting>
  <conditionalFormatting sqref="C8:I18">
    <cfRule type="containsText" dxfId="7" priority="25" operator="containsText" text="Didier Fabre">
      <formula>NOT(ISERROR(SEARCH("Didier Fabre",C8)))</formula>
    </cfRule>
    <cfRule type="containsText" dxfId="6" priority="27" operator="containsText" text="Vincent">
      <formula>NOT(ISERROR(SEARCH("Vincent",C8)))</formula>
    </cfRule>
  </conditionalFormatting>
  <conditionalFormatting sqref="G11">
    <cfRule type="containsText" dxfId="5" priority="26" operator="containsText" text="production">
      <formula>NOT(ISERROR(SEARCH("production",G11)))</formula>
    </cfRule>
  </conditionalFormatting>
  <conditionalFormatting sqref="C18">
    <cfRule type="iconSet" priority="24">
      <iconSet showValue="0">
        <cfvo type="percent" val="0"/>
        <cfvo type="num" val="&quot;exploitation&quot;"/>
        <cfvo type="num" val="&quot;edm&quot;"/>
      </iconSet>
    </cfRule>
  </conditionalFormatting>
  <conditionalFormatting sqref="C14:I18">
    <cfRule type="cellIs" dxfId="4" priority="23" operator="equal">
      <formula>"C"</formula>
    </cfRule>
  </conditionalFormatting>
  <conditionalFormatting sqref="H7">
    <cfRule type="expression" dxfId="3" priority="8">
      <formula>_xludf.weekday($H$6,2)&gt;5</formula>
    </cfRule>
  </conditionalFormatting>
  <conditionalFormatting sqref="H9">
    <cfRule type="containsText" dxfId="2" priority="5" operator="containsText" text="Patrick ">
      <formula>NOT(ISERROR(SEARCH("Patrick ",H9)))</formula>
    </cfRule>
  </conditionalFormatting>
  <conditionalFormatting sqref="D10">
    <cfRule type="containsText" dxfId="1" priority="4" operator="containsText" text="Patrick">
      <formula>NOT(ISERROR(SEARCH("Patrick",D10)))</formula>
    </cfRule>
  </conditionalFormatting>
  <conditionalFormatting sqref="C8:I8 C9:D17">
    <cfRule type="containsText" dxfId="0" priority="3" operator="containsText" text="Patrick">
      <formula>NOT(ISERROR(SEARCH("Patrick",C8)))</formula>
    </cfRule>
  </conditionalFormatting>
  <dataValidations count="1">
    <dataValidation type="list" allowBlank="1" showInputMessage="1" showErrorMessage="1" sqref="H4">
      <formula1>Employés</formula1>
    </dataValidation>
  </dataValidations>
  <pageMargins left="0.7" right="0.7" top="0.75" bottom="0.75" header="0.3" footer="0.3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L26"/>
  <sheetViews>
    <sheetView workbookViewId="0">
      <selection activeCell="A2" sqref="A2"/>
    </sheetView>
  </sheetViews>
  <sheetFormatPr baseColWidth="10" defaultRowHeight="14.4"/>
  <cols>
    <col min="3" max="3" width="7.109375" customWidth="1"/>
    <col min="4" max="4" width="18.6640625" customWidth="1"/>
    <col min="9" max="9" width="13.5546875" customWidth="1"/>
    <col min="12" max="12" width="15.5546875" bestFit="1" customWidth="1"/>
  </cols>
  <sheetData>
    <row r="1" spans="1:12">
      <c r="A1" s="11" t="s">
        <v>1</v>
      </c>
      <c r="B1" s="11" t="s">
        <v>9</v>
      </c>
      <c r="C1" s="11" t="s">
        <v>50</v>
      </c>
      <c r="D1" s="11" t="s">
        <v>10</v>
      </c>
      <c r="E1" s="11" t="s">
        <v>51</v>
      </c>
      <c r="F1" s="11" t="s">
        <v>52</v>
      </c>
      <c r="G1" s="11" t="s">
        <v>53</v>
      </c>
      <c r="H1" s="11" t="s">
        <v>49</v>
      </c>
      <c r="I1" s="11" t="s">
        <v>54</v>
      </c>
      <c r="J1" s="11" t="s">
        <v>55</v>
      </c>
      <c r="K1" s="11" t="s">
        <v>56</v>
      </c>
      <c r="L1" s="24" t="s">
        <v>57</v>
      </c>
    </row>
    <row r="2" spans="1:12" s="28" customFormat="1">
      <c r="A2" s="30">
        <v>42436</v>
      </c>
      <c r="B2" s="31">
        <v>0.375</v>
      </c>
      <c r="C2" s="31">
        <v>0.45833333333333331</v>
      </c>
      <c r="D2" s="28" t="s">
        <v>18</v>
      </c>
      <c r="E2" s="28" t="s">
        <v>25</v>
      </c>
      <c r="F2" s="28" t="s">
        <v>58</v>
      </c>
      <c r="G2" s="28" t="s">
        <v>33</v>
      </c>
      <c r="H2" s="28" t="s">
        <v>32</v>
      </c>
      <c r="I2" s="28" t="s">
        <v>39</v>
      </c>
      <c r="J2" s="28">
        <v>12000</v>
      </c>
      <c r="K2" s="28" t="s">
        <v>40</v>
      </c>
      <c r="L2" s="29">
        <f>A2+B2</f>
        <v>42436.375</v>
      </c>
    </row>
    <row r="3" spans="1:12">
      <c r="A3" s="30">
        <v>42436</v>
      </c>
      <c r="B3" s="31">
        <v>0.41666666666666669</v>
      </c>
      <c r="C3" s="31">
        <v>0.45833333333333331</v>
      </c>
      <c r="D3" s="28" t="s">
        <v>18</v>
      </c>
      <c r="E3" s="28" t="s">
        <v>25</v>
      </c>
      <c r="F3" s="28" t="s">
        <v>58</v>
      </c>
      <c r="G3" s="28" t="s">
        <v>33</v>
      </c>
      <c r="H3" s="28" t="s">
        <v>32</v>
      </c>
      <c r="I3" s="28" t="s">
        <v>39</v>
      </c>
      <c r="J3" s="28">
        <v>12000</v>
      </c>
      <c r="K3" s="28" t="s">
        <v>40</v>
      </c>
      <c r="L3" s="29">
        <f>A3+B3</f>
        <v>42436.416666666664</v>
      </c>
    </row>
    <row r="4" spans="1:12">
      <c r="A4" t="s">
        <v>61</v>
      </c>
      <c r="B4" s="32">
        <v>0.375</v>
      </c>
      <c r="C4" t="s">
        <v>59</v>
      </c>
      <c r="D4" t="s">
        <v>38</v>
      </c>
      <c r="E4" t="s">
        <v>25</v>
      </c>
      <c r="F4" s="26" t="s">
        <v>64</v>
      </c>
      <c r="G4" t="s">
        <v>35</v>
      </c>
      <c r="H4" t="s">
        <v>34</v>
      </c>
      <c r="I4" t="s">
        <v>37</v>
      </c>
      <c r="J4" t="s">
        <v>63</v>
      </c>
      <c r="K4" t="s">
        <v>36</v>
      </c>
      <c r="L4">
        <f t="shared" ref="L4:L26" si="0">A4+B4</f>
        <v>42534.375</v>
      </c>
    </row>
    <row r="5" spans="1:12">
      <c r="A5" t="s">
        <v>61</v>
      </c>
      <c r="B5" s="32">
        <v>0.41666666666666669</v>
      </c>
      <c r="C5" t="s">
        <v>59</v>
      </c>
      <c r="D5" t="s">
        <v>38</v>
      </c>
      <c r="E5" t="s">
        <v>25</v>
      </c>
      <c r="F5" t="s">
        <v>64</v>
      </c>
      <c r="G5" t="s">
        <v>35</v>
      </c>
      <c r="H5" t="s">
        <v>34</v>
      </c>
      <c r="I5" t="s">
        <v>37</v>
      </c>
      <c r="J5" t="s">
        <v>63</v>
      </c>
      <c r="K5" t="s">
        <v>36</v>
      </c>
      <c r="L5">
        <f t="shared" si="0"/>
        <v>42534.416666666664</v>
      </c>
    </row>
    <row r="6" spans="1:12">
      <c r="A6" t="s">
        <v>61</v>
      </c>
      <c r="B6" s="32">
        <v>0.45833333333333331</v>
      </c>
      <c r="C6" t="s">
        <v>59</v>
      </c>
      <c r="D6" t="s">
        <v>38</v>
      </c>
      <c r="E6" t="s">
        <v>25</v>
      </c>
      <c r="F6" t="s">
        <v>64</v>
      </c>
      <c r="G6" t="s">
        <v>35</v>
      </c>
      <c r="H6" t="s">
        <v>34</v>
      </c>
      <c r="I6" t="s">
        <v>37</v>
      </c>
      <c r="J6" t="s">
        <v>63</v>
      </c>
      <c r="K6" t="s">
        <v>36</v>
      </c>
      <c r="L6">
        <f t="shared" si="0"/>
        <v>42534.458333333336</v>
      </c>
    </row>
    <row r="7" spans="1:12">
      <c r="A7" t="s">
        <v>61</v>
      </c>
      <c r="B7" s="32">
        <v>0.375</v>
      </c>
      <c r="C7" t="s">
        <v>59</v>
      </c>
      <c r="D7" t="s">
        <v>38</v>
      </c>
      <c r="E7" t="s">
        <v>25</v>
      </c>
      <c r="F7" t="s">
        <v>67</v>
      </c>
      <c r="G7" t="s">
        <v>60</v>
      </c>
      <c r="H7" t="s">
        <v>60</v>
      </c>
      <c r="I7" t="s">
        <v>60</v>
      </c>
      <c r="J7" t="s">
        <v>60</v>
      </c>
      <c r="K7" t="s">
        <v>60</v>
      </c>
      <c r="L7">
        <f t="shared" si="0"/>
        <v>42534.375</v>
      </c>
    </row>
    <row r="8" spans="1:12">
      <c r="A8" t="s">
        <v>61</v>
      </c>
      <c r="B8" s="32">
        <v>0.41666666666666669</v>
      </c>
      <c r="C8" t="s">
        <v>59</v>
      </c>
      <c r="D8" t="s">
        <v>38</v>
      </c>
      <c r="E8" t="s">
        <v>25</v>
      </c>
      <c r="F8" t="s">
        <v>67</v>
      </c>
      <c r="G8" t="s">
        <v>60</v>
      </c>
      <c r="H8" t="s">
        <v>60</v>
      </c>
      <c r="I8" t="s">
        <v>60</v>
      </c>
      <c r="J8" t="s">
        <v>60</v>
      </c>
      <c r="K8" t="s">
        <v>60</v>
      </c>
      <c r="L8">
        <f t="shared" si="0"/>
        <v>42534.416666666664</v>
      </c>
    </row>
    <row r="9" spans="1:12">
      <c r="A9" t="s">
        <v>61</v>
      </c>
      <c r="B9" s="32">
        <v>0.45833333333333331</v>
      </c>
      <c r="C9" t="s">
        <v>59</v>
      </c>
      <c r="D9" t="s">
        <v>38</v>
      </c>
      <c r="E9" t="s">
        <v>25</v>
      </c>
      <c r="F9" t="s">
        <v>67</v>
      </c>
      <c r="G9" t="s">
        <v>60</v>
      </c>
      <c r="H9" t="s">
        <v>60</v>
      </c>
      <c r="I9" t="s">
        <v>60</v>
      </c>
      <c r="J9" t="s">
        <v>60</v>
      </c>
      <c r="K9" t="s">
        <v>60</v>
      </c>
      <c r="L9">
        <f t="shared" si="0"/>
        <v>42534.458333333336</v>
      </c>
    </row>
    <row r="10" spans="1:12">
      <c r="A10" t="s">
        <v>61</v>
      </c>
      <c r="B10" s="32">
        <v>0.41666666666666669</v>
      </c>
      <c r="C10" t="s">
        <v>62</v>
      </c>
      <c r="D10" t="s">
        <v>38</v>
      </c>
      <c r="E10" t="s">
        <v>25</v>
      </c>
      <c r="F10" t="s">
        <v>68</v>
      </c>
      <c r="G10" t="s">
        <v>60</v>
      </c>
      <c r="H10" t="s">
        <v>60</v>
      </c>
      <c r="I10" t="s">
        <v>60</v>
      </c>
      <c r="J10" t="s">
        <v>60</v>
      </c>
      <c r="K10" t="s">
        <v>60</v>
      </c>
      <c r="L10">
        <f t="shared" si="0"/>
        <v>42534.416666666664</v>
      </c>
    </row>
    <row r="11" spans="1:12">
      <c r="A11" t="s">
        <v>69</v>
      </c>
      <c r="B11" s="32">
        <v>0.41666666666666669</v>
      </c>
      <c r="C11" t="s">
        <v>59</v>
      </c>
      <c r="D11" t="s">
        <v>38</v>
      </c>
      <c r="E11" t="s">
        <v>25</v>
      </c>
      <c r="F11" t="s">
        <v>70</v>
      </c>
      <c r="G11" t="s">
        <v>35</v>
      </c>
      <c r="H11" t="s">
        <v>34</v>
      </c>
      <c r="I11" t="s">
        <v>37</v>
      </c>
      <c r="J11" t="s">
        <v>63</v>
      </c>
      <c r="K11" t="s">
        <v>36</v>
      </c>
      <c r="L11">
        <f t="shared" si="0"/>
        <v>42535.416666666664</v>
      </c>
    </row>
    <row r="12" spans="1:12">
      <c r="A12" t="s">
        <v>69</v>
      </c>
      <c r="B12" s="32">
        <v>0.45833333333333331</v>
      </c>
      <c r="C12" t="s">
        <v>59</v>
      </c>
      <c r="D12" t="s">
        <v>38</v>
      </c>
      <c r="E12" t="s">
        <v>25</v>
      </c>
      <c r="F12" t="s">
        <v>70</v>
      </c>
      <c r="G12" t="s">
        <v>35</v>
      </c>
      <c r="H12" t="s">
        <v>34</v>
      </c>
      <c r="I12" t="s">
        <v>37</v>
      </c>
      <c r="J12" t="s">
        <v>63</v>
      </c>
      <c r="K12" t="s">
        <v>36</v>
      </c>
      <c r="L12">
        <f t="shared" si="0"/>
        <v>42535.458333333336</v>
      </c>
    </row>
    <row r="13" spans="1:12">
      <c r="B13" s="32"/>
      <c r="K13" t="s">
        <v>60</v>
      </c>
      <c r="L13">
        <f t="shared" si="0"/>
        <v>0</v>
      </c>
    </row>
    <row r="14" spans="1:12" s="4" customFormat="1">
      <c r="B14" s="33"/>
      <c r="K14" s="4" t="s">
        <v>60</v>
      </c>
      <c r="L14" s="4">
        <f t="shared" si="0"/>
        <v>0</v>
      </c>
    </row>
    <row r="15" spans="1:12">
      <c r="B15" s="32"/>
      <c r="K15" t="s">
        <v>60</v>
      </c>
      <c r="L15">
        <f t="shared" si="0"/>
        <v>0</v>
      </c>
    </row>
    <row r="16" spans="1:12">
      <c r="B16" s="32"/>
      <c r="K16" t="s">
        <v>60</v>
      </c>
      <c r="L16">
        <f t="shared" si="0"/>
        <v>0</v>
      </c>
    </row>
    <row r="17" spans="2:12">
      <c r="B17" s="32"/>
      <c r="K17" t="s">
        <v>60</v>
      </c>
      <c r="L17">
        <f t="shared" si="0"/>
        <v>0</v>
      </c>
    </row>
    <row r="18" spans="2:12">
      <c r="B18" s="32"/>
      <c r="K18" t="s">
        <v>60</v>
      </c>
      <c r="L18">
        <f t="shared" si="0"/>
        <v>0</v>
      </c>
    </row>
    <row r="19" spans="2:12">
      <c r="B19" s="32"/>
      <c r="K19" t="s">
        <v>60</v>
      </c>
      <c r="L19">
        <f t="shared" si="0"/>
        <v>0</v>
      </c>
    </row>
    <row r="20" spans="2:12">
      <c r="B20" s="32"/>
      <c r="K20" t="s">
        <v>60</v>
      </c>
      <c r="L20">
        <f t="shared" si="0"/>
        <v>0</v>
      </c>
    </row>
    <row r="21" spans="2:12">
      <c r="B21" s="32"/>
      <c r="K21" t="s">
        <v>60</v>
      </c>
      <c r="L21">
        <f t="shared" si="0"/>
        <v>0</v>
      </c>
    </row>
    <row r="22" spans="2:12">
      <c r="B22" s="32"/>
      <c r="K22" t="s">
        <v>60</v>
      </c>
      <c r="L22">
        <f t="shared" si="0"/>
        <v>0</v>
      </c>
    </row>
    <row r="23" spans="2:12">
      <c r="B23" s="32"/>
      <c r="K23" t="s">
        <v>60</v>
      </c>
      <c r="L23">
        <f t="shared" si="0"/>
        <v>0</v>
      </c>
    </row>
    <row r="24" spans="2:12">
      <c r="B24" s="32"/>
      <c r="K24" t="s">
        <v>60</v>
      </c>
      <c r="L24">
        <f t="shared" si="0"/>
        <v>0</v>
      </c>
    </row>
    <row r="25" spans="2:12">
      <c r="B25" s="32"/>
      <c r="K25" t="s">
        <v>60</v>
      </c>
      <c r="L25">
        <f t="shared" si="0"/>
        <v>0</v>
      </c>
    </row>
    <row r="26" spans="2:12">
      <c r="L26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B4" sqref="B4"/>
    </sheetView>
  </sheetViews>
  <sheetFormatPr baseColWidth="10" defaultRowHeight="14.4"/>
  <cols>
    <col min="1" max="2" width="18.5546875" customWidth="1"/>
  </cols>
  <sheetData>
    <row r="1" spans="1:3">
      <c r="A1" s="12" t="s">
        <v>19</v>
      </c>
      <c r="B1" t="s">
        <v>24</v>
      </c>
      <c r="C1" s="12" t="s">
        <v>21</v>
      </c>
    </row>
    <row r="2" spans="1:3">
      <c r="A2" s="11" t="s">
        <v>18</v>
      </c>
      <c r="B2" t="s">
        <v>22</v>
      </c>
      <c r="C2" s="13">
        <v>42370</v>
      </c>
    </row>
    <row r="3" spans="1:3">
      <c r="A3" s="11" t="s">
        <v>20</v>
      </c>
      <c r="B3" t="s">
        <v>25</v>
      </c>
      <c r="C3" s="13">
        <v>42457</v>
      </c>
    </row>
    <row r="4" spans="1:3">
      <c r="A4" s="11" t="s">
        <v>38</v>
      </c>
      <c r="B4" t="s">
        <v>26</v>
      </c>
      <c r="C4" s="13">
        <v>42491</v>
      </c>
    </row>
    <row r="5" spans="1:3">
      <c r="A5" s="11" t="s">
        <v>23</v>
      </c>
      <c r="C5" s="13">
        <v>42498</v>
      </c>
    </row>
    <row r="6" spans="1:3">
      <c r="C6" s="13">
        <v>42495</v>
      </c>
    </row>
    <row r="7" spans="1:3">
      <c r="C7" s="13">
        <v>42506</v>
      </c>
    </row>
    <row r="8" spans="1:3">
      <c r="C8" s="13">
        <v>42565</v>
      </c>
    </row>
    <row r="9" spans="1:3">
      <c r="C9" s="13">
        <v>42597</v>
      </c>
    </row>
    <row r="10" spans="1:3">
      <c r="C10" s="13">
        <v>42675</v>
      </c>
    </row>
    <row r="11" spans="1:3">
      <c r="C11" s="13">
        <v>42685</v>
      </c>
    </row>
    <row r="12" spans="1:3">
      <c r="C12" s="13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5"/>
  <sheetViews>
    <sheetView workbookViewId="0">
      <selection activeCell="B6" sqref="B6"/>
    </sheetView>
  </sheetViews>
  <sheetFormatPr baseColWidth="10" defaultRowHeight="14.4"/>
  <cols>
    <col min="3" max="3" width="14.109375" bestFit="1" customWidth="1"/>
  </cols>
  <sheetData>
    <row r="1" spans="1:5">
      <c r="A1" s="23" t="s">
        <v>27</v>
      </c>
      <c r="B1" s="23" t="s">
        <v>28</v>
      </c>
      <c r="C1" s="23" t="s">
        <v>29</v>
      </c>
      <c r="D1" s="23" t="s">
        <v>30</v>
      </c>
      <c r="E1" s="23" t="s">
        <v>31</v>
      </c>
    </row>
    <row r="2" spans="1:5">
      <c r="A2" s="11" t="s">
        <v>33</v>
      </c>
      <c r="B2" s="11" t="s">
        <v>32</v>
      </c>
      <c r="C2" s="11" t="s">
        <v>39</v>
      </c>
      <c r="D2" s="11">
        <v>12000</v>
      </c>
      <c r="E2" s="11" t="s">
        <v>40</v>
      </c>
    </row>
    <row r="3" spans="1:5">
      <c r="A3" s="11" t="s">
        <v>35</v>
      </c>
      <c r="B3" s="11" t="s">
        <v>34</v>
      </c>
      <c r="C3" s="11" t="s">
        <v>37</v>
      </c>
      <c r="D3" s="11">
        <v>14000</v>
      </c>
      <c r="E3" s="11" t="s">
        <v>36</v>
      </c>
    </row>
    <row r="4" spans="1:5">
      <c r="A4" s="11" t="s">
        <v>42</v>
      </c>
      <c r="B4" s="11" t="s">
        <v>41</v>
      </c>
      <c r="C4" s="11" t="s">
        <v>43</v>
      </c>
      <c r="D4" s="11">
        <v>15000</v>
      </c>
      <c r="E4" s="11" t="s">
        <v>44</v>
      </c>
    </row>
    <row r="5" spans="1:5">
      <c r="A5" s="37" t="s">
        <v>65</v>
      </c>
      <c r="B5" s="37" t="s">
        <v>66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semaine</vt:lpstr>
      <vt:lpstr>prise</vt:lpstr>
      <vt:lpstr>Param</vt:lpstr>
      <vt:lpstr>fichier client</vt:lpstr>
      <vt:lpstr>Employés</vt:lpstr>
      <vt:lpstr>Nom</vt:lpstr>
    </vt:vector>
  </TitlesOfParts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Darty</dc:creator>
  <cp:lastModifiedBy>Lucie Hebrard</cp:lastModifiedBy>
  <cp:revision/>
  <dcterms:created xsi:type="dcterms:W3CDTF">2015-01-15T14:09:37Z</dcterms:created>
  <dcterms:modified xsi:type="dcterms:W3CDTF">2016-04-12T12:22:59Z</dcterms:modified>
</cp:coreProperties>
</file>