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autoCompressPictures="0"/>
  <bookViews>
    <workbookView xWindow="2460" yWindow="-132" windowWidth="12936" windowHeight="8220" firstSheet="1" activeTab="1"/>
  </bookViews>
  <sheets>
    <sheet name="calendrier" sheetId="6" r:id="rId1"/>
    <sheet name="semaine" sheetId="1" r:id="rId2"/>
    <sheet name="prise rdv" sheetId="5" r:id="rId3"/>
    <sheet name="Param" sheetId="7" r:id="rId4"/>
    <sheet name="fichier client" sheetId="8" r:id="rId5"/>
  </sheets>
  <definedNames>
    <definedName name="date">Tableau1[[#All],[date]]</definedName>
    <definedName name="Employés">Param!$A$2:$A$5</definedName>
    <definedName name="heure">Tableau1[[#All],[heure début]]</definedName>
    <definedName name="jours_feries">'prise rdv'!$K$51</definedName>
    <definedName name="m_date">'prise rdv'!$A$53:$A$79</definedName>
    <definedName name="m_date1">'prise rdv'!$A:$A</definedName>
    <definedName name="m_heure">'prise rdv'!$B$53:$B$79</definedName>
    <definedName name="m_heure1">'prise rdv'!$B:$B</definedName>
    <definedName name="m_rdv">'prise rdv'!$A$53:$F$79</definedName>
    <definedName name="Nom">#REF!</definedName>
    <definedName name="type">#REF!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1"/>
  <c r="G4" i="5"/>
  <c r="G4" i="1" l="1"/>
  <c r="GD7" l="1"/>
  <c r="GD4"/>
  <c r="F3" l="1"/>
  <c r="D20"/>
  <c r="E20" s="1"/>
  <c r="F20" s="1"/>
  <c r="G20" s="1"/>
  <c r="H20" s="1"/>
  <c r="N4" i="6"/>
  <c r="C5"/>
  <c r="D5"/>
  <c r="E5"/>
  <c r="F5"/>
  <c r="G5"/>
  <c r="H5"/>
  <c r="I5"/>
  <c r="C7" s="1"/>
  <c r="D7" s="1"/>
  <c r="E7" s="1"/>
  <c r="F7" s="1"/>
  <c r="G7" s="1"/>
  <c r="H7" s="1"/>
  <c r="I7" s="1"/>
  <c r="C9" s="1"/>
  <c r="D9" s="1"/>
  <c r="E9" s="1"/>
  <c r="F9" s="1"/>
  <c r="G9" s="1"/>
  <c r="H9" s="1"/>
  <c r="I9" s="1"/>
  <c r="C11" s="1"/>
  <c r="D11" s="1"/>
  <c r="E11" s="1"/>
  <c r="F11" s="1"/>
  <c r="G11" s="1"/>
  <c r="H11" s="1"/>
  <c r="I11" s="1"/>
  <c r="C13" s="1"/>
  <c r="D13" s="1"/>
  <c r="E13" s="1"/>
  <c r="F13" s="1"/>
  <c r="G13" s="1"/>
  <c r="H13" s="1"/>
  <c r="I13" s="1"/>
  <c r="C15" s="1"/>
  <c r="D15" s="1"/>
  <c r="E15" s="1"/>
  <c r="F15" s="1"/>
  <c r="G15" s="1"/>
  <c r="H15" s="1"/>
  <c r="I15" s="1"/>
  <c r="GD5" i="1" l="1"/>
  <c r="AH20" i="6"/>
  <c r="AI20"/>
  <c r="AQ20"/>
  <c r="AP20"/>
  <c r="AK20"/>
  <c r="AO20"/>
  <c r="AF20"/>
  <c r="AE20"/>
  <c r="AR20"/>
  <c r="AB20"/>
  <c r="AL20"/>
  <c r="AM20"/>
  <c r="AD20"/>
  <c r="AG20"/>
  <c r="AC20"/>
  <c r="AN20"/>
  <c r="AJ20"/>
  <c r="G6" i="1" l="1"/>
  <c r="G16" l="1"/>
  <c r="G9"/>
  <c r="G17"/>
  <c r="G10"/>
  <c r="G8"/>
  <c r="G11"/>
  <c r="G15"/>
  <c r="G14"/>
  <c r="G18"/>
  <c r="G13"/>
  <c r="G12"/>
  <c r="H6"/>
  <c r="I6" s="1"/>
  <c r="I15" l="1"/>
  <c r="I14"/>
  <c r="I10"/>
  <c r="I13"/>
  <c r="I11"/>
  <c r="I8"/>
  <c r="I12"/>
  <c r="I18"/>
  <c r="I17"/>
  <c r="I16"/>
  <c r="I9"/>
  <c r="H8"/>
  <c r="H10"/>
  <c r="H13"/>
  <c r="H12"/>
  <c r="H17"/>
  <c r="H9"/>
  <c r="H16"/>
  <c r="H18"/>
  <c r="H11"/>
  <c r="H15"/>
  <c r="H14"/>
  <c r="C6"/>
  <c r="C11" l="1"/>
  <c r="C10"/>
  <c r="C12"/>
  <c r="C13"/>
  <c r="C14"/>
  <c r="C15"/>
  <c r="C18"/>
  <c r="C8"/>
  <c r="C16"/>
  <c r="C9"/>
  <c r="C17"/>
  <c r="D6"/>
  <c r="E6" s="1"/>
  <c r="G2"/>
  <c r="E8" l="1"/>
  <c r="E10"/>
  <c r="E11"/>
  <c r="E18"/>
  <c r="E9"/>
  <c r="E13"/>
  <c r="E14"/>
  <c r="E16"/>
  <c r="E12"/>
  <c r="E17"/>
  <c r="E15"/>
  <c r="F6"/>
  <c r="GD6"/>
  <c r="D8"/>
  <c r="D15"/>
  <c r="D13"/>
  <c r="D12"/>
  <c r="D17"/>
  <c r="D16"/>
  <c r="D9"/>
  <c r="D18"/>
  <c r="D14"/>
  <c r="D11"/>
  <c r="D10"/>
  <c r="F15" l="1"/>
  <c r="GD15" s="1"/>
  <c r="F9"/>
  <c r="F11"/>
  <c r="GD11" s="1"/>
  <c r="F17"/>
  <c r="F13"/>
  <c r="F14"/>
  <c r="F16"/>
  <c r="GD16" s="1"/>
  <c r="F12"/>
  <c r="GD12" s="1"/>
  <c r="F8"/>
  <c r="GD8" s="1"/>
  <c r="F18"/>
  <c r="GD18" s="1"/>
  <c r="F10"/>
  <c r="GD10" s="1"/>
  <c r="GD14"/>
  <c r="GD9"/>
  <c r="GD17"/>
  <c r="GD13"/>
</calcChain>
</file>

<file path=xl/sharedStrings.xml><?xml version="1.0" encoding="utf-8"?>
<sst xmlns="http://schemas.openxmlformats.org/spreadsheetml/2006/main" count="64" uniqueCount="60">
  <si>
    <t>Juin</t>
  </si>
  <si>
    <t>LUN</t>
  </si>
  <si>
    <t>MAR</t>
  </si>
  <si>
    <t>MER</t>
  </si>
  <si>
    <t>JEU</t>
  </si>
  <si>
    <t>VEN</t>
  </si>
  <si>
    <t>SAM</t>
  </si>
  <si>
    <t>DIM</t>
  </si>
  <si>
    <t>Date</t>
  </si>
  <si>
    <t>Lundi</t>
  </si>
  <si>
    <t>Mardi</t>
  </si>
  <si>
    <t>Mercredi</t>
  </si>
  <si>
    <t>Jeudi</t>
  </si>
  <si>
    <t>Vendredi</t>
  </si>
  <si>
    <t>Samedi</t>
  </si>
  <si>
    <t>Dimanche</t>
  </si>
  <si>
    <t>date</t>
  </si>
  <si>
    <t>commentaires</t>
  </si>
  <si>
    <t>clients</t>
  </si>
  <si>
    <t>Date et heure</t>
  </si>
  <si>
    <t>0</t>
  </si>
  <si>
    <t>type interventions</t>
  </si>
  <si>
    <t>heure début</t>
  </si>
  <si>
    <t>heure de fin</t>
  </si>
  <si>
    <t>Intervenants</t>
  </si>
  <si>
    <t>Février</t>
  </si>
  <si>
    <t>Mars</t>
  </si>
  <si>
    <t>Avril</t>
  </si>
  <si>
    <t>Mai</t>
  </si>
  <si>
    <t>Juillet</t>
  </si>
  <si>
    <t>Août</t>
  </si>
  <si>
    <t>Septembre</t>
  </si>
  <si>
    <t>Didier Fabre</t>
  </si>
  <si>
    <t>Vincent Grenet</t>
  </si>
  <si>
    <t xml:space="preserve">Employés </t>
  </si>
  <si>
    <t xml:space="preserve">Didier Fabre </t>
  </si>
  <si>
    <t>Jours fériés</t>
  </si>
  <si>
    <t xml:space="preserve"> Vincent Grenet            </t>
  </si>
  <si>
    <t>Machine</t>
  </si>
  <si>
    <t>Marie Ange Tarayre</t>
  </si>
  <si>
    <t>Patrick Cornut</t>
  </si>
  <si>
    <t>Type d'intervention</t>
  </si>
  <si>
    <t>Livraison</t>
  </si>
  <si>
    <t>Maintenance</t>
  </si>
  <si>
    <t>Nom</t>
  </si>
  <si>
    <t>Prénom</t>
  </si>
  <si>
    <t>Lieu dit</t>
  </si>
  <si>
    <t>Code postal</t>
  </si>
  <si>
    <t>Ville</t>
  </si>
  <si>
    <t>Lucie</t>
  </si>
  <si>
    <t>Hebrard</t>
  </si>
  <si>
    <t>zfe</t>
  </si>
  <si>
    <t>Julie</t>
  </si>
  <si>
    <t>Solignac</t>
  </si>
  <si>
    <t>jhg</t>
  </si>
  <si>
    <t>hg</t>
  </si>
  <si>
    <t>jg</t>
  </si>
  <si>
    <t>Albi</t>
  </si>
  <si>
    <t>Les Palaces</t>
  </si>
  <si>
    <t>Marie Ange Tayrare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</si>
</sst>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[$-F400]h:mm:ss\ AM/PM"/>
    <numFmt numFmtId="166" formatCode="d/m/yy\ h:mm;@"/>
  </numFmts>
  <fonts count="1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2"/>
      <color rgb="FFFF0000"/>
      <name val="Amethyst"/>
    </font>
    <font>
      <sz val="28"/>
      <color theme="0"/>
      <name val="Calibri"/>
      <family val="2"/>
      <scheme val="minor"/>
    </font>
    <font>
      <sz val="24"/>
      <color theme="0"/>
      <name val="Alien"/>
    </font>
    <font>
      <sz val="18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gray06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4" tint="-0.24997711111789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0">
    <xf numFmtId="0" fontId="0" fillId="0" borderId="0"/>
    <xf numFmtId="0" fontId="1" fillId="2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3" fillId="0" borderId="0"/>
  </cellStyleXfs>
  <cellXfs count="70">
    <xf numFmtId="0" fontId="0" fillId="0" borderId="0" xfId="0"/>
    <xf numFmtId="14" fontId="0" fillId="0" borderId="0" xfId="0" applyNumberFormat="1"/>
    <xf numFmtId="0" fontId="0" fillId="0" borderId="0" xfId="0" applyBorder="1"/>
    <xf numFmtId="0" fontId="1" fillId="2" borderId="0" xfId="1"/>
    <xf numFmtId="0" fontId="1" fillId="0" borderId="0" xfId="0" applyFont="1"/>
    <xf numFmtId="0" fontId="0" fillId="3" borderId="0" xfId="0" applyFill="1"/>
    <xf numFmtId="164" fontId="0" fillId="0" borderId="0" xfId="0" applyNumberFormat="1" applyBorder="1"/>
    <xf numFmtId="164" fontId="0" fillId="0" borderId="0" xfId="0" applyNumberFormat="1"/>
    <xf numFmtId="165" fontId="0" fillId="0" borderId="0" xfId="0" applyNumberFormat="1" applyBorder="1"/>
    <xf numFmtId="165" fontId="0" fillId="0" borderId="0" xfId="0" applyNumberFormat="1"/>
    <xf numFmtId="0" fontId="9" fillId="5" borderId="0" xfId="4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/>
    <xf numFmtId="14" fontId="4" fillId="0" borderId="0" xfId="0" applyNumberFormat="1" applyFont="1"/>
    <xf numFmtId="0" fontId="4" fillId="0" borderId="0" xfId="0" applyFont="1" applyFill="1"/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6" borderId="0" xfId="0" applyFill="1" applyBorder="1" applyAlignment="1">
      <alignment vertical="center"/>
    </xf>
    <xf numFmtId="0" fontId="1" fillId="6" borderId="0" xfId="0" applyFont="1" applyFill="1" applyBorder="1"/>
    <xf numFmtId="21" fontId="0" fillId="0" borderId="0" xfId="0" applyNumberFormat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7" borderId="0" xfId="0" applyNumberFormat="1" applyFill="1" applyBorder="1" applyAlignment="1">
      <alignment horizontal="center" vertical="center"/>
    </xf>
    <xf numFmtId="165" fontId="0" fillId="6" borderId="0" xfId="0" applyNumberForma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6" borderId="0" xfId="0" applyFont="1" applyFill="1"/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/>
    <xf numFmtId="0" fontId="4" fillId="8" borderId="3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/>
    <xf numFmtId="0" fontId="0" fillId="0" borderId="0" xfId="0" applyAlignment="1">
      <alignment horizontal="center" vertical="center"/>
    </xf>
    <xf numFmtId="0" fontId="0" fillId="0" borderId="3" xfId="0" applyBorder="1"/>
    <xf numFmtId="0" fontId="14" fillId="0" borderId="3" xfId="0" applyFont="1" applyBorder="1" applyAlignment="1">
      <alignment horizontal="center" vertical="center"/>
    </xf>
    <xf numFmtId="14" fontId="0" fillId="0" borderId="3" xfId="0" applyNumberFormat="1" applyBorder="1"/>
    <xf numFmtId="0" fontId="4" fillId="0" borderId="0" xfId="0" applyFont="1" applyBorder="1"/>
    <xf numFmtId="0" fontId="12" fillId="11" borderId="0" xfId="0" applyFont="1" applyFill="1" applyBorder="1" applyAlignment="1">
      <alignment horizontal="center" vertical="center"/>
    </xf>
    <xf numFmtId="14" fontId="15" fillId="11" borderId="4" xfId="0" applyNumberFormat="1" applyFont="1" applyFill="1" applyBorder="1" applyAlignment="1">
      <alignment horizontal="center" vertical="center"/>
    </xf>
    <xf numFmtId="14" fontId="15" fillId="11" borderId="5" xfId="0" applyNumberFormat="1" applyFont="1" applyFill="1" applyBorder="1" applyAlignment="1">
      <alignment horizontal="center" vertical="center"/>
    </xf>
    <xf numFmtId="14" fontId="15" fillId="11" borderId="6" xfId="0" applyNumberFormat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16" fillId="6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14" fontId="18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4" fontId="1" fillId="0" borderId="0" xfId="0" applyNumberFormat="1" applyFont="1"/>
    <xf numFmtId="0" fontId="0" fillId="0" borderId="0" xfId="0" applyAlignment="1">
      <alignment horizontal="center" vertical="center"/>
    </xf>
    <xf numFmtId="0" fontId="0" fillId="12" borderId="0" xfId="0" applyFill="1" applyBorder="1" applyAlignment="1" applyProtection="1">
      <alignment horizontal="left" vertical="center"/>
      <protection locked="0"/>
    </xf>
    <xf numFmtId="0" fontId="0" fillId="13" borderId="0" xfId="0" applyFill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11" fillId="2" borderId="0" xfId="1" applyFont="1" applyAlignment="1" applyProtection="1">
      <alignment horizontal="center" vertical="center"/>
      <protection locked="0"/>
    </xf>
    <xf numFmtId="14" fontId="10" fillId="2" borderId="0" xfId="1" applyNumberFormat="1" applyFont="1" applyAlignment="1" applyProtection="1">
      <alignment horizontal="center" vertical="center"/>
      <protection locked="0"/>
    </xf>
    <xf numFmtId="0" fontId="10" fillId="2" borderId="0" xfId="1" applyFont="1" applyAlignment="1" applyProtection="1">
      <alignment horizontal="center" vertical="center"/>
      <protection locked="0"/>
    </xf>
    <xf numFmtId="0" fontId="8" fillId="6" borderId="0" xfId="0" applyFont="1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8" fillId="6" borderId="0" xfId="0" applyNumberFormat="1" applyFont="1" applyFill="1" applyAlignment="1">
      <alignment horizontal="center" vertical="center" shrinkToFit="1"/>
    </xf>
    <xf numFmtId="0" fontId="0" fillId="0" borderId="0" xfId="0" applyNumberFormat="1" applyAlignment="1">
      <alignment horizontal="center" vertical="center" shrinkToFit="1"/>
    </xf>
    <xf numFmtId="0" fontId="8" fillId="6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90">
    <cellStyle name="60 % - Accent2 2" xfId="4"/>
    <cellStyle name="Accent2" xfId="1" builtinId="33"/>
    <cellStyle name="Lien hypertexte" xfId="17" builtinId="8" hidden="1"/>
    <cellStyle name="Lien hypertexte" xfId="21" builtinId="8" hidden="1"/>
    <cellStyle name="Lien hypertexte" xfId="13" builtinId="8" hidden="1"/>
    <cellStyle name="Lien hypertexte" xfId="9" builtinId="8" hidden="1"/>
    <cellStyle name="Lien hypertexte" xfId="2" builtinId="8" hidden="1"/>
    <cellStyle name="Lien hypertexte" xfId="5" builtinId="8" hidden="1"/>
    <cellStyle name="Lien hypertexte" xfId="7" builtinId="8" hidden="1"/>
    <cellStyle name="Lien hypertexte" xfId="23" builtinId="8" hidden="1"/>
    <cellStyle name="Lien hypertexte" xfId="19" builtinId="8" hidden="1"/>
    <cellStyle name="Lien hypertexte" xfId="15" builtinId="8" hidden="1"/>
    <cellStyle name="Lien hypertexte" xfId="27" builtinId="8" hidden="1"/>
    <cellStyle name="Lien hypertexte" xfId="31" builtinId="8" hidden="1"/>
    <cellStyle name="Lien hypertexte" xfId="35" builtinId="8" hidden="1"/>
    <cellStyle name="Lien hypertexte" xfId="39" builtinId="8" hidden="1"/>
    <cellStyle name="Lien hypertexte" xfId="41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7" builtinId="8" hidden="1"/>
    <cellStyle name="Lien hypertexte" xfId="59" builtinId="8" hidden="1"/>
    <cellStyle name="Lien hypertexte" xfId="63" builtinId="8" hidden="1"/>
    <cellStyle name="Lien hypertexte" xfId="67" builtinId="8" hidden="1"/>
    <cellStyle name="Lien hypertexte" xfId="61" builtinId="8" hidden="1"/>
    <cellStyle name="Lien hypertexte" xfId="53" builtinId="8" hidden="1"/>
    <cellStyle name="Lien hypertexte" xfId="37" builtinId="8" hidden="1"/>
    <cellStyle name="Lien hypertexte" xfId="29" builtinId="8" hidden="1"/>
    <cellStyle name="Lien hypertexte" xfId="11" builtinId="8" hidden="1"/>
    <cellStyle name="Lien hypertexte" xfId="45" builtinId="8" hidden="1"/>
    <cellStyle name="Lien hypertexte" xfId="65" builtinId="8" hidden="1"/>
    <cellStyle name="Lien hypertexte" xfId="55" builtinId="8" hidden="1"/>
    <cellStyle name="Lien hypertexte" xfId="43" builtinId="8" hidden="1"/>
    <cellStyle name="Lien hypertexte" xfId="33" builtinId="8" hidden="1"/>
    <cellStyle name="Lien hypertexte" xfId="87" builtinId="8" hidden="1"/>
    <cellStyle name="Lien hypertexte" xfId="81" builtinId="8" hidden="1"/>
    <cellStyle name="Lien hypertexte" xfId="77" builtinId="8" hidden="1"/>
    <cellStyle name="Lien hypertexte" xfId="73" builtinId="8" hidden="1"/>
    <cellStyle name="Lien hypertexte" xfId="69" builtinId="8" hidden="1"/>
    <cellStyle name="Lien hypertexte" xfId="25" builtinId="8" hidden="1"/>
    <cellStyle name="Lien hypertexte" xfId="85" builtinId="8" hidden="1"/>
    <cellStyle name="Lien hypertexte" xfId="79" builtinId="8" hidden="1"/>
    <cellStyle name="Lien hypertexte" xfId="83" builtinId="8" hidden="1"/>
    <cellStyle name="Lien hypertexte" xfId="75" builtinId="8" hidden="1"/>
    <cellStyle name="Lien hypertexte" xfId="71" builtinId="8" hidden="1"/>
    <cellStyle name="Lien hypertexte visité" xfId="42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40" builtinId="9" hidden="1"/>
    <cellStyle name="Lien hypertexte visité" xfId="24" builtinId="9" hidden="1"/>
    <cellStyle name="Lien hypertexte visité" xfId="14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10" builtinId="9" hidden="1"/>
    <cellStyle name="Lien hypertexte visité" xfId="12" builtinId="9" hidden="1"/>
    <cellStyle name="Lien hypertexte visité" xfId="6" builtinId="9" hidden="1"/>
    <cellStyle name="Lien hypertexte visité" xfId="3" builtinId="9" hidden="1"/>
    <cellStyle name="Lien hypertexte visité" xfId="8" builtinId="9" hidden="1"/>
    <cellStyle name="Lien hypertexte visité" xfId="16" builtinId="9" hidden="1"/>
    <cellStyle name="Lien hypertexte visité" xfId="52" builtinId="9" hidden="1"/>
    <cellStyle name="Lien hypertexte visité" xfId="44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80" builtinId="9" hidden="1"/>
    <cellStyle name="Lien hypertexte visité" xfId="72" builtinId="9" hidden="1"/>
    <cellStyle name="Lien hypertexte visité" xfId="64" builtinId="9" hidden="1"/>
    <cellStyle name="Lien hypertexte visité" xfId="5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26" builtinId="9" hidden="1"/>
    <cellStyle name="Lien hypertexte visité" xfId="82" builtinId="9" hidden="1"/>
    <cellStyle name="Lien hypertexte visité" xfId="68" builtinId="9" hidden="1"/>
    <cellStyle name="Lien hypertexte visité" xfId="70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60" builtinId="9" hidden="1"/>
    <cellStyle name="Lien hypertexte visité" xfId="62" builtinId="9" hidden="1"/>
    <cellStyle name="Lien hypertexte visité" xfId="66" builtinId="9" hidden="1"/>
    <cellStyle name="Lien hypertexte visité" xfId="58" builtinId="9" hidden="1"/>
    <cellStyle name="Lien hypertexte visité" xfId="54" builtinId="9" hidden="1"/>
    <cellStyle name="Normal" xfId="0" builtinId="0"/>
    <cellStyle name="Normal 2" xfId="89"/>
  </cellStyles>
  <dxfs count="38"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numFmt numFmtId="166" formatCode="d/m/yy\ h:mm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numFmt numFmtId="165" formatCode="[$-F400]h:mm:ss\ AM/PM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readingOrder="0"/>
    </dxf>
    <dxf>
      <numFmt numFmtId="165" formatCode="[$-F400]h:mm:ss\ AM/PM"/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fill>
        <patternFill patternType="solid">
          <bgColor rgb="FFFFC000"/>
        </patternFill>
      </fill>
    </dxf>
    <dxf>
      <numFmt numFmtId="0" formatCode="General"/>
      <fill>
        <patternFill>
          <bgColor rgb="FFFF6600"/>
        </patternFill>
      </fill>
    </dxf>
    <dxf>
      <fill>
        <patternFill>
          <bgColor rgb="FFFF3300"/>
        </patternFill>
      </fill>
    </dxf>
    <dxf>
      <numFmt numFmtId="0" formatCode="General"/>
      <fill>
        <patternFill>
          <bgColor theme="9" tint="0.39994506668294322"/>
        </patternFill>
      </fill>
    </dxf>
    <dxf>
      <numFmt numFmtId="30" formatCode="@"/>
      <fill>
        <patternFill>
          <bgColor rgb="FFFFFF00"/>
        </patternFill>
      </fill>
    </dxf>
    <dxf>
      <font>
        <color auto="1"/>
      </font>
      <fill>
        <patternFill patternType="solid">
          <fgColor indexed="64"/>
          <bgColor rgb="FFE9E59B"/>
        </patternFill>
      </fill>
    </dxf>
    <dxf>
      <font>
        <color rgb="FF005C00"/>
      </font>
      <fill>
        <patternFill patternType="solid">
          <fgColor indexed="64"/>
          <bgColor rgb="FF92D050"/>
        </patternFill>
      </fill>
    </dxf>
    <dxf>
      <font>
        <color theme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E8AF0D"/>
        </top>
        <bottom style="thin">
          <color rgb="FFE8AF0D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660066"/>
        </top>
        <bottom style="thin">
          <color rgb="FF660066"/>
        </bottom>
      </border>
    </dxf>
    <dxf>
      <fill>
        <patternFill patternType="solid">
          <fgColor auto="1"/>
          <bgColor theme="7" tint="0.39985351115451523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theme="0" tint="-0.499984740745262"/>
      </font>
      <fill>
        <patternFill patternType="solid">
          <fgColor indexed="64"/>
          <bgColor theme="0" tint="-4.9989318521683403E-2"/>
        </patternFill>
      </fill>
    </dxf>
    <dxf>
      <font>
        <color theme="9" tint="-0.249977111117893"/>
      </font>
      <fill>
        <patternFill patternType="solid">
          <fgColor indexed="64"/>
          <bgColor theme="9" tint="0.79998168889431442"/>
        </patternFill>
      </fill>
    </dxf>
    <dxf>
      <font>
        <color theme="8" tint="-0.249977111117893"/>
      </font>
      <fill>
        <patternFill patternType="solid">
          <fgColor indexed="64"/>
          <bgColor theme="8" tint="0.79998168889431442"/>
        </patternFill>
      </fill>
    </dxf>
    <dxf>
      <fill>
        <patternFill>
          <bgColor theme="2"/>
        </patternFill>
      </fill>
    </dxf>
    <dxf>
      <font>
        <b val="0"/>
        <i/>
        <color rgb="FFFF0000"/>
      </font>
    </dxf>
  </dxfs>
  <tableStyles count="0" defaultTableStyle="TableStyleMedium2" defaultPivotStyle="PivotStyleLight16"/>
  <colors>
    <mruColors>
      <color rgb="FFFF6600"/>
      <color rgb="FFFF3300"/>
      <color rgb="FFFF66CC"/>
      <color rgb="FFFF3399"/>
      <color rgb="FFFF66FF"/>
      <color rgb="FFF8B8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73761</xdr:colOff>
      <xdr:row>1</xdr:row>
      <xdr:rowOff>101058</xdr:rowOff>
    </xdr:from>
    <xdr:to>
      <xdr:col>3</xdr:col>
      <xdr:colOff>1595437</xdr:colOff>
      <xdr:row>4</xdr:row>
      <xdr:rowOff>119063</xdr:rowOff>
    </xdr:to>
    <xdr:sp macro="[0]!PRDV" textlink="">
      <xdr:nvSpPr>
        <xdr:cNvPr id="2" name="Rectangle 1"/>
        <xdr:cNvSpPr/>
      </xdr:nvSpPr>
      <xdr:spPr>
        <a:xfrm>
          <a:off x="883386" y="112964"/>
          <a:ext cx="2974239" cy="815724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latin typeface="Aharoni" pitchFamily="2" charset="-79"/>
              <a:cs typeface="Aharoni" pitchFamily="2" charset="-79"/>
            </a:rPr>
            <a:t>Prise de RDV</a:t>
          </a:r>
        </a:p>
      </xdr:txBody>
    </xdr:sp>
    <xdr:clientData/>
  </xdr:twoCellAnchor>
  <xdr:twoCellAnchor>
    <xdr:from>
      <xdr:col>4</xdr:col>
      <xdr:colOff>107157</xdr:colOff>
      <xdr:row>1</xdr:row>
      <xdr:rowOff>95252</xdr:rowOff>
    </xdr:from>
    <xdr:to>
      <xdr:col>5</xdr:col>
      <xdr:colOff>904875</xdr:colOff>
      <xdr:row>4</xdr:row>
      <xdr:rowOff>166689</xdr:rowOff>
    </xdr:to>
    <xdr:sp macro="" textlink="">
      <xdr:nvSpPr>
        <xdr:cNvPr id="3" name="Ellipse 2"/>
        <xdr:cNvSpPr/>
      </xdr:nvSpPr>
      <xdr:spPr>
        <a:xfrm>
          <a:off x="4250532" y="107158"/>
          <a:ext cx="2821781" cy="869156"/>
        </a:xfrm>
        <a:prstGeom prst="ellipse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latin typeface="Aharoni" pitchFamily="2" charset="-79"/>
              <a:cs typeface="Aharoni" pitchFamily="2" charset="-79"/>
            </a:rPr>
            <a:t>PRISE RDV (USERFORM)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185553</xdr:colOff>
      <xdr:row>0</xdr:row>
      <xdr:rowOff>98961</xdr:rowOff>
    </xdr:from>
    <xdr:to>
      <xdr:col>2</xdr:col>
      <xdr:colOff>890649</xdr:colOff>
      <xdr:row>1</xdr:row>
      <xdr:rowOff>98961</xdr:rowOff>
    </xdr:to>
    <xdr:sp macro="[0]!PRDV" textlink="">
      <xdr:nvSpPr>
        <xdr:cNvPr id="2" name="Rectangle 1"/>
        <xdr:cNvSpPr/>
      </xdr:nvSpPr>
      <xdr:spPr>
        <a:xfrm>
          <a:off x="185553" y="98961"/>
          <a:ext cx="2808018" cy="606136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latin typeface="Aharoni" pitchFamily="2" charset="-79"/>
              <a:cs typeface="Aharoni" pitchFamily="2" charset="-79"/>
            </a:rPr>
            <a:t>Planning semaine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I97" headerRowDxfId="19" dataDxfId="18">
  <autoFilter ref="A3:I97">
    <filterColumn colId="2"/>
    <filterColumn colId="7"/>
    <filterColumn colId="8"/>
  </autoFilter>
  <sortState ref="A4:F52">
    <sortCondition ref="A4"/>
  </sortState>
  <tableColumns count="9">
    <tableColumn id="1" name="date" totalsRowLabel="Total" dataDxfId="17" totalsRowDxfId="16"/>
    <tableColumn id="2" name="heure début" dataDxfId="15" totalsRowDxfId="14"/>
    <tableColumn id="9" name="heure de fin" dataDxfId="13" totalsRowDxfId="12"/>
    <tableColumn id="3" name="type interventions" dataDxfId="11" totalsRowDxfId="10"/>
    <tableColumn id="4" name="commentaires" dataDxfId="9" totalsRowDxfId="8"/>
    <tableColumn id="5" name="clients" totalsRowFunction="count" dataDxfId="7" totalsRowDxfId="6"/>
    <tableColumn id="6" name="Date et heure" dataDxfId="5" totalsRowDxfId="4">
      <calculatedColumnFormula>Tableau1[[#This Row],[date]]+Tableau1[[#This Row],[heure début]]</calculatedColumnFormula>
    </tableColumn>
    <tableColumn id="7" name="Intervenants" dataDxfId="3" totalsRowDxfId="2"/>
    <tableColumn id="8" name="0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rtlCol="0" anchor="ctr"/>
      <a:lstStyle>
        <a:defPPr algn="ctr">
          <a:defRPr sz="2000" b="1">
            <a:latin typeface="Aharoni" pitchFamily="2" charset="-79"/>
            <a:cs typeface="Aharoni" pitchFamily="2" charset="-79"/>
          </a:defRPr>
        </a:defPPr>
      </a:lstStyle>
      <a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B1:AR76"/>
  <sheetViews>
    <sheetView showGridLines="0" workbookViewId="0"/>
  </sheetViews>
  <sheetFormatPr baseColWidth="10" defaultColWidth="10.6640625" defaultRowHeight="50.1" customHeight="1"/>
  <cols>
    <col min="1" max="1" width="5.44140625" customWidth="1"/>
    <col min="2" max="2" width="1.6640625" customWidth="1"/>
    <col min="10" max="10" width="1.6640625" customWidth="1"/>
    <col min="32" max="32" width="17.44140625" customWidth="1"/>
  </cols>
  <sheetData>
    <row r="1" spans="2:22" ht="44.1" customHeight="1"/>
    <row r="2" spans="2:22" ht="3" hidden="1" customHeight="1">
      <c r="B2" s="5"/>
      <c r="C2" s="5"/>
      <c r="D2" s="5"/>
      <c r="E2" s="5"/>
      <c r="F2" s="5"/>
      <c r="G2" s="5"/>
      <c r="H2" s="5"/>
      <c r="I2" s="5"/>
      <c r="J2" s="5"/>
    </row>
    <row r="3" spans="2:22" ht="50.1" customHeight="1">
      <c r="B3" s="5"/>
      <c r="C3" s="60">
        <v>2016</v>
      </c>
      <c r="D3" s="60"/>
      <c r="E3" s="61" t="s">
        <v>0</v>
      </c>
      <c r="F3" s="62"/>
      <c r="G3" s="62"/>
      <c r="H3" s="3"/>
      <c r="I3" s="3"/>
      <c r="J3" s="5"/>
    </row>
    <row r="4" spans="2:22" ht="50.1" customHeight="1">
      <c r="B4" s="5"/>
      <c r="C4" s="10" t="s">
        <v>1</v>
      </c>
      <c r="D4" s="10" t="s">
        <v>2</v>
      </c>
      <c r="E4" s="10" t="s">
        <v>3</v>
      </c>
      <c r="F4" s="10" t="s">
        <v>4</v>
      </c>
      <c r="G4" s="10" t="s">
        <v>5</v>
      </c>
      <c r="H4" s="10" t="s">
        <v>6</v>
      </c>
      <c r="I4" s="10" t="s">
        <v>7</v>
      </c>
      <c r="J4" s="5"/>
      <c r="N4" s="14" t="e">
        <f>MONTH(1&amp;mois)</f>
        <v>#NAME?</v>
      </c>
    </row>
    <row r="5" spans="2:22" ht="26.1" customHeight="1">
      <c r="B5" s="5"/>
      <c r="C5" s="63" t="e">
        <f>IF(C4=jour,1,"")</f>
        <v>#NAME?</v>
      </c>
      <c r="D5" s="63" t="e">
        <f t="shared" ref="D5:I5" si="0">IF(D4=jour,1,IF(C5="","",C5+1))</f>
        <v>#NAME?</v>
      </c>
      <c r="E5" s="63" t="e">
        <f t="shared" si="0"/>
        <v>#NAME?</v>
      </c>
      <c r="F5" s="63" t="e">
        <f t="shared" si="0"/>
        <v>#NAME?</v>
      </c>
      <c r="G5" s="63" t="e">
        <f t="shared" si="0"/>
        <v>#NAME?</v>
      </c>
      <c r="H5" s="63" t="e">
        <f t="shared" si="0"/>
        <v>#NAME?</v>
      </c>
      <c r="I5" s="63" t="e">
        <f t="shared" si="0"/>
        <v>#NAME?</v>
      </c>
      <c r="J5" s="5"/>
      <c r="V5" s="1"/>
    </row>
    <row r="6" spans="2:22" ht="26.1" customHeight="1">
      <c r="B6" s="5"/>
      <c r="C6" s="64"/>
      <c r="D6" s="64"/>
      <c r="E6" s="64"/>
      <c r="F6" s="64"/>
      <c r="G6" s="64"/>
      <c r="H6" s="64"/>
      <c r="I6" s="64"/>
      <c r="J6" s="5"/>
    </row>
    <row r="7" spans="2:22" ht="29.1" customHeight="1">
      <c r="B7" s="5"/>
      <c r="C7" s="63" t="e">
        <f>I5+1</f>
        <v>#NAME?</v>
      </c>
      <c r="D7" s="63" t="e">
        <f t="shared" ref="D7:I11" si="1">C7+1</f>
        <v>#NAME?</v>
      </c>
      <c r="E7" s="63" t="e">
        <f t="shared" si="1"/>
        <v>#NAME?</v>
      </c>
      <c r="F7" s="63" t="e">
        <f t="shared" si="1"/>
        <v>#NAME?</v>
      </c>
      <c r="G7" s="63" t="e">
        <f t="shared" si="1"/>
        <v>#NAME?</v>
      </c>
      <c r="H7" s="63" t="e">
        <f t="shared" si="1"/>
        <v>#NAME?</v>
      </c>
      <c r="I7" s="63" t="e">
        <f t="shared" si="1"/>
        <v>#NAME?</v>
      </c>
      <c r="J7" s="5"/>
    </row>
    <row r="8" spans="2:22" ht="29.1" customHeight="1">
      <c r="B8" s="5"/>
      <c r="C8" s="64"/>
      <c r="D8" s="64"/>
      <c r="E8" s="64"/>
      <c r="F8" s="64"/>
      <c r="G8" s="64"/>
      <c r="H8" s="64"/>
      <c r="I8" s="64"/>
      <c r="J8" s="5"/>
    </row>
    <row r="9" spans="2:22" ht="29.1" customHeight="1">
      <c r="B9" s="5"/>
      <c r="C9" s="63" t="e">
        <f>I7+1</f>
        <v>#NAME?</v>
      </c>
      <c r="D9" s="63" t="e">
        <f t="shared" si="1"/>
        <v>#NAME?</v>
      </c>
      <c r="E9" s="63" t="e">
        <f t="shared" si="1"/>
        <v>#NAME?</v>
      </c>
      <c r="F9" s="65" t="e">
        <f t="shared" si="1"/>
        <v>#NAME?</v>
      </c>
      <c r="G9" s="63" t="e">
        <f t="shared" si="1"/>
        <v>#NAME?</v>
      </c>
      <c r="H9" s="63" t="e">
        <f t="shared" si="1"/>
        <v>#NAME?</v>
      </c>
      <c r="I9" s="63" t="e">
        <f t="shared" si="1"/>
        <v>#NAME?</v>
      </c>
      <c r="J9" s="5"/>
    </row>
    <row r="10" spans="2:22" ht="29.1" customHeight="1">
      <c r="B10" s="5"/>
      <c r="C10" s="64"/>
      <c r="D10" s="64"/>
      <c r="E10" s="64"/>
      <c r="F10" s="66"/>
      <c r="G10" s="64"/>
      <c r="H10" s="64"/>
      <c r="I10" s="64"/>
      <c r="J10" s="5"/>
    </row>
    <row r="11" spans="2:22" ht="29.1" customHeight="1">
      <c r="B11" s="5"/>
      <c r="C11" s="65" t="e">
        <f>I9+1</f>
        <v>#NAME?</v>
      </c>
      <c r="D11" s="63" t="e">
        <f t="shared" si="1"/>
        <v>#NAME?</v>
      </c>
      <c r="E11" s="63" t="e">
        <f t="shared" si="1"/>
        <v>#NAME?</v>
      </c>
      <c r="F11" s="63" t="e">
        <f t="shared" si="1"/>
        <v>#NAME?</v>
      </c>
      <c r="G11" s="63" t="e">
        <f t="shared" si="1"/>
        <v>#NAME?</v>
      </c>
      <c r="H11" s="63" t="e">
        <f t="shared" si="1"/>
        <v>#NAME?</v>
      </c>
      <c r="I11" s="63" t="e">
        <f t="shared" si="1"/>
        <v>#NAME?</v>
      </c>
      <c r="J11" s="5"/>
    </row>
    <row r="12" spans="2:22" ht="29.1" customHeight="1">
      <c r="B12" s="5"/>
      <c r="C12" s="66"/>
      <c r="D12" s="64"/>
      <c r="E12" s="64"/>
      <c r="F12" s="64"/>
      <c r="G12" s="64"/>
      <c r="H12" s="64"/>
      <c r="I12" s="64"/>
      <c r="J12" s="5"/>
    </row>
    <row r="13" spans="2:22" ht="29.1" customHeight="1">
      <c r="B13" s="5"/>
      <c r="C13" s="63" t="e">
        <f>IF(OR(I11=NB_jours,I11=""),"",I11+1)</f>
        <v>#NAME?</v>
      </c>
      <c r="D13" s="63" t="e">
        <f t="shared" ref="D13:I13" si="2">IF(OR(C13=NB_jours,C13=""),"",C13+1)</f>
        <v>#NAME?</v>
      </c>
      <c r="E13" s="63" t="e">
        <f t="shared" si="2"/>
        <v>#NAME?</v>
      </c>
      <c r="F13" s="63" t="e">
        <f t="shared" si="2"/>
        <v>#NAME?</v>
      </c>
      <c r="G13" s="63" t="e">
        <f t="shared" si="2"/>
        <v>#NAME?</v>
      </c>
      <c r="H13" s="63" t="e">
        <f t="shared" si="2"/>
        <v>#NAME?</v>
      </c>
      <c r="I13" s="63" t="e">
        <f t="shared" si="2"/>
        <v>#NAME?</v>
      </c>
      <c r="J13" s="5"/>
    </row>
    <row r="14" spans="2:22" ht="29.1" customHeight="1">
      <c r="B14" s="5"/>
      <c r="C14" s="64"/>
      <c r="D14" s="64"/>
      <c r="E14" s="64"/>
      <c r="F14" s="64"/>
      <c r="G14" s="64"/>
      <c r="H14" s="64"/>
      <c r="I14" s="64"/>
      <c r="J14" s="5"/>
    </row>
    <row r="15" spans="2:22" ht="29.1" customHeight="1">
      <c r="B15" s="5"/>
      <c r="C15" s="67" t="e">
        <f>IF(OR(I13=NB_jours,I13=""),"",I13+1)</f>
        <v>#NAME?</v>
      </c>
      <c r="D15" s="63" t="e">
        <f t="shared" ref="D15:I15" si="3">IF(OR(C15=NB_jours,C15=""),"",C15+1)</f>
        <v>#NAME?</v>
      </c>
      <c r="E15" s="63" t="e">
        <f t="shared" si="3"/>
        <v>#NAME?</v>
      </c>
      <c r="F15" s="63" t="e">
        <f t="shared" si="3"/>
        <v>#NAME?</v>
      </c>
      <c r="G15" s="63" t="e">
        <f t="shared" si="3"/>
        <v>#NAME?</v>
      </c>
      <c r="H15" s="63" t="e">
        <f t="shared" si="3"/>
        <v>#NAME?</v>
      </c>
      <c r="I15" s="63" t="e">
        <f t="shared" si="3"/>
        <v>#NAME?</v>
      </c>
      <c r="J15" s="5"/>
    </row>
    <row r="16" spans="2:22" ht="29.1" customHeight="1">
      <c r="B16" s="5"/>
      <c r="C16" s="68"/>
      <c r="D16" s="64"/>
      <c r="E16" s="64"/>
      <c r="F16" s="64"/>
      <c r="G16" s="64"/>
      <c r="H16" s="64"/>
      <c r="I16" s="64"/>
      <c r="J16" s="5"/>
    </row>
    <row r="17" spans="2:44" ht="8.1" customHeight="1">
      <c r="B17" s="5"/>
      <c r="C17" s="5"/>
      <c r="D17" s="5"/>
      <c r="E17" s="5"/>
      <c r="F17" s="5"/>
      <c r="G17" s="5"/>
      <c r="H17" s="5"/>
      <c r="I17" s="5"/>
      <c r="J17" s="5"/>
    </row>
    <row r="20" spans="2:44" ht="50.1" customHeight="1">
      <c r="AB20" s="1" t="e">
        <f t="shared" ref="AB20:AD20" si="4">DATE(année,$N$4,G11)</f>
        <v>#NAME?</v>
      </c>
      <c r="AC20" s="1" t="e">
        <f t="shared" si="4"/>
        <v>#NAME?</v>
      </c>
      <c r="AD20" s="1" t="e">
        <f t="shared" si="4"/>
        <v>#NAME?</v>
      </c>
      <c r="AE20" s="1" t="e">
        <f t="shared" ref="AE20:AK20" si="5">DATE(année,$N$4,C13)</f>
        <v>#NAME?</v>
      </c>
      <c r="AF20" s="1" t="e">
        <f t="shared" si="5"/>
        <v>#NAME?</v>
      </c>
      <c r="AG20" s="1" t="e">
        <f t="shared" si="5"/>
        <v>#NAME?</v>
      </c>
      <c r="AH20" s="1" t="e">
        <f t="shared" si="5"/>
        <v>#NAME?</v>
      </c>
      <c r="AI20" s="1" t="e">
        <f t="shared" si="5"/>
        <v>#NAME?</v>
      </c>
      <c r="AJ20" s="1" t="e">
        <f t="shared" si="5"/>
        <v>#NAME?</v>
      </c>
      <c r="AK20" s="1" t="e">
        <f t="shared" si="5"/>
        <v>#NAME?</v>
      </c>
      <c r="AL20" s="1" t="e">
        <f t="shared" ref="AL20:AR20" si="6">DATE(année,$N$4,C15)</f>
        <v>#NAME?</v>
      </c>
      <c r="AM20" s="1" t="e">
        <f t="shared" si="6"/>
        <v>#NAME?</v>
      </c>
      <c r="AN20" s="1" t="e">
        <f t="shared" si="6"/>
        <v>#NAME?</v>
      </c>
      <c r="AO20" s="1" t="e">
        <f t="shared" si="6"/>
        <v>#NAME?</v>
      </c>
      <c r="AP20" s="1" t="e">
        <f t="shared" si="6"/>
        <v>#NAME?</v>
      </c>
      <c r="AQ20" s="1" t="e">
        <f t="shared" si="6"/>
        <v>#NAME?</v>
      </c>
      <c r="AR20" s="1" t="e">
        <f t="shared" si="6"/>
        <v>#NAME?</v>
      </c>
    </row>
    <row r="35" spans="3:3" ht="50.1" customHeight="1">
      <c r="C35" s="1"/>
    </row>
    <row r="36" spans="3:3" ht="50.1" customHeight="1">
      <c r="C36" s="1"/>
    </row>
    <row r="37" spans="3:3" ht="50.1" customHeight="1">
      <c r="C37" s="1"/>
    </row>
    <row r="38" spans="3:3" ht="50.1" customHeight="1">
      <c r="C38" s="1"/>
    </row>
    <row r="39" spans="3:3" ht="50.1" customHeight="1">
      <c r="C39" s="1"/>
    </row>
    <row r="40" spans="3:3" ht="50.1" customHeight="1">
      <c r="C40" s="1"/>
    </row>
    <row r="41" spans="3:3" ht="50.1" customHeight="1">
      <c r="C41" s="1"/>
    </row>
    <row r="42" spans="3:3" ht="50.1" customHeight="1">
      <c r="C42" s="1"/>
    </row>
    <row r="43" spans="3:3" ht="50.1" customHeight="1">
      <c r="C43" s="1"/>
    </row>
    <row r="44" spans="3:3" ht="50.1" customHeight="1">
      <c r="C44" s="1"/>
    </row>
    <row r="45" spans="3:3" ht="50.1" customHeight="1">
      <c r="C45" s="1"/>
    </row>
    <row r="46" spans="3:3" ht="50.1" customHeight="1">
      <c r="C46" s="1"/>
    </row>
    <row r="47" spans="3:3" ht="50.1" customHeight="1">
      <c r="C47" s="1"/>
    </row>
    <row r="48" spans="3:3" ht="50.1" customHeight="1">
      <c r="C48" s="1"/>
    </row>
    <row r="49" spans="3:3" ht="50.1" customHeight="1">
      <c r="C49" s="1"/>
    </row>
    <row r="50" spans="3:3" ht="50.1" customHeight="1">
      <c r="C50" s="1"/>
    </row>
    <row r="51" spans="3:3" ht="50.1" customHeight="1">
      <c r="C51" s="1"/>
    </row>
    <row r="52" spans="3:3" ht="50.1" customHeight="1">
      <c r="C52" s="1"/>
    </row>
    <row r="53" spans="3:3" ht="50.1" customHeight="1">
      <c r="C53" s="1"/>
    </row>
    <row r="54" spans="3:3" ht="50.1" customHeight="1">
      <c r="C54" s="1"/>
    </row>
    <row r="55" spans="3:3" ht="50.1" customHeight="1">
      <c r="C55" s="1"/>
    </row>
    <row r="56" spans="3:3" ht="50.1" customHeight="1">
      <c r="C56" s="1"/>
    </row>
    <row r="57" spans="3:3" ht="50.1" customHeight="1">
      <c r="C57" s="1"/>
    </row>
    <row r="58" spans="3:3" ht="50.1" customHeight="1">
      <c r="C58" s="1"/>
    </row>
    <row r="59" spans="3:3" ht="50.1" customHeight="1">
      <c r="C59" s="1"/>
    </row>
    <row r="60" spans="3:3" ht="50.1" customHeight="1">
      <c r="C60" s="1"/>
    </row>
    <row r="61" spans="3:3" ht="50.1" customHeight="1">
      <c r="C61" s="1"/>
    </row>
    <row r="62" spans="3:3" ht="50.1" customHeight="1">
      <c r="C62" s="1"/>
    </row>
    <row r="63" spans="3:3" ht="50.1" customHeight="1">
      <c r="C63" s="1"/>
    </row>
    <row r="64" spans="3:3" ht="50.1" customHeight="1">
      <c r="C64" s="1"/>
    </row>
    <row r="65" spans="3:3" ht="50.1" customHeight="1">
      <c r="C65" s="1"/>
    </row>
    <row r="66" spans="3:3" ht="50.1" customHeight="1">
      <c r="C66" s="1"/>
    </row>
    <row r="67" spans="3:3" ht="50.1" customHeight="1">
      <c r="C67" s="1"/>
    </row>
    <row r="68" spans="3:3" ht="50.1" customHeight="1">
      <c r="C68" s="1"/>
    </row>
    <row r="69" spans="3:3" ht="50.1" customHeight="1">
      <c r="C69" s="1"/>
    </row>
    <row r="70" spans="3:3" ht="50.1" customHeight="1">
      <c r="C70" s="1"/>
    </row>
    <row r="71" spans="3:3" ht="50.1" customHeight="1">
      <c r="C71" s="1"/>
    </row>
    <row r="72" spans="3:3" ht="50.1" customHeight="1">
      <c r="C72" s="1"/>
    </row>
    <row r="73" spans="3:3" ht="50.1" customHeight="1">
      <c r="C73" s="1"/>
    </row>
    <row r="74" spans="3:3" ht="50.1" customHeight="1">
      <c r="C74" s="1"/>
    </row>
    <row r="75" spans="3:3" ht="50.1" customHeight="1">
      <c r="C75" s="1"/>
    </row>
    <row r="76" spans="3:3" ht="50.1" customHeight="1">
      <c r="C76" s="1"/>
    </row>
  </sheetData>
  <mergeCells count="44">
    <mergeCell ref="H15:H16"/>
    <mergeCell ref="D15:D16"/>
    <mergeCell ref="E15:E16"/>
    <mergeCell ref="F15:F16"/>
    <mergeCell ref="G15:G16"/>
    <mergeCell ref="C15:C16"/>
    <mergeCell ref="H11:H12"/>
    <mergeCell ref="I11:I12"/>
    <mergeCell ref="C13:C14"/>
    <mergeCell ref="D13:D14"/>
    <mergeCell ref="E13:E14"/>
    <mergeCell ref="F13:F14"/>
    <mergeCell ref="G13:G14"/>
    <mergeCell ref="H13:H14"/>
    <mergeCell ref="I13:I14"/>
    <mergeCell ref="C11:C12"/>
    <mergeCell ref="D11:D12"/>
    <mergeCell ref="E11:E12"/>
    <mergeCell ref="F11:F12"/>
    <mergeCell ref="G11:G12"/>
    <mergeCell ref="I15:I16"/>
    <mergeCell ref="H7:H8"/>
    <mergeCell ref="I7:I8"/>
    <mergeCell ref="C9:C10"/>
    <mergeCell ref="D9:D10"/>
    <mergeCell ref="E9:E10"/>
    <mergeCell ref="F9:F10"/>
    <mergeCell ref="G9:G10"/>
    <mergeCell ref="H9:H10"/>
    <mergeCell ref="I9:I10"/>
    <mergeCell ref="C7:C8"/>
    <mergeCell ref="D7:D8"/>
    <mergeCell ref="E7:E8"/>
    <mergeCell ref="F7:F8"/>
    <mergeCell ref="G7:G8"/>
    <mergeCell ref="C3:D3"/>
    <mergeCell ref="E3:G3"/>
    <mergeCell ref="I5:I6"/>
    <mergeCell ref="C5:C6"/>
    <mergeCell ref="D5:D6"/>
    <mergeCell ref="E5:E6"/>
    <mergeCell ref="F5:F6"/>
    <mergeCell ref="G5:G6"/>
    <mergeCell ref="H5:H6"/>
  </mergeCells>
  <phoneticPr fontId="7" type="noConversion"/>
  <conditionalFormatting sqref="C5:I5 C7:I7 C9:I9 C11:I11 C13:I13 C15:I15">
    <cfRule type="cellIs" dxfId="37" priority="1" operator="equal">
      <formula>DAY(TODAY())</formula>
    </cfRule>
    <cfRule type="containsBlanks" dxfId="36" priority="2">
      <formula>LEN(TRIM(C5))=0</formula>
    </cfRule>
  </conditionalFormatting>
  <conditionalFormatting sqref="C5:I16">
    <cfRule type="expression" dxfId="35" priority="3">
      <formula>AND(MATCH(DATE($C$3,$N$4,C5)&amp;"production",date&amp;activité1,0),MATCH(DATE($C$3,$N$4,C5)&amp;"personnel",date&amp;activité1,0))</formula>
    </cfRule>
    <cfRule type="expression" dxfId="34" priority="4">
      <formula>MATCH(DATE($C$3,$N$4,C5)&amp;"production",date&amp;activité1,0)</formula>
    </cfRule>
    <cfRule type="expression" dxfId="33" priority="16">
      <formula>MATCH(DATE($C$3,$N$4,C5)&amp;"personnel",date&amp;activité1,0)</formula>
    </cfRule>
    <cfRule type="expression" dxfId="32" priority="18">
      <formula>OR($E$3="Décembre",$E$3="Janvier")</formula>
    </cfRule>
  </conditionalFormatting>
  <dataValidations count="2">
    <dataValidation type="whole" allowBlank="1" showInputMessage="1" showErrorMessage="1" errorTitle="Année incorrecte" error="Veuillez saisr une année entre 2000 et 3000" promptTitle="Année" prompt="Saisir l'année" sqref="C3:D3">
      <formula1>2000</formula1>
      <formula2>3000</formula2>
    </dataValidation>
    <dataValidation type="list" allowBlank="1" showInputMessage="1" showErrorMessage="1" sqref="E3:G3">
      <formula1>nom_mois</formula1>
    </dataValidation>
  </dataValidations>
  <pageMargins left="0.7" right="0.7" top="0.75" bottom="0.75" header="0.3" footer="0.3"/>
  <pageSetup paperSize="9" orientation="portrait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994D837A-656D-0946-8321-4590A5A553EA}">
            <xm:f>DATE($C$3,$N$4,$F$5)='prise rdv'!$A$116:$A$124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F5:F6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92D050"/>
  </sheetPr>
  <dimension ref="B1:GD36"/>
  <sheetViews>
    <sheetView showGridLines="0" tabSelected="1" topLeftCell="A2" zoomScale="80" zoomScaleNormal="80" workbookViewId="0">
      <pane xSplit="2" ySplit="6" topLeftCell="C8" activePane="bottomRight" state="frozen"/>
      <selection activeCell="A2" sqref="A2"/>
      <selection pane="topRight" activeCell="C2" sqref="C2"/>
      <selection pane="bottomLeft" activeCell="A7" sqref="A7"/>
      <selection pane="bottomRight" activeCell="G10" sqref="G10"/>
    </sheetView>
  </sheetViews>
  <sheetFormatPr baseColWidth="10" defaultColWidth="11.44140625" defaultRowHeight="14.4"/>
  <cols>
    <col min="1" max="1" width="1.33203125" customWidth="1"/>
    <col min="2" max="2" width="10.88671875" customWidth="1"/>
    <col min="3" max="3" width="21.6640625" customWidth="1"/>
    <col min="4" max="4" width="28.33203125" customWidth="1"/>
    <col min="5" max="5" width="30.44140625" customWidth="1"/>
    <col min="6" max="6" width="28.33203125" customWidth="1"/>
    <col min="7" max="7" width="36" customWidth="1"/>
    <col min="8" max="8" width="27.109375" customWidth="1"/>
    <col min="9" max="9" width="28.5546875" customWidth="1"/>
    <col min="11" max="11" width="16" customWidth="1"/>
  </cols>
  <sheetData>
    <row r="1" spans="2:186" ht="0.75" customHeight="1">
      <c r="E1" s="2"/>
      <c r="F1" s="2"/>
      <c r="G1" s="2"/>
      <c r="H1" s="2"/>
      <c r="I1" s="2"/>
      <c r="K1" s="12"/>
    </row>
    <row r="2" spans="2:186" ht="22.2" customHeight="1">
      <c r="E2" s="2"/>
      <c r="F2" s="2"/>
      <c r="G2" s="51" t="str">
        <f ca="1">"Semaine du "&amp;TEXT(C6, "jj Mmmm aaaa")&amp;" Au "&amp;TEXT(I6,"jj Mmmm aaaa")</f>
        <v>Semaine du 13 juin 2016 Au 19 juin 2016</v>
      </c>
      <c r="H2" s="44" t="s">
        <v>37</v>
      </c>
      <c r="I2" s="45">
        <v>2016</v>
      </c>
      <c r="K2" s="13"/>
    </row>
    <row r="3" spans="2:186" ht="20.25" customHeight="1">
      <c r="B3" s="2"/>
      <c r="E3" s="2"/>
      <c r="F3" s="23">
        <f ca="1">WEEKDAY(G3)</f>
        <v>6</v>
      </c>
      <c r="G3" s="55">
        <f ca="1">TODAY()</f>
        <v>42447</v>
      </c>
      <c r="H3" s="43" t="s">
        <v>32</v>
      </c>
      <c r="I3" s="17">
        <v>6</v>
      </c>
      <c r="K3" s="13"/>
    </row>
    <row r="4" spans="2:186" ht="20.25" customHeight="1">
      <c r="B4" s="2"/>
      <c r="E4" s="2"/>
      <c r="F4" s="23"/>
      <c r="G4" s="52">
        <f>DATE($I$2,$I$3,$I$4)</f>
        <v>42538</v>
      </c>
      <c r="H4" s="57" t="s">
        <v>39</v>
      </c>
      <c r="I4" s="17">
        <v>17</v>
      </c>
      <c r="K4" s="13"/>
      <c r="GD4">
        <f>COUNTIFS(B4:GC4,"congé",B$3:GC$3,"")</f>
        <v>0</v>
      </c>
    </row>
    <row r="5" spans="2:186" ht="21.75" customHeight="1" thickBot="1">
      <c r="B5" s="2"/>
      <c r="C5" s="13"/>
      <c r="D5" s="4"/>
      <c r="E5" s="4"/>
      <c r="F5" s="4"/>
      <c r="G5" s="4"/>
      <c r="H5" s="58" t="s">
        <v>40</v>
      </c>
      <c r="I5" s="18"/>
      <c r="K5" s="13"/>
      <c r="GD5">
        <f t="shared" ref="GD5:GD18" si="0">COUNTIFS(B5:GC5,"congé",B$3:GC$3,"")</f>
        <v>0</v>
      </c>
    </row>
    <row r="6" spans="2:186" ht="25.5" customHeight="1" thickBot="1">
      <c r="B6" s="69" t="s">
        <v>8</v>
      </c>
      <c r="C6" s="40">
        <f ca="1">IF(C20=$F$3,$G$4,I6-6)</f>
        <v>42534</v>
      </c>
      <c r="D6" s="41">
        <f t="shared" ref="D6:I6" ca="1" si="1">IF(D20=$F$3,$G$4,C6+1)</f>
        <v>42535</v>
      </c>
      <c r="E6" s="41">
        <f t="shared" ca="1" si="1"/>
        <v>42536</v>
      </c>
      <c r="F6" s="41">
        <f t="shared" ca="1" si="1"/>
        <v>42537</v>
      </c>
      <c r="G6" s="41">
        <f t="shared" ca="1" si="1"/>
        <v>42538</v>
      </c>
      <c r="H6" s="41">
        <f t="shared" ca="1" si="1"/>
        <v>42539</v>
      </c>
      <c r="I6" s="42">
        <f t="shared" ca="1" si="1"/>
        <v>42540</v>
      </c>
      <c r="K6" s="13"/>
      <c r="GD6">
        <f t="shared" ca="1" si="0"/>
        <v>0</v>
      </c>
    </row>
    <row r="7" spans="2:186" ht="21.9" customHeight="1">
      <c r="B7" s="69"/>
      <c r="C7" s="39" t="s">
        <v>9</v>
      </c>
      <c r="D7" s="39" t="s">
        <v>10</v>
      </c>
      <c r="E7" s="39" t="s">
        <v>11</v>
      </c>
      <c r="F7" s="39" t="s">
        <v>12</v>
      </c>
      <c r="G7" s="39" t="s">
        <v>13</v>
      </c>
      <c r="H7" s="39" t="s">
        <v>14</v>
      </c>
      <c r="I7" s="39" t="s">
        <v>15</v>
      </c>
      <c r="J7" s="2"/>
      <c r="K7" s="13"/>
      <c r="GD7">
        <f t="shared" si="0"/>
        <v>0</v>
      </c>
    </row>
    <row r="8" spans="2:186" ht="70.5" customHeight="1">
      <c r="B8" s="21">
        <v>0.375</v>
      </c>
      <c r="C8" s="29" t="str">
        <f ca="1">IFERROR(INDEX(Tableau1[],MATCH(C$6+$B8,'prise rdv'!$G$4:$G$97,0),4)&amp;" 
"&amp;INDEX(Tableau1[],MATCH(C$6+$B8,'prise rdv'!$G$4:$G$97,0),5)&amp;" 
"&amp;INDEX(Tableau1[],MATCH(C$6+$B8,'prise rdv'!$G$4:$G$97,0),6)&amp;"
"&amp;INDEX(Tableau1[],MATCH(C$6+$B8,'prise rdv'!$G$4:$G$97,0),8),"")</f>
        <v/>
      </c>
      <c r="D8" s="29" t="str">
        <f ca="1">IFERROR(INDEX(Tableau1[],MATCH(D$6+$B8,'prise rdv'!$G$4:$G$97,0),4)&amp;" 
"&amp;INDEX(Tableau1[],MATCH(D$6+$B8,'prise rdv'!$G$4:$G$97,0),5)&amp;" 
"&amp;INDEX(Tableau1[],MATCH(D$6+$B8,'prise rdv'!$G$4:$G$97,0),6)&amp;"
"&amp;INDEX(Tableau1[],MATCH(D$6+$B8,'prise rdv'!$G$4:$G$97,0),8),"")</f>
        <v/>
      </c>
      <c r="E8" s="29" t="str">
        <f ca="1">IFERROR(INDEX(Tableau1[],MATCH(E$6+$B8,'prise rdv'!$G$4:$G$97,0),4)&amp;" 
"&amp;INDEX(Tableau1[],MATCH(E$6+$B8,'prise rdv'!$G$4:$G$97,0),5)&amp;" 
"&amp;INDEX(Tableau1[],MATCH(E$6+$B8,'prise rdv'!$G$4:$G$97,0),6)&amp;"
"&amp;INDEX(Tableau1[],MATCH(E$6+$B8,'prise rdv'!$G$4:$G$97,0),8),"")</f>
        <v>jhg 
hg 
jg
Vincent Grenet</v>
      </c>
      <c r="F8" s="29" t="str">
        <f ca="1">IFERROR(INDEX(Tableau1[],MATCH(F$6+$B8,'prise rdv'!$G$4:$G$97,0),4)&amp;" 
"&amp;INDEX(Tableau1[],MATCH(F$6+$B8,'prise rdv'!$G$4:$G$97,0),5)&amp;" 
"&amp;INDEX(Tableau1[],MATCH(F$6+$B8,'prise rdv'!$G$4:$G$97,0),6)&amp;"
"&amp;INDEX(Tableau1[],MATCH(F$6+$B8,'prise rdv'!$G$4:$G$97,0),8),"")</f>
        <v/>
      </c>
      <c r="G8" s="29" t="str">
        <f ca="1">IFERROR(INDEX(Tableau1[],MATCH(G$6+$B8,'prise rdv'!$G$4:$G$97,0),4)&amp;" 
"&amp;INDEX(Tableau1[],MATCH(G$6+$B8,'prise rdv'!$G$4:$G$97,0),5)&amp;" 
"&amp;INDEX(Tableau1[],MATCH(G$6+$B8,'prise rdv'!$G$4:$G$97,0),6)&amp;"
"&amp;INDEX(Tableau1[],MATCH(G$6+$B8,'prise rdv'!$G$4:$G$97,0),8),"")</f>
        <v/>
      </c>
      <c r="H8" s="29" t="str">
        <f ca="1">IFERROR(INDEX(Tableau1[],MATCH(H$6+$B8,'prise rdv'!$G$4:$G$97,0),4)&amp;" 
"&amp;INDEX(Tableau1[],MATCH(H$6+$B8,'prise rdv'!$G$4:$G$97,0),5)&amp;" 
"&amp;INDEX(Tableau1[],MATCH(H$6+$B8,'prise rdv'!$G$4:$G$97,0),6)&amp;"
"&amp;INDEX(Tableau1[],MATCH(H$6+$B8,'prise rdv'!$G$4:$G$97,0),8),"")</f>
        <v/>
      </c>
      <c r="I8" s="29" t="str">
        <f ca="1">IFERROR(INDEX(Tableau1[],MATCH(I$6+$B8,'prise rdv'!$G$4:$G$97,0),4)&amp;" 
"&amp;INDEX(Tableau1[],MATCH(I$6+$B8,'prise rdv'!$G$4:$G$97,0),5)&amp;" 
"&amp;INDEX(Tableau1[],MATCH(I$6+$B8,'prise rdv'!$G$4:$G$97,0),6)&amp;"
"&amp;INDEX(Tableau1[],MATCH(I$6+$B8,'prise rdv'!$G$4:$G$97,0),8),"")</f>
        <v/>
      </c>
      <c r="J8" s="38"/>
      <c r="L8" s="12" t="s">
        <v>25</v>
      </c>
      <c r="M8" s="12">
        <v>2</v>
      </c>
      <c r="N8" s="12"/>
      <c r="O8" s="12"/>
      <c r="P8" s="12"/>
      <c r="GD8">
        <f t="shared" ca="1" si="0"/>
        <v>0</v>
      </c>
    </row>
    <row r="9" spans="2:186" ht="68.25" customHeight="1">
      <c r="B9" s="20">
        <v>0.41666666666666702</v>
      </c>
      <c r="C9" s="29" t="str">
        <f ca="1">IFERROR(INDEX(Tableau1[],MATCH(C$6+$B9,'prise rdv'!$G$4:$G$97,0),4)&amp;" 
"&amp;INDEX(Tableau1[],MATCH(C$6+$B9,'prise rdv'!$G$4:$G$97,0),5)&amp;" 
"&amp;INDEX(Tableau1[],MATCH(C$6+$B9,'prise rdv'!$G$4:$G$97,0),6)&amp;"
"&amp;INDEX(Tableau1[],MATCH(C$6+$B9,'prise rdv'!$G$4:$G$97,0),8),"")</f>
        <v/>
      </c>
      <c r="D9" s="29" t="str">
        <f ca="1">IFERROR(INDEX(Tableau1[],MATCH(D$6+$B9,'prise rdv'!$G$4:$G$97,0),4)&amp;" 
"&amp;INDEX(Tableau1[],MATCH(D$6+$B9,'prise rdv'!$G$4:$G$97,0),5)&amp;" 
"&amp;INDEX(Tableau1[],MATCH(D$6+$B9,'prise rdv'!$G$4:$G$97,0),6)&amp;"
"&amp;INDEX(Tableau1[],MATCH(D$6+$B9,'prise rdv'!$G$4:$G$97,0),8),"")</f>
        <v/>
      </c>
      <c r="E9" s="29" t="str">
        <f ca="1">IFERROR(INDEX(Tableau1[],MATCH(E$6+$B9,'prise rdv'!$G$4:$G$97,0),4)&amp;" 
"&amp;INDEX(Tableau1[],MATCH(E$6+$B9,'prise rdv'!$G$4:$G$97,0),5)&amp;" 
"&amp;INDEX(Tableau1[],MATCH(E$6+$B9,'prise rdv'!$G$4:$G$97,0),6)&amp;"
"&amp;INDEX(Tableau1[],MATCH(E$6+$B9,'prise rdv'!$G$4:$G$97,0),8),"")</f>
        <v/>
      </c>
      <c r="F9" s="29" t="str">
        <f ca="1">IFERROR(INDEX(Tableau1[],MATCH(F$6+$B9,'prise rdv'!$G$4:$G$97,0),4)&amp;" 
"&amp;INDEX(Tableau1[],MATCH(F$6+$B9,'prise rdv'!$G$4:$G$97,0),5)&amp;" 
"&amp;INDEX(Tableau1[],MATCH(F$6+$B9,'prise rdv'!$G$4:$G$97,0),6)&amp;"
"&amp;INDEX(Tableau1[],MATCH(F$6+$B9,'prise rdv'!$G$4:$G$97,0),8),"")</f>
        <v/>
      </c>
      <c r="G9" s="29" t="str">
        <f ca="1">IFERROR(INDEX(Tableau1[],MATCH(G$6+$B9,'prise rdv'!$G$4:$G$97,0),4)&amp;" 
"&amp;INDEX(Tableau1[],MATCH(G$6+$B9,'prise rdv'!$G$4:$G$97,0),5)&amp;" 
"&amp;INDEX(Tableau1[],MATCH(G$6+$B9,'prise rdv'!$G$4:$G$97,0),6)&amp;"
"&amp;INDEX(Tableau1[],MATCH(G$6+$B9,'prise rdv'!$G$4:$G$97,0),8),"")</f>
        <v/>
      </c>
      <c r="H9" s="29" t="str">
        <f ca="1">IFERROR(INDEX(Tableau1[],MATCH(H$6+$B9,'prise rdv'!$G$4:$G$97,0),4)&amp;" 
"&amp;INDEX(Tableau1[],MATCH(H$6+$B9,'prise rdv'!$G$4:$G$97,0),5)&amp;" 
"&amp;INDEX(Tableau1[],MATCH(H$6+$B9,'prise rdv'!$G$4:$G$97,0),6)&amp;"
"&amp;INDEX(Tableau1[],MATCH(H$6+$B9,'prise rdv'!$G$4:$G$97,0),8),"")</f>
        <v/>
      </c>
      <c r="I9" s="29" t="str">
        <f ca="1">IFERROR(INDEX(Tableau1[],MATCH(I$6+$B9,'prise rdv'!$G$4:$G$97,0),4)&amp;" 
"&amp;INDEX(Tableau1[],MATCH(I$6+$B9,'prise rdv'!$G$4:$G$97,0),5)&amp;" 
"&amp;INDEX(Tableau1[],MATCH(I$6+$B9,'prise rdv'!$G$4:$G$97,0),6)&amp;"
"&amp;INDEX(Tableau1[],MATCH(I$6+$B9,'prise rdv'!$G$4:$G$97,0),8),"")</f>
        <v/>
      </c>
      <c r="J9" s="38"/>
      <c r="L9" s="12" t="s">
        <v>26</v>
      </c>
      <c r="M9" s="12">
        <v>3</v>
      </c>
      <c r="N9" s="12"/>
      <c r="O9" s="12"/>
      <c r="P9" s="12"/>
      <c r="GD9">
        <f t="shared" ca="1" si="0"/>
        <v>0</v>
      </c>
    </row>
    <row r="10" spans="2:186" ht="70.5" customHeight="1">
      <c r="B10" s="21">
        <v>0.45833333333333298</v>
      </c>
      <c r="C10" s="29" t="str">
        <f ca="1">IFERROR(INDEX(Tableau1[],MATCH(C$6+$B10,'prise rdv'!$G$4:$G$97,0),4)&amp;" 
"&amp;INDEX(Tableau1[],MATCH(C$6+$B10,'prise rdv'!$G$4:$G$97,0),5)&amp;" 
"&amp;INDEX(Tableau1[],MATCH(C$6+$B10,'prise rdv'!$G$4:$G$97,0),6)&amp;"
"&amp;INDEX(Tableau1[],MATCH(C$6+$B10,'prise rdv'!$G$4:$G$97,0),8),"")</f>
        <v/>
      </c>
      <c r="D10" s="29" t="str">
        <f ca="1">IFERROR(INDEX(Tableau1[],MATCH(D$6+$B10,'prise rdv'!$G$4:$G$97,0),4)&amp;" 
"&amp;INDEX(Tableau1[],MATCH(D$6+$B10,'prise rdv'!$G$4:$G$97,0),5)&amp;" 
"&amp;INDEX(Tableau1[],MATCH(D$6+$B10,'prise rdv'!$G$4:$G$97,0),6)&amp;"
"&amp;INDEX(Tableau1[],MATCH(D$6+$B10,'prise rdv'!$G$4:$G$97,0),8),"")</f>
        <v/>
      </c>
      <c r="E10" s="29" t="str">
        <f ca="1">IFERROR(INDEX(Tableau1[],MATCH(E$6+$B10,'prise rdv'!$G$4:$G$97,0),4)&amp;" 
"&amp;INDEX(Tableau1[],MATCH(E$6+$B10,'prise rdv'!$G$4:$G$97,0),5)&amp;" 
"&amp;INDEX(Tableau1[],MATCH(E$6+$B10,'prise rdv'!$G$4:$G$97,0),6)&amp;"
"&amp;INDEX(Tableau1[],MATCH(E$6+$B10,'prise rdv'!$G$4:$G$97,0),8),"")</f>
        <v/>
      </c>
      <c r="F10" s="29" t="str">
        <f ca="1">IFERROR(INDEX(Tableau1[],MATCH(F$6+$B10,'prise rdv'!$G$4:$G$97,0),4)&amp;" 
"&amp;INDEX(Tableau1[],MATCH(F$6+$B10,'prise rdv'!$G$4:$G$97,0),5)&amp;" 
"&amp;INDEX(Tableau1[],MATCH(F$6+$B10,'prise rdv'!$G$4:$G$97,0),6)&amp;"
"&amp;INDEX(Tableau1[],MATCH(F$6+$B10,'prise rdv'!$G$4:$G$97,0),8),"")</f>
        <v/>
      </c>
      <c r="G10" s="29" t="str">
        <f ca="1">IFERROR(INDEX(Tableau1[],MATCH(G$6+$B10,'prise rdv'!$G$4:$G$97,0),4)&amp;" 
"&amp;INDEX(Tableau1[],MATCH(G$6+$B10,'prise rdv'!$G$4:$G$97,0),5)&amp;" 
"&amp;INDEX(Tableau1[],MATCH(G$6+$B10,'prise rdv'!$G$4:$G$97,0),6)&amp;"
"&amp;INDEX(Tableau1[],MATCH(G$6+$B10,'prise rdv'!$G$4:$G$97,0),8),"")</f>
        <v/>
      </c>
      <c r="H10" s="29" t="str">
        <f ca="1">IFERROR(INDEX(Tableau1[],MATCH(H$6+$B10,'prise rdv'!$G$4:$G$97,0),4)&amp;" 
"&amp;INDEX(Tableau1[],MATCH(H$6+$B10,'prise rdv'!$G$4:$G$97,0),5)&amp;" 
"&amp;INDEX(Tableau1[],MATCH(H$6+$B10,'prise rdv'!$G$4:$G$97,0),6)&amp;"
"&amp;INDEX(Tableau1[],MATCH(H$6+$B10,'prise rdv'!$G$4:$G$97,0),8),"")</f>
        <v/>
      </c>
      <c r="I10" s="29" t="str">
        <f ca="1">IFERROR(INDEX(Tableau1[],MATCH(I$6+$B10,'prise rdv'!$G$4:$G$97,0),4)&amp;" 
"&amp;INDEX(Tableau1[],MATCH(I$6+$B10,'prise rdv'!$G$4:$G$97,0),5)&amp;" 
"&amp;INDEX(Tableau1[],MATCH(I$6+$B10,'prise rdv'!$G$4:$G$97,0),6)&amp;"
"&amp;INDEX(Tableau1[],MATCH(I$6+$B10,'prise rdv'!$G$4:$G$97,0),8),"")</f>
        <v/>
      </c>
      <c r="J10" s="38"/>
      <c r="L10" s="12" t="s">
        <v>27</v>
      </c>
      <c r="M10" s="12">
        <v>4</v>
      </c>
      <c r="N10" s="12"/>
      <c r="O10" s="12"/>
      <c r="P10" s="12"/>
      <c r="GD10">
        <f t="shared" ca="1" si="0"/>
        <v>0</v>
      </c>
    </row>
    <row r="11" spans="2:186" ht="81" customHeight="1">
      <c r="B11" s="20">
        <v>0.5</v>
      </c>
      <c r="C11" s="29" t="str">
        <f ca="1">IFERROR(INDEX(Tableau1[],MATCH(C$6+$B11,'prise rdv'!$G$4:$G$97,0),4)&amp;" 
"&amp;INDEX(Tableau1[],MATCH(C$6+$B11,'prise rdv'!$G$4:$G$97,0),5)&amp;" 
"&amp;INDEX(Tableau1[],MATCH(C$6+$B11,'prise rdv'!$G$4:$G$97,0),6)&amp;"
"&amp;INDEX(Tableau1[],MATCH(C$6+$B11,'prise rdv'!$G$4:$G$97,0),8),"")</f>
        <v/>
      </c>
      <c r="D11" s="29" t="str">
        <f ca="1">IFERROR(INDEX(Tableau1[],MATCH(D$6+$B11,'prise rdv'!$G$4:$G$97,0),4)&amp;" 
"&amp;INDEX(Tableau1[],MATCH(D$6+$B11,'prise rdv'!$G$4:$G$97,0),5)&amp;" 
"&amp;INDEX(Tableau1[],MATCH(D$6+$B11,'prise rdv'!$G$4:$G$97,0),6)&amp;"
"&amp;INDEX(Tableau1[],MATCH(D$6+$B11,'prise rdv'!$G$4:$G$97,0),8),"")</f>
        <v/>
      </c>
      <c r="E11" s="29" t="str">
        <f ca="1">IFERROR(INDEX(Tableau1[],MATCH(E$6+$B11,'prise rdv'!$G$4:$G$97,0),4)&amp;" 
"&amp;INDEX(Tableau1[],MATCH(E$6+$B11,'prise rdv'!$G$4:$G$97,0),5)&amp;" 
"&amp;INDEX(Tableau1[],MATCH(E$6+$B11,'prise rdv'!$G$4:$G$97,0),6)&amp;"
"&amp;INDEX(Tableau1[],MATCH(E$6+$B11,'prise rdv'!$G$4:$G$97,0),8),"")</f>
        <v/>
      </c>
      <c r="F11" s="29" t="str">
        <f ca="1">IFERROR(INDEX(Tableau1[],MATCH(F$6+$B11,'prise rdv'!$G$4:$G$97,0),4)&amp;" 
"&amp;INDEX(Tableau1[],MATCH(F$6+$B11,'prise rdv'!$G$4:$G$97,0),5)&amp;" 
"&amp;INDEX(Tableau1[],MATCH(F$6+$B11,'prise rdv'!$G$4:$G$97,0),6)&amp;"
"&amp;INDEX(Tableau1[],MATCH(F$6+$B11,'prise rdv'!$G$4:$G$97,0),8),"")</f>
        <v/>
      </c>
      <c r="G11" s="29" t="str">
        <f ca="1">IFERROR(INDEX(Tableau1[],MATCH(G$6+$B11,'prise rdv'!$G$4:$G$97,0),4)&amp;" 
"&amp;INDEX(Tableau1[],MATCH(G$6+$B11,'prise rdv'!$G$4:$G$97,0),5)&amp;" 
"&amp;INDEX(Tableau1[],MATCH(G$6+$B11,'prise rdv'!$G$4:$G$97,0),6)&amp;"
"&amp;INDEX(Tableau1[],MATCH(G$6+$B11,'prise rdv'!$G$4:$G$97,0),8),"")</f>
        <v/>
      </c>
      <c r="H11" s="29" t="str">
        <f ca="1">IFERROR(INDEX(Tableau1[],MATCH(H$6+$B11,'prise rdv'!$G$4:$G$97,0),4)&amp;" 
"&amp;INDEX(Tableau1[],MATCH(H$6+$B11,'prise rdv'!$G$4:$G$97,0),5)&amp;" 
"&amp;INDEX(Tableau1[],MATCH(H$6+$B11,'prise rdv'!$G$4:$G$97,0),6)&amp;"
"&amp;INDEX(Tableau1[],MATCH(H$6+$B11,'prise rdv'!$G$4:$G$97,0),8),"")</f>
        <v/>
      </c>
      <c r="I11" s="29" t="str">
        <f ca="1">IFERROR(INDEX(Tableau1[],MATCH(I$6+$B11,'prise rdv'!$G$4:$G$97,0),4)&amp;" 
"&amp;INDEX(Tableau1[],MATCH(I$6+$B11,'prise rdv'!$G$4:$G$97,0),5)&amp;" 
"&amp;INDEX(Tableau1[],MATCH(I$6+$B11,'prise rdv'!$G$4:$G$97,0),6)&amp;"
"&amp;INDEX(Tableau1[],MATCH(I$6+$B11,'prise rdv'!$G$4:$G$97,0),8),"")</f>
        <v/>
      </c>
      <c r="J11" s="38"/>
      <c r="L11" s="12" t="s">
        <v>28</v>
      </c>
      <c r="M11" s="12">
        <v>5</v>
      </c>
      <c r="N11" s="12"/>
      <c r="O11" s="12"/>
      <c r="P11" s="12"/>
      <c r="GD11">
        <f t="shared" ca="1" si="0"/>
        <v>0</v>
      </c>
    </row>
    <row r="12" spans="2:186" ht="76.5" customHeight="1">
      <c r="B12" s="21"/>
      <c r="C12" s="29" t="str">
        <f ca="1">IFERROR(INDEX(Tableau1[],MATCH(C$6+$B12,'prise rdv'!$G$4:$G$97,0),4)&amp;" 
"&amp;INDEX(Tableau1[],MATCH(C$6+$B12,'prise rdv'!$G$4:$G$97,0),5)&amp;" 
"&amp;INDEX(Tableau1[],MATCH(C$6+$B12,'prise rdv'!$G$4:$G$97,0),6)&amp;"
"&amp;INDEX(Tableau1[],MATCH(C$6+$B12,'prise rdv'!$G$4:$G$97,0),8),"")</f>
        <v/>
      </c>
      <c r="D12" s="29" t="str">
        <f ca="1">IFERROR(INDEX(Tableau1[],MATCH(D$6+$B12,'prise rdv'!$G$4:$G$97,0),4)&amp;" 
"&amp;INDEX(Tableau1[],MATCH(D$6+$B12,'prise rdv'!$G$4:$G$97,0),5)&amp;" 
"&amp;INDEX(Tableau1[],MATCH(D$6+$B12,'prise rdv'!$G$4:$G$97,0),6)&amp;"
"&amp;INDEX(Tableau1[],MATCH(D$6+$B12,'prise rdv'!$G$4:$G$97,0),8),"")</f>
        <v/>
      </c>
      <c r="E12" s="29" t="str">
        <f ca="1">IFERROR(INDEX(Tableau1[],MATCH(E$6+$B12,'prise rdv'!$G$4:$G$97,0),4)&amp;" 
"&amp;INDEX(Tableau1[],MATCH(E$6+$B12,'prise rdv'!$G$4:$G$97,0),5)&amp;" 
"&amp;INDEX(Tableau1[],MATCH(E$6+$B12,'prise rdv'!$G$4:$G$97,0),6)&amp;"
"&amp;INDEX(Tableau1[],MATCH(E$6+$B12,'prise rdv'!$G$4:$G$97,0),8),"")</f>
        <v/>
      </c>
      <c r="F12" s="29" t="str">
        <f ca="1">IFERROR(INDEX(Tableau1[],MATCH(F$6+$B12,'prise rdv'!$G$4:$G$97,0),4)&amp;" 
"&amp;INDEX(Tableau1[],MATCH(F$6+$B12,'prise rdv'!$G$4:$G$97,0),5)&amp;" 
"&amp;INDEX(Tableau1[],MATCH(F$6+$B12,'prise rdv'!$G$4:$G$97,0),6)&amp;"
"&amp;INDEX(Tableau1[],MATCH(F$6+$B12,'prise rdv'!$G$4:$G$97,0),8),"")</f>
        <v/>
      </c>
      <c r="G12" s="29" t="str">
        <f ca="1">IFERROR(INDEX(Tableau1[],MATCH(G$6+$B12,'prise rdv'!$G$4:$G$97,0),4)&amp;" 
"&amp;INDEX(Tableau1[],MATCH(G$6+$B12,'prise rdv'!$G$4:$G$97,0),5)&amp;" 
"&amp;INDEX(Tableau1[],MATCH(G$6+$B12,'prise rdv'!$G$4:$G$97,0),6)&amp;"
"&amp;INDEX(Tableau1[],MATCH(G$6+$B12,'prise rdv'!$G$4:$G$97,0),8),"")</f>
        <v/>
      </c>
      <c r="H12" s="29" t="str">
        <f ca="1">IFERROR(INDEX(Tableau1[],MATCH(H$6+$B12,'prise rdv'!$G$4:$G$97,0),4)&amp;" 
"&amp;INDEX(Tableau1[],MATCH(H$6+$B12,'prise rdv'!$G$4:$G$97,0),5)&amp;" 
"&amp;INDEX(Tableau1[],MATCH(H$6+$B12,'prise rdv'!$G$4:$G$97,0),6)&amp;"
"&amp;INDEX(Tableau1[],MATCH(H$6+$B12,'prise rdv'!$G$4:$G$97,0),8),"")</f>
        <v/>
      </c>
      <c r="I12" s="29" t="str">
        <f ca="1">IFERROR(INDEX(Tableau1[],MATCH(I$6+$B12,'prise rdv'!$G$4:$G$97,0),4)&amp;" 
"&amp;INDEX(Tableau1[],MATCH(I$6+$B12,'prise rdv'!$G$4:$G$97,0),5)&amp;" 
"&amp;INDEX(Tableau1[],MATCH(I$6+$B12,'prise rdv'!$G$4:$G$97,0),6)&amp;"
"&amp;INDEX(Tableau1[],MATCH(I$6+$B12,'prise rdv'!$G$4:$G$97,0),8),"")</f>
        <v/>
      </c>
      <c r="J12" s="38"/>
      <c r="L12" s="12" t="s">
        <v>0</v>
      </c>
      <c r="M12" s="12">
        <v>6</v>
      </c>
      <c r="N12" s="12"/>
      <c r="O12" s="12"/>
      <c r="P12" s="12"/>
      <c r="GD12">
        <f t="shared" ca="1" si="0"/>
        <v>0</v>
      </c>
    </row>
    <row r="13" spans="2:186" ht="75.75" customHeight="1">
      <c r="B13" s="20">
        <v>0.58333333333333304</v>
      </c>
      <c r="C13" s="29" t="str">
        <f ca="1">IFERROR(INDEX(Tableau1[],MATCH(C$6+$B13,'prise rdv'!$G$4:$G$97,0),4)&amp;" 
"&amp;INDEX(Tableau1[],MATCH(C$6+$B13,'prise rdv'!$G$4:$G$97,0),5)&amp;" 
"&amp;INDEX(Tableau1[],MATCH(C$6+$B13,'prise rdv'!$G$4:$G$97,0),6)&amp;"
"&amp;INDEX(Tableau1[],MATCH(C$6+$B13,'prise rdv'!$G$4:$G$97,0),8),"")</f>
        <v/>
      </c>
      <c r="D13" s="29" t="str">
        <f ca="1">IFERROR(INDEX(Tableau1[],MATCH(D$6+$B13,'prise rdv'!$G$4:$G$97,0),4)&amp;" 
"&amp;INDEX(Tableau1[],MATCH(D$6+$B13,'prise rdv'!$G$4:$G$97,0),5)&amp;" 
"&amp;INDEX(Tableau1[],MATCH(D$6+$B13,'prise rdv'!$G$4:$G$97,0),6)&amp;"
"&amp;INDEX(Tableau1[],MATCH(D$6+$B13,'prise rdv'!$G$4:$G$97,0),8),"")</f>
        <v/>
      </c>
      <c r="E13" s="29" t="str">
        <f ca="1">IFERROR(INDEX(Tableau1[],MATCH(E$6+$B13,'prise rdv'!$G$4:$G$97,0),4)&amp;" 
"&amp;INDEX(Tableau1[],MATCH(E$6+$B13,'prise rdv'!$G$4:$G$97,0),5)&amp;" 
"&amp;INDEX(Tableau1[],MATCH(E$6+$B13,'prise rdv'!$G$4:$G$97,0),6)&amp;"
"&amp;INDEX(Tableau1[],MATCH(E$6+$B13,'prise rdv'!$G$4:$G$97,0),8),"")</f>
        <v/>
      </c>
      <c r="F13" s="29" t="str">
        <f ca="1">IFERROR(INDEX(Tableau1[],MATCH(F$6+$B13,'prise rdv'!$G$4:$G$97,0),4)&amp;" 
"&amp;INDEX(Tableau1[],MATCH(F$6+$B13,'prise rdv'!$G$4:$G$97,0),5)&amp;" 
"&amp;INDEX(Tableau1[],MATCH(F$6+$B13,'prise rdv'!$G$4:$G$97,0),6)&amp;"
"&amp;INDEX(Tableau1[],MATCH(F$6+$B13,'prise rdv'!$G$4:$G$97,0),8),"")</f>
        <v/>
      </c>
      <c r="G13" s="29" t="str">
        <f ca="1">IFERROR(INDEX(Tableau1[],MATCH(G$6+$B13,'prise rdv'!$G$4:$G$97,0),4)&amp;" 
"&amp;INDEX(Tableau1[],MATCH(G$6+$B13,'prise rdv'!$G$4:$G$97,0),5)&amp;" 
"&amp;INDEX(Tableau1[],MATCH(G$6+$B13,'prise rdv'!$G$4:$G$97,0),6)&amp;"
"&amp;INDEX(Tableau1[],MATCH(G$6+$B13,'prise rdv'!$G$4:$G$97,0),8),"")</f>
        <v/>
      </c>
      <c r="H13" s="29" t="str">
        <f ca="1">IFERROR(INDEX(Tableau1[],MATCH(H$6+$B13,'prise rdv'!$G$4:$G$97,0),4)&amp;" 
"&amp;INDEX(Tableau1[],MATCH(H$6+$B13,'prise rdv'!$G$4:$G$97,0),5)&amp;" 
"&amp;INDEX(Tableau1[],MATCH(H$6+$B13,'prise rdv'!$G$4:$G$97,0),6)&amp;"
"&amp;INDEX(Tableau1[],MATCH(H$6+$B13,'prise rdv'!$G$4:$G$97,0),8),"")</f>
        <v/>
      </c>
      <c r="I13" s="29" t="str">
        <f ca="1">IFERROR(INDEX(Tableau1[],MATCH(I$6+$B13,'prise rdv'!$G$4:$G$97,0),4)&amp;" 
"&amp;INDEX(Tableau1[],MATCH(I$6+$B13,'prise rdv'!$G$4:$G$97,0),5)&amp;" 
"&amp;INDEX(Tableau1[],MATCH(I$6+$B13,'prise rdv'!$G$4:$G$97,0),6)&amp;"
"&amp;INDEX(Tableau1[],MATCH(I$6+$B13,'prise rdv'!$G$4:$G$97,0),8),"")</f>
        <v/>
      </c>
      <c r="J13" s="38"/>
      <c r="L13" s="12" t="s">
        <v>29</v>
      </c>
      <c r="M13" s="12">
        <v>7</v>
      </c>
      <c r="N13" s="12"/>
      <c r="O13" s="12"/>
      <c r="P13" s="12"/>
      <c r="GD13">
        <f t="shared" ca="1" si="0"/>
        <v>0</v>
      </c>
    </row>
    <row r="14" spans="2:186" ht="60.75" customHeight="1">
      <c r="B14" s="21">
        <v>0.625</v>
      </c>
      <c r="C14" s="29" t="str">
        <f ca="1">IFERROR(INDEX(Tableau1[],MATCH(C$6+$B14,'prise rdv'!$G$4:$G$97,0),4)&amp;" 
"&amp;INDEX(Tableau1[],MATCH(C$6+$B14,'prise rdv'!$G$4:$G$97,0),5)&amp;" 
"&amp;INDEX(Tableau1[],MATCH(C$6+$B14,'prise rdv'!$G$4:$G$97,0),6)&amp;"
"&amp;INDEX(Tableau1[],MATCH(C$6+$B14,'prise rdv'!$G$4:$G$97,0),8),"")</f>
        <v/>
      </c>
      <c r="D14" s="29" t="str">
        <f ca="1">IFERROR(INDEX(Tableau1[],MATCH(D$6+$B14,'prise rdv'!$G$4:$G$97,0),4)&amp;" 
"&amp;INDEX(Tableau1[],MATCH(D$6+$B14,'prise rdv'!$G$4:$G$97,0),5)&amp;" 
"&amp;INDEX(Tableau1[],MATCH(D$6+$B14,'prise rdv'!$G$4:$G$97,0),6)&amp;"
"&amp;INDEX(Tableau1[],MATCH(D$6+$B14,'prise rdv'!$G$4:$G$97,0),8),"")</f>
        <v/>
      </c>
      <c r="E14" s="29" t="str">
        <f ca="1">IFERROR(INDEX(Tableau1[],MATCH(E$6+$B14,'prise rdv'!$G$4:$G$97,0),4)&amp;" 
"&amp;INDEX(Tableau1[],MATCH(E$6+$B14,'prise rdv'!$G$4:$G$97,0),5)&amp;" 
"&amp;INDEX(Tableau1[],MATCH(E$6+$B14,'prise rdv'!$G$4:$G$97,0),6)&amp;"
"&amp;INDEX(Tableau1[],MATCH(E$6+$B14,'prise rdv'!$G$4:$G$97,0),8),"")</f>
        <v/>
      </c>
      <c r="F14" s="29" t="str">
        <f ca="1">IFERROR(INDEX(Tableau1[],MATCH(F$6+$B14,'prise rdv'!$G$4:$G$97,0),4)&amp;" 
"&amp;INDEX(Tableau1[],MATCH(F$6+$B14,'prise rdv'!$G$4:$G$97,0),5)&amp;" 
"&amp;INDEX(Tableau1[],MATCH(F$6+$B14,'prise rdv'!$G$4:$G$97,0),6)&amp;"
"&amp;INDEX(Tableau1[],MATCH(F$6+$B14,'prise rdv'!$G$4:$G$97,0),8),"")</f>
        <v/>
      </c>
      <c r="G14" s="29" t="str">
        <f ca="1">IFERROR(INDEX(Tableau1[],MATCH(G$6+$B14,'prise rdv'!$G$4:$G$97,0),4)&amp;" 
"&amp;INDEX(Tableau1[],MATCH(G$6+$B14,'prise rdv'!$G$4:$G$97,0),5)&amp;" 
"&amp;INDEX(Tableau1[],MATCH(G$6+$B14,'prise rdv'!$G$4:$G$97,0),6)&amp;"
"&amp;INDEX(Tableau1[],MATCH(G$6+$B14,'prise rdv'!$G$4:$G$97,0),8),"")</f>
        <v/>
      </c>
      <c r="H14" s="29" t="str">
        <f ca="1">IFERROR(INDEX(Tableau1[],MATCH(H$6+$B14,'prise rdv'!$G$4:$G$97,0),4)&amp;" 
"&amp;INDEX(Tableau1[],MATCH(H$6+$B14,'prise rdv'!$G$4:$G$97,0),5)&amp;" 
"&amp;INDEX(Tableau1[],MATCH(H$6+$B14,'prise rdv'!$G$4:$G$97,0),6)&amp;"
"&amp;INDEX(Tableau1[],MATCH(H$6+$B14,'prise rdv'!$G$4:$G$97,0),8),"")</f>
        <v/>
      </c>
      <c r="I14" s="29" t="str">
        <f ca="1">IFERROR(INDEX(Tableau1[],MATCH(I$6+$B14,'prise rdv'!$G$4:$G$97,0),4)&amp;" 
"&amp;INDEX(Tableau1[],MATCH(I$6+$B14,'prise rdv'!$G$4:$G$97,0),5)&amp;" 
"&amp;INDEX(Tableau1[],MATCH(I$6+$B14,'prise rdv'!$G$4:$G$97,0),6)&amp;"
"&amp;INDEX(Tableau1[],MATCH(I$6+$B14,'prise rdv'!$G$4:$G$97,0),8),"")</f>
        <v/>
      </c>
      <c r="J14" s="38"/>
      <c r="L14" s="12" t="s">
        <v>30</v>
      </c>
      <c r="M14" s="12">
        <v>8</v>
      </c>
      <c r="N14" s="12"/>
      <c r="O14" s="12"/>
      <c r="P14" s="12"/>
      <c r="GD14">
        <f t="shared" ca="1" si="0"/>
        <v>0</v>
      </c>
    </row>
    <row r="15" spans="2:186" ht="68.25" customHeight="1">
      <c r="B15" s="20">
        <v>0.66666666666666696</v>
      </c>
      <c r="C15" s="29" t="str">
        <f ca="1">IFERROR(INDEX(Tableau1[],MATCH(C$6+$B15,'prise rdv'!$G$4:$G$97,0),4)&amp;" 
"&amp;INDEX(Tableau1[],MATCH(C$6+$B15,'prise rdv'!$G$4:$G$97,0),5)&amp;" 
"&amp;INDEX(Tableau1[],MATCH(C$6+$B15,'prise rdv'!$G$4:$G$97,0),6)&amp;"
"&amp;INDEX(Tableau1[],MATCH(C$6+$B15,'prise rdv'!$G$4:$G$97,0),8),"")</f>
        <v/>
      </c>
      <c r="D15" s="29" t="str">
        <f ca="1">IFERROR(INDEX(Tableau1[],MATCH(D$6+$B15,'prise rdv'!$G$4:$G$97,0),4)&amp;" 
"&amp;INDEX(Tableau1[],MATCH(D$6+$B15,'prise rdv'!$G$4:$G$97,0),5)&amp;" 
"&amp;INDEX(Tableau1[],MATCH(D$6+$B15,'prise rdv'!$G$4:$G$97,0),6)&amp;"
"&amp;INDEX(Tableau1[],MATCH(D$6+$B15,'prise rdv'!$G$4:$G$97,0),8),"")</f>
        <v/>
      </c>
      <c r="E15" s="29" t="str">
        <f ca="1">IFERROR(INDEX(Tableau1[],MATCH(E$6+$B15,'prise rdv'!$G$4:$G$97,0),4)&amp;" 
"&amp;INDEX(Tableau1[],MATCH(E$6+$B15,'prise rdv'!$G$4:$G$97,0),5)&amp;" 
"&amp;INDEX(Tableau1[],MATCH(E$6+$B15,'prise rdv'!$G$4:$G$97,0),6)&amp;"
"&amp;INDEX(Tableau1[],MATCH(E$6+$B15,'prise rdv'!$G$4:$G$97,0),8),"")</f>
        <v/>
      </c>
      <c r="F15" s="29" t="str">
        <f ca="1">IFERROR(INDEX(Tableau1[],MATCH(F$6+$B15,'prise rdv'!$G$4:$G$97,0),4)&amp;" 
"&amp;INDEX(Tableau1[],MATCH(F$6+$B15,'prise rdv'!$G$4:$G$97,0),5)&amp;" 
"&amp;INDEX(Tableau1[],MATCH(F$6+$B15,'prise rdv'!$G$4:$G$97,0),6)&amp;"
"&amp;INDEX(Tableau1[],MATCH(F$6+$B15,'prise rdv'!$G$4:$G$97,0),8),"")</f>
        <v/>
      </c>
      <c r="G15" s="29" t="str">
        <f ca="1">IFERROR(INDEX(Tableau1[],MATCH(G$6+$B15,'prise rdv'!$G$4:$G$97,0),4)&amp;" 
"&amp;INDEX(Tableau1[],MATCH(G$6+$B15,'prise rdv'!$G$4:$G$97,0),5)&amp;" 
"&amp;INDEX(Tableau1[],MATCH(G$6+$B15,'prise rdv'!$G$4:$G$97,0),6)&amp;"
"&amp;INDEX(Tableau1[],MATCH(G$6+$B15,'prise rdv'!$G$4:$G$97,0),8),"")</f>
        <v/>
      </c>
      <c r="H15" s="29" t="str">
        <f ca="1">IFERROR(INDEX(Tableau1[],MATCH(H$6+$B15,'prise rdv'!$G$4:$G$97,0),4)&amp;" 
"&amp;INDEX(Tableau1[],MATCH(H$6+$B15,'prise rdv'!$G$4:$G$97,0),5)&amp;" 
"&amp;INDEX(Tableau1[],MATCH(H$6+$B15,'prise rdv'!$G$4:$G$97,0),6)&amp;"
"&amp;INDEX(Tableau1[],MATCH(H$6+$B15,'prise rdv'!$G$4:$G$97,0),8),"")</f>
        <v/>
      </c>
      <c r="I15" s="29" t="str">
        <f ca="1">IFERROR(INDEX(Tableau1[],MATCH(I$6+$B15,'prise rdv'!$G$4:$G$97,0),4)&amp;" 
"&amp;INDEX(Tableau1[],MATCH(I$6+$B15,'prise rdv'!$G$4:$G$97,0),5)&amp;" 
"&amp;INDEX(Tableau1[],MATCH(I$6+$B15,'prise rdv'!$G$4:$G$97,0),6)&amp;"
"&amp;INDEX(Tableau1[],MATCH(I$6+$B15,'prise rdv'!$G$4:$G$97,0),8),"")</f>
        <v/>
      </c>
      <c r="J15" s="38"/>
      <c r="L15" s="12" t="s">
        <v>31</v>
      </c>
      <c r="M15" s="12">
        <v>9</v>
      </c>
      <c r="N15" s="12"/>
      <c r="O15" s="12"/>
      <c r="P15" s="12"/>
      <c r="GD15">
        <f t="shared" ca="1" si="0"/>
        <v>0</v>
      </c>
    </row>
    <row r="16" spans="2:186" ht="86.25" customHeight="1">
      <c r="B16" s="21">
        <v>0.70833333333333304</v>
      </c>
      <c r="C16" s="29" t="str">
        <f ca="1">IFERROR(INDEX(Tableau1[],MATCH(C$6+$B16,'prise rdv'!$G$4:$G$97,0),4)&amp;" 
"&amp;INDEX(Tableau1[],MATCH(C$6+$B16,'prise rdv'!$G$4:$G$97,0),5)&amp;" 
"&amp;INDEX(Tableau1[],MATCH(C$6+$B16,'prise rdv'!$G$4:$G$97,0),6)&amp;"
"&amp;INDEX(Tableau1[],MATCH(C$6+$B16,'prise rdv'!$G$4:$G$97,0),8),"")</f>
        <v/>
      </c>
      <c r="D16" s="29" t="str">
        <f ca="1">IFERROR(INDEX(Tableau1[],MATCH(D$6+$B16,'prise rdv'!$G$4:$G$97,0),4)&amp;" 
"&amp;INDEX(Tableau1[],MATCH(D$6+$B16,'prise rdv'!$G$4:$G$97,0),5)&amp;" 
"&amp;INDEX(Tableau1[],MATCH(D$6+$B16,'prise rdv'!$G$4:$G$97,0),6)&amp;"
"&amp;INDEX(Tableau1[],MATCH(D$6+$B16,'prise rdv'!$G$4:$G$97,0),8),"")</f>
        <v/>
      </c>
      <c r="E16" s="29" t="str">
        <f ca="1">IFERROR(INDEX(Tableau1[],MATCH(E$6+$B16,'prise rdv'!$G$4:$G$97,0),4)&amp;" 
"&amp;INDEX(Tableau1[],MATCH(E$6+$B16,'prise rdv'!$G$4:$G$97,0),5)&amp;" 
"&amp;INDEX(Tableau1[],MATCH(E$6+$B16,'prise rdv'!$G$4:$G$97,0),6)&amp;"
"&amp;INDEX(Tableau1[],MATCH(E$6+$B16,'prise rdv'!$G$4:$G$97,0),8),"")</f>
        <v/>
      </c>
      <c r="F16" s="29" t="str">
        <f ca="1">IFERROR(INDEX(Tableau1[],MATCH(F$6+$B16,'prise rdv'!$G$4:$G$97,0),4)&amp;" 
"&amp;INDEX(Tableau1[],MATCH(F$6+$B16,'prise rdv'!$G$4:$G$97,0),5)&amp;" 
"&amp;INDEX(Tableau1[],MATCH(F$6+$B16,'prise rdv'!$G$4:$G$97,0),6)&amp;"
"&amp;INDEX(Tableau1[],MATCH(F$6+$B16,'prise rdv'!$G$4:$G$97,0),8),"")</f>
        <v/>
      </c>
      <c r="G16" s="29" t="str">
        <f ca="1">IFERROR(INDEX(Tableau1[],MATCH(G$6+$B16,'prise rdv'!$G$4:$G$97,0),4)&amp;" 
"&amp;INDEX(Tableau1[],MATCH(G$6+$B16,'prise rdv'!$G$4:$G$97,0),5)&amp;" 
"&amp;INDEX(Tableau1[],MATCH(G$6+$B16,'prise rdv'!$G$4:$G$97,0),6)&amp;"
"&amp;INDEX(Tableau1[],MATCH(G$6+$B16,'prise rdv'!$G$4:$G$97,0),8),"")</f>
        <v/>
      </c>
      <c r="H16" s="29" t="str">
        <f ca="1">IFERROR(INDEX(Tableau1[],MATCH(H$6+$B16,'prise rdv'!$G$4:$G$97,0),4)&amp;" 
"&amp;INDEX(Tableau1[],MATCH(H$6+$B16,'prise rdv'!$G$4:$G$97,0),5)&amp;" 
"&amp;INDEX(Tableau1[],MATCH(H$6+$B16,'prise rdv'!$G$4:$G$97,0),6)&amp;"
"&amp;INDEX(Tableau1[],MATCH(H$6+$B16,'prise rdv'!$G$4:$G$97,0),8),"")</f>
        <v/>
      </c>
      <c r="I16" s="29" t="str">
        <f ca="1">IFERROR(INDEX(Tableau1[],MATCH(I$6+$B16,'prise rdv'!$G$4:$G$97,0),4)&amp;" 
"&amp;INDEX(Tableau1[],MATCH(I$6+$B16,'prise rdv'!$G$4:$G$97,0),5)&amp;" 
"&amp;INDEX(Tableau1[],MATCH(I$6+$B16,'prise rdv'!$G$4:$G$97,0),6)&amp;"
"&amp;INDEX(Tableau1[],MATCH(I$6+$B16,'prise rdv'!$G$4:$G$97,0),8),"")</f>
        <v/>
      </c>
      <c r="J16" s="38"/>
      <c r="L16" s="12"/>
      <c r="M16" s="12">
        <v>10</v>
      </c>
      <c r="N16" s="12"/>
      <c r="O16" s="12"/>
      <c r="P16" s="12"/>
      <c r="GD16">
        <f t="shared" ca="1" si="0"/>
        <v>0</v>
      </c>
    </row>
    <row r="17" spans="2:186" ht="72" customHeight="1">
      <c r="B17" s="22">
        <v>0.75</v>
      </c>
      <c r="C17" s="29" t="str">
        <f ca="1">IFERROR(INDEX(Tableau1[],MATCH(C$6+$B17,'prise rdv'!$G$4:$G$97,0),4)&amp;" 
"&amp;INDEX(Tableau1[],MATCH(C$6+$B17,'prise rdv'!$G$4:$G$97,0),5)&amp;" 
"&amp;INDEX(Tableau1[],MATCH(C$6+$B17,'prise rdv'!$G$4:$G$97,0),6)&amp;"
"&amp;INDEX(Tableau1[],MATCH(C$6+$B17,'prise rdv'!$G$4:$G$97,0),8),"")</f>
        <v/>
      </c>
      <c r="D17" s="29" t="str">
        <f ca="1">IFERROR(INDEX(Tableau1[],MATCH(D$6+$B17,'prise rdv'!$G$4:$G$97,0),4)&amp;" 
"&amp;INDEX(Tableau1[],MATCH(D$6+$B17,'prise rdv'!$G$4:$G$97,0),5)&amp;" 
"&amp;INDEX(Tableau1[],MATCH(D$6+$B17,'prise rdv'!$G$4:$G$97,0),6)&amp;"
"&amp;INDEX(Tableau1[],MATCH(D$6+$B17,'prise rdv'!$G$4:$G$97,0),8),"")</f>
        <v/>
      </c>
      <c r="E17" s="29" t="str">
        <f ca="1">IFERROR(INDEX(Tableau1[],MATCH(E$6+$B17,'prise rdv'!$G$4:$G$97,0),4)&amp;" 
"&amp;INDEX(Tableau1[],MATCH(E$6+$B17,'prise rdv'!$G$4:$G$97,0),5)&amp;" 
"&amp;INDEX(Tableau1[],MATCH(E$6+$B17,'prise rdv'!$G$4:$G$97,0),6)&amp;"
"&amp;INDEX(Tableau1[],MATCH(E$6+$B17,'prise rdv'!$G$4:$G$97,0),8),"")</f>
        <v/>
      </c>
      <c r="F17" s="29" t="str">
        <f ca="1">IFERROR(INDEX(Tableau1[],MATCH(F$6+$B17,'prise rdv'!$G$4:$G$97,0),4)&amp;" 
"&amp;INDEX(Tableau1[],MATCH(F$6+$B17,'prise rdv'!$G$4:$G$97,0),5)&amp;" 
"&amp;INDEX(Tableau1[],MATCH(F$6+$B17,'prise rdv'!$G$4:$G$97,0),6)&amp;"
"&amp;INDEX(Tableau1[],MATCH(F$6+$B17,'prise rdv'!$G$4:$G$97,0),8),"")</f>
        <v/>
      </c>
      <c r="G17" s="29" t="str">
        <f ca="1">IFERROR(INDEX(Tableau1[],MATCH(G$6+$B17,'prise rdv'!$G$4:$G$97,0),4)&amp;" 
"&amp;INDEX(Tableau1[],MATCH(G$6+$B17,'prise rdv'!$G$4:$G$97,0),5)&amp;" 
"&amp;INDEX(Tableau1[],MATCH(G$6+$B17,'prise rdv'!$G$4:$G$97,0),6)&amp;"
"&amp;INDEX(Tableau1[],MATCH(G$6+$B17,'prise rdv'!$G$4:$G$97,0),8),"")</f>
        <v/>
      </c>
      <c r="H17" s="29" t="str">
        <f ca="1">IFERROR(INDEX(Tableau1[],MATCH(H$6+$B17,'prise rdv'!$G$4:$G$97,0),4)&amp;" 
"&amp;INDEX(Tableau1[],MATCH(H$6+$B17,'prise rdv'!$G$4:$G$97,0),5)&amp;" 
"&amp;INDEX(Tableau1[],MATCH(H$6+$B17,'prise rdv'!$G$4:$G$97,0),6)&amp;"
"&amp;INDEX(Tableau1[],MATCH(H$6+$B17,'prise rdv'!$G$4:$G$97,0),8),"")</f>
        <v/>
      </c>
      <c r="I17" s="29" t="str">
        <f ca="1">IFERROR(INDEX(Tableau1[],MATCH(I$6+$B17,'prise rdv'!$G$4:$G$97,0),4)&amp;" 
"&amp;INDEX(Tableau1[],MATCH(I$6+$B17,'prise rdv'!$G$4:$G$97,0),5)&amp;" 
"&amp;INDEX(Tableau1[],MATCH(I$6+$B17,'prise rdv'!$G$4:$G$97,0),6)&amp;"
"&amp;INDEX(Tableau1[],MATCH(I$6+$B17,'prise rdv'!$G$4:$G$97,0),8),"")</f>
        <v/>
      </c>
      <c r="J17" s="38"/>
      <c r="L17" s="12"/>
      <c r="M17" s="12">
        <v>11</v>
      </c>
      <c r="N17" s="12"/>
      <c r="O17" s="12"/>
      <c r="P17" s="12"/>
      <c r="GD17">
        <f t="shared" ca="1" si="0"/>
        <v>0</v>
      </c>
    </row>
    <row r="18" spans="2:186" ht="75.75" customHeight="1">
      <c r="B18" s="21">
        <v>0.79166666666666696</v>
      </c>
      <c r="C18" s="29" t="str">
        <f ca="1">IFERROR(INDEX(Tableau1[],MATCH(C$6+$B18,'prise rdv'!$G$4:$G$97,0),4)&amp;" 
"&amp;INDEX(Tableau1[],MATCH(C$6+$B18,'prise rdv'!$G$4:$G$97,0),5)&amp;" 
"&amp;INDEX(Tableau1[],MATCH(C$6+$B18,'prise rdv'!$G$4:$G$97,0),6)&amp;"
"&amp;INDEX(Tableau1[],MATCH(C$6+$B18,'prise rdv'!$G$4:$G$97,0),8),"")</f>
        <v/>
      </c>
      <c r="D18" s="29" t="str">
        <f ca="1">IFERROR(INDEX(Tableau1[],MATCH(D$6+$B18,'prise rdv'!$G$4:$G$97,0),4)&amp;" 
"&amp;INDEX(Tableau1[],MATCH(D$6+$B18,'prise rdv'!$G$4:$G$97,0),5)&amp;" 
"&amp;INDEX(Tableau1[],MATCH(D$6+$B18,'prise rdv'!$G$4:$G$97,0),6)&amp;"
"&amp;INDEX(Tableau1[],MATCH(D$6+$B18,'prise rdv'!$G$4:$G$97,0),8),"")</f>
        <v/>
      </c>
      <c r="E18" s="29" t="str">
        <f ca="1">IFERROR(INDEX(Tableau1[],MATCH(E$6+$B18,'prise rdv'!$G$4:$G$97,0),4)&amp;" 
"&amp;INDEX(Tableau1[],MATCH(E$6+$B18,'prise rdv'!$G$4:$G$97,0),5)&amp;" 
"&amp;INDEX(Tableau1[],MATCH(E$6+$B18,'prise rdv'!$G$4:$G$97,0),6)&amp;"
"&amp;INDEX(Tableau1[],MATCH(E$6+$B18,'prise rdv'!$G$4:$G$97,0),8),"")</f>
        <v/>
      </c>
      <c r="F18" s="29" t="str">
        <f ca="1">IFERROR(INDEX(Tableau1[],MATCH(F$6+$B18,'prise rdv'!$G$4:$G$97,0),4)&amp;" 
"&amp;INDEX(Tableau1[],MATCH(F$6+$B18,'prise rdv'!$G$4:$G$97,0),5)&amp;" 
"&amp;INDEX(Tableau1[],MATCH(F$6+$B18,'prise rdv'!$G$4:$G$97,0),6)&amp;"
"&amp;INDEX(Tableau1[],MATCH(F$6+$B18,'prise rdv'!$G$4:$G$97,0),8),"")</f>
        <v/>
      </c>
      <c r="G18" s="29" t="str">
        <f ca="1">IFERROR(INDEX(Tableau1[],MATCH(G$6+$B18,'prise rdv'!$G$4:$G$97,0),4)&amp;" 
"&amp;INDEX(Tableau1[],MATCH(G$6+$B18,'prise rdv'!$G$4:$G$97,0),5)&amp;" 
"&amp;INDEX(Tableau1[],MATCH(G$6+$B18,'prise rdv'!$G$4:$G$97,0),6)&amp;"
"&amp;INDEX(Tableau1[],MATCH(G$6+$B18,'prise rdv'!$G$4:$G$97,0),8),"")</f>
        <v/>
      </c>
      <c r="H18" s="29" t="str">
        <f ca="1">IFERROR(INDEX(Tableau1[],MATCH(H$6+$B18,'prise rdv'!$G$4:$G$97,0),4)&amp;" 
"&amp;INDEX(Tableau1[],MATCH(H$6+$B18,'prise rdv'!$G$4:$G$97,0),5)&amp;" 
"&amp;INDEX(Tableau1[],MATCH(H$6+$B18,'prise rdv'!$G$4:$G$97,0),6)&amp;"
"&amp;INDEX(Tableau1[],MATCH(H$6+$B18,'prise rdv'!$G$4:$G$97,0),8),"")</f>
        <v/>
      </c>
      <c r="I18" s="29" t="str">
        <f ca="1">IFERROR(INDEX(Tableau1[],MATCH(I$6+$B18,'prise rdv'!$G$4:$G$97,0),4)&amp;" 
"&amp;INDEX(Tableau1[],MATCH(I$6+$B18,'prise rdv'!$G$4:$G$97,0),5)&amp;" 
"&amp;INDEX(Tableau1[],MATCH(I$6+$B18,'prise rdv'!$G$4:$G$97,0),6)&amp;"
"&amp;INDEX(Tableau1[],MATCH(I$6+$B18,'prise rdv'!$G$4:$G$97,0),8),"")</f>
        <v/>
      </c>
      <c r="J18" s="38"/>
      <c r="L18" s="12"/>
      <c r="M18" s="12">
        <v>12</v>
      </c>
      <c r="N18" s="12"/>
      <c r="O18" s="12"/>
      <c r="P18" s="12"/>
      <c r="GD18">
        <f t="shared" ca="1" si="0"/>
        <v>0</v>
      </c>
    </row>
    <row r="19" spans="2:186">
      <c r="C19" s="28"/>
      <c r="D19" s="2"/>
      <c r="E19" s="2"/>
      <c r="F19" s="2"/>
      <c r="G19" s="2"/>
      <c r="H19" s="2"/>
      <c r="I19" s="2"/>
      <c r="J19" s="12"/>
      <c r="K19" s="12"/>
      <c r="L19" s="12"/>
      <c r="M19" s="12">
        <v>14</v>
      </c>
      <c r="N19" s="12"/>
      <c r="O19" s="12"/>
      <c r="P19" s="12"/>
    </row>
    <row r="20" spans="2:186" ht="16.5" customHeight="1">
      <c r="C20" s="24">
        <v>2</v>
      </c>
      <c r="D20" s="24">
        <f>C20+1</f>
        <v>3</v>
      </c>
      <c r="E20" s="24">
        <f t="shared" ref="E20:H20" si="2">D20+1</f>
        <v>4</v>
      </c>
      <c r="F20" s="24">
        <f t="shared" si="2"/>
        <v>5</v>
      </c>
      <c r="G20" s="24">
        <f t="shared" si="2"/>
        <v>6</v>
      </c>
      <c r="H20" s="24">
        <f t="shared" si="2"/>
        <v>7</v>
      </c>
      <c r="I20" s="24">
        <v>1</v>
      </c>
      <c r="J20" s="12"/>
      <c r="K20" s="12"/>
      <c r="L20" s="12"/>
      <c r="M20" s="12">
        <v>15</v>
      </c>
      <c r="N20" s="12"/>
      <c r="O20" s="12"/>
      <c r="P20" s="12"/>
    </row>
    <row r="21" spans="2:186">
      <c r="C21" s="4"/>
      <c r="D21" s="4"/>
      <c r="E21" s="4"/>
      <c r="F21" s="4"/>
      <c r="G21" s="4"/>
      <c r="H21" s="4"/>
      <c r="I21" s="4"/>
      <c r="J21" s="12"/>
      <c r="K21" s="12"/>
      <c r="L21" s="12"/>
      <c r="M21" s="12">
        <v>16</v>
      </c>
      <c r="N21" s="12"/>
      <c r="O21" s="12"/>
      <c r="P21" s="12"/>
    </row>
    <row r="22" spans="2:186">
      <c r="J22" s="12"/>
      <c r="K22" s="12"/>
      <c r="L22" s="12"/>
      <c r="M22" s="12">
        <v>17</v>
      </c>
      <c r="N22" s="12"/>
      <c r="O22" s="12"/>
      <c r="P22" s="12"/>
    </row>
    <row r="23" spans="2:186">
      <c r="J23" s="12"/>
      <c r="K23" s="12"/>
      <c r="L23" s="12"/>
      <c r="M23" s="12">
        <v>18</v>
      </c>
      <c r="N23" s="12"/>
      <c r="O23" s="12"/>
      <c r="P23" s="12"/>
    </row>
    <row r="24" spans="2:186">
      <c r="J24" s="12"/>
      <c r="K24" s="12"/>
      <c r="L24" s="12"/>
      <c r="M24" s="12">
        <v>19</v>
      </c>
      <c r="N24" s="12"/>
      <c r="O24" s="12"/>
      <c r="P24" s="12"/>
    </row>
    <row r="25" spans="2:186">
      <c r="J25" s="12"/>
      <c r="K25" s="12"/>
      <c r="L25" s="12"/>
      <c r="M25" s="12">
        <v>20</v>
      </c>
      <c r="N25" s="12"/>
      <c r="O25" s="12"/>
      <c r="P25" s="12"/>
    </row>
    <row r="26" spans="2:186">
      <c r="J26" s="12"/>
      <c r="K26" s="12"/>
      <c r="L26" s="12"/>
      <c r="M26" s="12">
        <v>21</v>
      </c>
      <c r="N26" s="12"/>
      <c r="O26" s="12"/>
      <c r="P26" s="12"/>
    </row>
    <row r="27" spans="2:186">
      <c r="J27" s="12"/>
      <c r="K27" s="12"/>
      <c r="L27" s="12"/>
      <c r="M27" s="12">
        <v>22</v>
      </c>
      <c r="N27" s="12"/>
      <c r="O27" s="12"/>
      <c r="P27" s="12"/>
    </row>
    <row r="28" spans="2:186">
      <c r="J28" s="12"/>
      <c r="K28" s="12"/>
      <c r="L28" s="12"/>
      <c r="M28" s="12">
        <v>23</v>
      </c>
      <c r="N28" s="12"/>
      <c r="O28" s="12"/>
      <c r="P28" s="12"/>
    </row>
    <row r="29" spans="2:186">
      <c r="K29" s="4"/>
      <c r="L29" s="4"/>
      <c r="M29" s="4">
        <v>24</v>
      </c>
      <c r="N29" s="4"/>
    </row>
    <row r="30" spans="2:186">
      <c r="K30" s="4"/>
      <c r="L30" s="4"/>
      <c r="M30" s="4">
        <v>25</v>
      </c>
      <c r="N30" s="4"/>
    </row>
    <row r="31" spans="2:186">
      <c r="K31" s="4"/>
      <c r="L31" s="4"/>
      <c r="M31" s="4">
        <v>26</v>
      </c>
      <c r="N31" s="4"/>
    </row>
    <row r="32" spans="2:186">
      <c r="K32" s="4"/>
      <c r="L32" s="4"/>
      <c r="M32" s="4">
        <v>27</v>
      </c>
      <c r="N32" s="4"/>
    </row>
    <row r="33" spans="11:14">
      <c r="K33" s="4"/>
      <c r="L33" s="4"/>
      <c r="M33" s="4">
        <v>28</v>
      </c>
      <c r="N33" s="4"/>
    </row>
    <row r="34" spans="11:14">
      <c r="K34" s="4"/>
      <c r="L34" s="4"/>
      <c r="M34" s="4">
        <v>29</v>
      </c>
      <c r="N34" s="4"/>
    </row>
    <row r="35" spans="11:14">
      <c r="K35" s="4"/>
      <c r="L35" s="4"/>
      <c r="M35" s="4">
        <v>30</v>
      </c>
      <c r="N35" s="4"/>
    </row>
    <row r="36" spans="11:14">
      <c r="K36" s="4"/>
      <c r="L36" s="4"/>
      <c r="M36" s="4">
        <v>31</v>
      </c>
      <c r="N36" s="4"/>
    </row>
  </sheetData>
  <mergeCells count="1">
    <mergeCell ref="B6:B7"/>
  </mergeCells>
  <phoneticPr fontId="7" type="noConversion"/>
  <conditionalFormatting sqref="C8:I18">
    <cfRule type="containsText" dxfId="31" priority="9" operator="containsText" text="Marie Ange">
      <formula>NOT(ISERROR(SEARCH("Marie Ange",C8)))</formula>
    </cfRule>
  </conditionalFormatting>
  <conditionalFormatting sqref="F8:F18 I8:I18 D8:D18">
    <cfRule type="expression" dxfId="30" priority="34">
      <formula>LEN(D8)&gt;0</formula>
    </cfRule>
  </conditionalFormatting>
  <conditionalFormatting sqref="F8:G18 I8:I18 D8:D18">
    <cfRule type="expression" dxfId="29" priority="33">
      <formula>LEN(D8)</formula>
    </cfRule>
  </conditionalFormatting>
  <conditionalFormatting sqref="I8:I18">
    <cfRule type="expression" dxfId="28" priority="31">
      <formula>LEN(I8)&gt;0</formula>
    </cfRule>
  </conditionalFormatting>
  <conditionalFormatting sqref="C8:I18">
    <cfRule type="containsText" dxfId="27" priority="25" operator="containsText" text="Didier Fabre">
      <formula>NOT(ISERROR(SEARCH("Didier Fabre",C8)))</formula>
    </cfRule>
    <cfRule type="containsText" dxfId="26" priority="27" operator="containsText" text="Vincent">
      <formula>NOT(ISERROR(SEARCH("Vincent",C8)))</formula>
    </cfRule>
  </conditionalFormatting>
  <conditionalFormatting sqref="G11">
    <cfRule type="containsText" dxfId="25" priority="26" operator="containsText" text="production">
      <formula>NOT(ISERROR(SEARCH("production",G11)))</formula>
    </cfRule>
  </conditionalFormatting>
  <conditionalFormatting sqref="C18">
    <cfRule type="iconSet" priority="24">
      <iconSet showValue="0">
        <cfvo type="percent" val="0"/>
        <cfvo type="num" val="&quot;exploitation&quot;"/>
        <cfvo type="num" val="&quot;edm&quot;"/>
      </iconSet>
    </cfRule>
  </conditionalFormatting>
  <conditionalFormatting sqref="C14:I18">
    <cfRule type="cellIs" dxfId="24" priority="23" operator="equal">
      <formula>"C"</formula>
    </cfRule>
  </conditionalFormatting>
  <conditionalFormatting sqref="H7">
    <cfRule type="expression" dxfId="23" priority="8">
      <formula>_xludf.weekday($H$6,2)&gt;5</formula>
    </cfRule>
  </conditionalFormatting>
  <conditionalFormatting sqref="H9">
    <cfRule type="containsText" dxfId="22" priority="5" operator="containsText" text="Patrick ">
      <formula>NOT(ISERROR(SEARCH("Patrick ",H9)))</formula>
    </cfRule>
  </conditionalFormatting>
  <conditionalFormatting sqref="D10">
    <cfRule type="containsText" dxfId="21" priority="4" operator="containsText" text="Patrick">
      <formula>NOT(ISERROR(SEARCH("Patrick",D10)))</formula>
    </cfRule>
  </conditionalFormatting>
  <conditionalFormatting sqref="H5 D8:E8">
    <cfRule type="containsText" dxfId="20" priority="3" operator="containsText" text="Patrick">
      <formula>NOT(ISERROR(SEARCH("Patrick",D5)))</formula>
    </cfRule>
  </conditionalFormatting>
  <pageMargins left="0.7" right="0.7" top="0.75" bottom="0.75" header="0.3" footer="0.3"/>
  <pageSetup paperSize="9" orientation="portrait" horizontalDpi="4294967292" verticalDpi="4294967292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C00000"/>
  </sheetPr>
  <dimension ref="A1:I127"/>
  <sheetViews>
    <sheetView showGridLines="0" zoomScale="77" zoomScaleNormal="77" workbookViewId="0">
      <pane ySplit="2" topLeftCell="A3" activePane="bottomLeft" state="frozen"/>
      <selection pane="bottomLeft" activeCell="F9" sqref="F9"/>
    </sheetView>
  </sheetViews>
  <sheetFormatPr baseColWidth="10" defaultColWidth="11.44140625" defaultRowHeight="14.4"/>
  <cols>
    <col min="1" max="1" width="15.6640625" bestFit="1" customWidth="1"/>
    <col min="2" max="3" width="15.6640625" customWidth="1"/>
    <col min="4" max="4" width="25.88671875" customWidth="1"/>
    <col min="5" max="5" width="18.33203125" customWidth="1"/>
    <col min="6" max="6" width="22.6640625" customWidth="1"/>
    <col min="7" max="7" width="20.88671875" style="33" customWidth="1"/>
    <col min="8" max="8" width="17.88671875" customWidth="1"/>
  </cols>
  <sheetData>
    <row r="1" spans="1:9" ht="47.25" customHeight="1">
      <c r="A1" s="53"/>
      <c r="B1" s="53"/>
      <c r="C1" s="53"/>
      <c r="D1" s="53"/>
      <c r="E1" s="54"/>
      <c r="F1" s="11"/>
    </row>
    <row r="2" spans="1:9">
      <c r="A2" s="26"/>
      <c r="B2" s="15"/>
      <c r="C2" s="15"/>
      <c r="D2" s="26"/>
      <c r="E2" s="26"/>
      <c r="F2" s="26"/>
    </row>
    <row r="3" spans="1:9">
      <c r="A3" s="26" t="s">
        <v>16</v>
      </c>
      <c r="B3" s="15" t="s">
        <v>22</v>
      </c>
      <c r="C3" s="15" t="s">
        <v>23</v>
      </c>
      <c r="D3" s="31" t="s">
        <v>21</v>
      </c>
      <c r="E3" s="26" t="s">
        <v>17</v>
      </c>
      <c r="F3" s="26" t="s">
        <v>18</v>
      </c>
      <c r="G3" s="25" t="s">
        <v>19</v>
      </c>
      <c r="H3" t="s">
        <v>24</v>
      </c>
      <c r="I3" s="30" t="s">
        <v>20</v>
      </c>
    </row>
    <row r="4" spans="1:9">
      <c r="A4" s="16">
        <v>42536</v>
      </c>
      <c r="B4" s="15">
        <v>0.375</v>
      </c>
      <c r="C4" s="15"/>
      <c r="D4" s="59" t="s">
        <v>54</v>
      </c>
      <c r="E4" s="59" t="s">
        <v>55</v>
      </c>
      <c r="F4" s="59" t="s">
        <v>56</v>
      </c>
      <c r="G4" s="25">
        <f>Tableau1[[#This Row],[date]]+Tableau1[[#This Row],[heure début]]</f>
        <v>42536.375</v>
      </c>
      <c r="H4" t="s">
        <v>33</v>
      </c>
      <c r="I4" s="59"/>
    </row>
    <row r="5" spans="1:9">
      <c r="A5" s="16"/>
      <c r="B5" s="15"/>
      <c r="C5" s="15"/>
      <c r="D5" s="56"/>
      <c r="E5" s="56"/>
      <c r="F5" s="56"/>
      <c r="G5" s="25"/>
      <c r="I5" s="56"/>
    </row>
    <row r="6" spans="1:9">
      <c r="A6" s="16"/>
      <c r="B6" s="15"/>
      <c r="C6" s="15"/>
      <c r="D6" s="50"/>
      <c r="E6" s="50"/>
      <c r="F6" s="50"/>
      <c r="G6" s="25"/>
      <c r="I6" s="50"/>
    </row>
    <row r="7" spans="1:9">
      <c r="A7" s="16"/>
      <c r="B7" s="15"/>
      <c r="C7" s="15"/>
      <c r="D7" s="50"/>
      <c r="E7" s="50"/>
      <c r="F7" s="50"/>
      <c r="G7" s="25"/>
      <c r="I7" s="50"/>
    </row>
    <row r="8" spans="1:9">
      <c r="A8" s="16"/>
      <c r="B8" s="15"/>
      <c r="C8" s="15"/>
      <c r="D8" s="50"/>
      <c r="E8" s="50"/>
      <c r="F8" s="50"/>
      <c r="G8" s="25"/>
      <c r="I8" s="50"/>
    </row>
    <row r="9" spans="1:9">
      <c r="A9" s="16"/>
      <c r="B9" s="15"/>
      <c r="C9" s="15"/>
      <c r="D9" s="49"/>
      <c r="E9" s="49"/>
      <c r="F9" s="49"/>
      <c r="G9" s="25"/>
      <c r="I9" s="49"/>
    </row>
    <row r="10" spans="1:9">
      <c r="A10" s="16"/>
      <c r="B10" s="15"/>
      <c r="C10" s="15"/>
      <c r="D10" s="49"/>
      <c r="E10" s="49"/>
      <c r="F10" s="49"/>
      <c r="G10" s="25"/>
      <c r="I10" s="49"/>
    </row>
    <row r="11" spans="1:9">
      <c r="A11" s="16"/>
      <c r="B11" s="15"/>
      <c r="C11" s="15"/>
      <c r="D11" s="49"/>
      <c r="E11" s="49"/>
      <c r="F11" s="49"/>
      <c r="G11" s="25"/>
      <c r="I11" s="49"/>
    </row>
    <row r="12" spans="1:9">
      <c r="A12" s="16"/>
      <c r="B12" s="15"/>
      <c r="C12" s="15"/>
      <c r="D12" s="49"/>
      <c r="E12" s="49"/>
      <c r="F12" s="49"/>
      <c r="G12" s="25"/>
      <c r="I12" s="49"/>
    </row>
    <row r="13" spans="1:9">
      <c r="A13" s="16"/>
      <c r="B13" s="15"/>
      <c r="C13" s="15"/>
      <c r="D13" s="49"/>
      <c r="E13" s="49"/>
      <c r="F13" s="49"/>
      <c r="G13" s="25"/>
      <c r="I13" s="49"/>
    </row>
    <row r="14" spans="1:9">
      <c r="A14" s="16"/>
      <c r="B14" s="15"/>
      <c r="C14" s="15"/>
      <c r="D14" s="49"/>
      <c r="E14" s="49"/>
      <c r="F14" s="49"/>
      <c r="G14" s="25"/>
      <c r="I14" s="49"/>
    </row>
    <row r="15" spans="1:9">
      <c r="A15" s="16"/>
      <c r="B15" s="15"/>
      <c r="C15" s="15"/>
      <c r="D15" s="49"/>
      <c r="E15" s="49"/>
      <c r="F15" s="49"/>
      <c r="G15" s="25"/>
      <c r="I15" s="49"/>
    </row>
    <row r="16" spans="1:9">
      <c r="A16" s="16"/>
      <c r="B16" s="15"/>
      <c r="C16" s="15"/>
      <c r="D16" s="49"/>
      <c r="E16" s="49"/>
      <c r="F16" s="49"/>
      <c r="G16" s="25"/>
      <c r="I16" s="49"/>
    </row>
    <row r="17" spans="1:9">
      <c r="A17" s="16"/>
      <c r="B17" s="15"/>
      <c r="C17" s="15"/>
      <c r="D17" s="49"/>
      <c r="E17" s="49"/>
      <c r="F17" s="49"/>
      <c r="G17" s="25"/>
      <c r="I17" s="49"/>
    </row>
    <row r="18" spans="1:9">
      <c r="A18" s="16"/>
      <c r="B18" s="15"/>
      <c r="C18" s="15"/>
      <c r="D18" s="49"/>
      <c r="E18" s="49"/>
      <c r="F18" s="49"/>
      <c r="G18" s="25"/>
      <c r="I18" s="49"/>
    </row>
    <row r="19" spans="1:9">
      <c r="A19" s="16"/>
      <c r="B19" s="15"/>
      <c r="C19" s="15"/>
      <c r="D19" s="49"/>
      <c r="E19" s="49"/>
      <c r="F19" s="49"/>
      <c r="G19" s="25"/>
      <c r="I19" s="49"/>
    </row>
    <row r="20" spans="1:9">
      <c r="A20" s="16"/>
      <c r="B20" s="15"/>
      <c r="C20" s="15"/>
      <c r="D20" s="47"/>
      <c r="E20" s="47"/>
      <c r="F20" s="47"/>
      <c r="G20" s="25"/>
      <c r="I20" s="47"/>
    </row>
    <row r="21" spans="1:9">
      <c r="A21" s="16"/>
      <c r="B21" s="15"/>
      <c r="C21" s="15"/>
      <c r="D21" s="47"/>
      <c r="E21" s="47"/>
      <c r="F21" s="47"/>
      <c r="G21" s="25"/>
      <c r="I21" s="47"/>
    </row>
    <row r="22" spans="1:9">
      <c r="A22" s="16"/>
      <c r="B22" s="15"/>
      <c r="C22" s="15"/>
      <c r="D22" s="47"/>
      <c r="E22" s="47"/>
      <c r="F22" s="47"/>
      <c r="G22" s="25"/>
      <c r="I22" s="47"/>
    </row>
    <row r="23" spans="1:9">
      <c r="A23" s="16"/>
      <c r="B23" s="15"/>
      <c r="C23" s="15"/>
      <c r="D23" s="49"/>
      <c r="E23" s="49"/>
      <c r="F23" s="49"/>
      <c r="G23" s="25"/>
      <c r="I23" s="46"/>
    </row>
    <row r="24" spans="1:9">
      <c r="A24" s="16"/>
      <c r="B24" s="15"/>
      <c r="C24" s="15"/>
      <c r="D24" s="49"/>
      <c r="E24" s="49"/>
      <c r="F24" s="49"/>
      <c r="G24" s="25"/>
      <c r="I24" s="46"/>
    </row>
    <row r="25" spans="1:9">
      <c r="A25" s="16"/>
      <c r="B25" s="15"/>
      <c r="C25" s="15"/>
      <c r="D25" s="49"/>
      <c r="E25" s="49"/>
      <c r="F25" s="49"/>
      <c r="G25" s="25"/>
      <c r="I25" s="46"/>
    </row>
    <row r="26" spans="1:9">
      <c r="A26" s="48"/>
      <c r="B26" s="15"/>
      <c r="C26" s="15"/>
      <c r="D26" s="49"/>
      <c r="E26" s="49"/>
      <c r="F26" s="49"/>
      <c r="G26" s="25"/>
      <c r="I26" s="46"/>
    </row>
    <row r="27" spans="1:9">
      <c r="A27" s="48"/>
      <c r="B27" s="15"/>
      <c r="C27" s="15"/>
      <c r="D27" s="49"/>
      <c r="E27" s="49"/>
      <c r="F27" s="49"/>
      <c r="G27" s="25"/>
      <c r="I27" s="46"/>
    </row>
    <row r="28" spans="1:9">
      <c r="A28" s="16"/>
      <c r="B28" s="15"/>
      <c r="C28" s="15"/>
      <c r="D28" s="46"/>
      <c r="E28" s="46"/>
      <c r="F28" s="46"/>
      <c r="G28" s="25"/>
      <c r="I28" s="46"/>
    </row>
    <row r="29" spans="1:9">
      <c r="A29" s="16"/>
      <c r="B29" s="15"/>
      <c r="C29" s="15"/>
      <c r="D29" s="34"/>
      <c r="E29" s="34"/>
      <c r="F29" s="34"/>
      <c r="G29" s="25"/>
      <c r="I29" s="34"/>
    </row>
    <row r="30" spans="1:9">
      <c r="A30" s="16"/>
      <c r="B30" s="15"/>
      <c r="C30" s="15"/>
      <c r="D30" s="34"/>
      <c r="E30" s="34"/>
      <c r="F30" s="34"/>
      <c r="G30" s="25"/>
      <c r="I30" s="34"/>
    </row>
    <row r="31" spans="1:9">
      <c r="A31" s="16"/>
      <c r="B31" s="15"/>
      <c r="C31" s="15"/>
      <c r="D31" s="32"/>
      <c r="E31" s="32"/>
      <c r="F31" s="32"/>
      <c r="G31" s="25"/>
      <c r="I31" s="32"/>
    </row>
    <row r="32" spans="1:9">
      <c r="A32" s="16"/>
      <c r="B32" s="15"/>
      <c r="C32" s="15"/>
      <c r="D32" s="32"/>
      <c r="E32" s="32"/>
      <c r="F32" s="32"/>
      <c r="G32" s="25"/>
      <c r="I32" s="32"/>
    </row>
    <row r="33" spans="1:9">
      <c r="A33" s="16"/>
      <c r="B33" s="15"/>
      <c r="C33" s="15"/>
      <c r="D33" s="32"/>
      <c r="E33" s="32"/>
      <c r="F33" s="32"/>
      <c r="G33" s="25"/>
      <c r="I33" s="32"/>
    </row>
    <row r="34" spans="1:9">
      <c r="A34" s="16"/>
      <c r="B34" s="15"/>
      <c r="C34" s="15"/>
      <c r="D34" s="32"/>
      <c r="E34" s="32"/>
      <c r="F34" s="32"/>
      <c r="G34" s="25"/>
      <c r="I34" s="32"/>
    </row>
    <row r="35" spans="1:9">
      <c r="A35" s="16"/>
      <c r="B35" s="15"/>
      <c r="C35" s="15"/>
      <c r="D35" s="32"/>
      <c r="E35" s="32"/>
      <c r="F35" s="32"/>
      <c r="G35" s="25"/>
      <c r="I35" s="32"/>
    </row>
    <row r="36" spans="1:9">
      <c r="A36" s="16"/>
      <c r="B36" s="15"/>
      <c r="C36" s="15"/>
      <c r="D36" s="32"/>
      <c r="E36" s="32"/>
      <c r="F36" s="32"/>
      <c r="G36" s="25"/>
      <c r="I36" s="32"/>
    </row>
    <row r="37" spans="1:9">
      <c r="A37" s="16"/>
      <c r="B37" s="15"/>
      <c r="C37" s="15"/>
      <c r="D37" s="32"/>
      <c r="E37" s="32"/>
      <c r="F37" s="32"/>
      <c r="G37" s="25"/>
      <c r="I37" s="32"/>
    </row>
    <row r="38" spans="1:9">
      <c r="A38" s="16"/>
      <c r="B38" s="15"/>
      <c r="C38" s="15"/>
      <c r="D38" s="32"/>
      <c r="E38" s="32"/>
      <c r="F38" s="32"/>
      <c r="G38" s="25"/>
      <c r="I38" s="32"/>
    </row>
    <row r="39" spans="1:9">
      <c r="A39" s="16"/>
      <c r="B39" s="15"/>
      <c r="C39" s="15"/>
      <c r="D39" s="32"/>
      <c r="E39" s="32"/>
      <c r="F39" s="32"/>
      <c r="G39" s="25"/>
      <c r="I39" s="32"/>
    </row>
    <row r="40" spans="1:9">
      <c r="A40" s="16"/>
      <c r="B40" s="15"/>
      <c r="C40" s="15"/>
      <c r="D40" s="32"/>
      <c r="E40" s="32"/>
      <c r="F40" s="32"/>
      <c r="G40" s="25"/>
      <c r="I40" s="32"/>
    </row>
    <row r="41" spans="1:9">
      <c r="A41" s="16"/>
      <c r="B41" s="15"/>
      <c r="C41" s="15"/>
      <c r="D41" s="32"/>
      <c r="E41" s="32"/>
      <c r="F41" s="32"/>
      <c r="G41" s="25"/>
      <c r="I41" s="32"/>
    </row>
    <row r="42" spans="1:9">
      <c r="A42" s="16"/>
      <c r="B42" s="15"/>
      <c r="C42" s="15"/>
      <c r="D42" s="32"/>
      <c r="E42" s="32"/>
      <c r="F42" s="32"/>
      <c r="G42" s="25"/>
      <c r="I42" s="32"/>
    </row>
    <row r="43" spans="1:9">
      <c r="A43" s="16"/>
      <c r="B43" s="15"/>
      <c r="C43" s="15"/>
      <c r="D43" s="32"/>
      <c r="E43" s="32"/>
      <c r="F43" s="32"/>
      <c r="G43" s="25"/>
      <c r="I43" s="32"/>
    </row>
    <row r="44" spans="1:9">
      <c r="A44" s="16"/>
      <c r="B44" s="15"/>
      <c r="C44" s="15"/>
      <c r="D44" s="32"/>
      <c r="E44" s="32"/>
      <c r="F44" s="32"/>
      <c r="G44" s="25"/>
      <c r="I44" s="32"/>
    </row>
    <row r="45" spans="1:9">
      <c r="A45" s="16"/>
      <c r="B45" s="15"/>
      <c r="C45" s="15"/>
      <c r="D45" s="32"/>
      <c r="E45" s="32"/>
      <c r="F45" s="32"/>
      <c r="G45" s="25"/>
      <c r="I45" s="32"/>
    </row>
    <row r="46" spans="1:9">
      <c r="A46" s="16"/>
      <c r="B46" s="15"/>
      <c r="C46" s="15"/>
      <c r="D46" s="32"/>
      <c r="E46" s="32"/>
      <c r="F46" s="32"/>
      <c r="G46" s="25"/>
      <c r="I46" s="32"/>
    </row>
    <row r="47" spans="1:9">
      <c r="G47"/>
    </row>
    <row r="48" spans="1:9">
      <c r="G48"/>
    </row>
    <row r="49" spans="1:9">
      <c r="G49"/>
    </row>
    <row r="50" spans="1:9">
      <c r="G50"/>
    </row>
    <row r="51" spans="1:9">
      <c r="G51"/>
    </row>
    <row r="52" spans="1:9">
      <c r="G52"/>
    </row>
    <row r="53" spans="1:9">
      <c r="G53"/>
    </row>
    <row r="54" spans="1:9">
      <c r="G54"/>
    </row>
    <row r="55" spans="1:9">
      <c r="G55"/>
    </row>
    <row r="56" spans="1:9">
      <c r="G56"/>
    </row>
    <row r="57" spans="1:9">
      <c r="G57"/>
    </row>
    <row r="58" spans="1:9">
      <c r="G58"/>
    </row>
    <row r="59" spans="1:9">
      <c r="G59"/>
    </row>
    <row r="60" spans="1:9">
      <c r="G60"/>
    </row>
    <row r="61" spans="1:9">
      <c r="G61"/>
    </row>
    <row r="62" spans="1:9">
      <c r="A62" s="16"/>
      <c r="B62" s="15"/>
      <c r="C62" s="15"/>
      <c r="D62" s="26"/>
      <c r="E62" s="26"/>
      <c r="F62" s="26"/>
      <c r="G62" s="25"/>
      <c r="I62" s="30"/>
    </row>
    <row r="63" spans="1:9" ht="28.95" customHeight="1">
      <c r="A63" s="16"/>
      <c r="B63" s="15"/>
      <c r="C63" s="15"/>
      <c r="D63" s="26"/>
      <c r="E63" s="26"/>
      <c r="F63" s="26"/>
      <c r="G63" s="25"/>
      <c r="I63" s="30"/>
    </row>
    <row r="64" spans="1:9" ht="21.6" customHeight="1">
      <c r="A64" s="16"/>
      <c r="B64" s="15"/>
      <c r="C64" s="15"/>
      <c r="D64" s="26"/>
      <c r="E64" s="19"/>
      <c r="F64" s="26"/>
      <c r="G64" s="25"/>
      <c r="I64" s="30"/>
    </row>
    <row r="65" spans="1:9">
      <c r="A65" s="26"/>
      <c r="B65" s="15"/>
      <c r="C65" s="15"/>
      <c r="E65" s="26"/>
      <c r="F65" s="26"/>
      <c r="G65" s="25"/>
      <c r="I65" s="30"/>
    </row>
    <row r="66" spans="1:9">
      <c r="A66" s="26"/>
      <c r="B66" s="15"/>
      <c r="C66" s="15"/>
      <c r="E66" s="26"/>
      <c r="F66" s="26"/>
      <c r="G66" s="25"/>
      <c r="I66" s="30"/>
    </row>
    <row r="67" spans="1:9">
      <c r="A67" s="16"/>
      <c r="B67" s="15"/>
      <c r="C67" s="15"/>
      <c r="E67" s="26"/>
      <c r="F67" s="26"/>
      <c r="G67" s="25"/>
      <c r="I67" s="30"/>
    </row>
    <row r="68" spans="1:9">
      <c r="A68" s="16"/>
      <c r="B68" s="15"/>
      <c r="C68" s="15"/>
      <c r="E68" s="26"/>
      <c r="F68" s="26"/>
      <c r="G68" s="25"/>
      <c r="I68" s="30"/>
    </row>
    <row r="69" spans="1:9">
      <c r="A69" s="16"/>
      <c r="B69" s="15"/>
      <c r="C69" s="15"/>
      <c r="E69" s="26"/>
      <c r="F69" s="26"/>
      <c r="G69" s="25"/>
      <c r="I69" s="30"/>
    </row>
    <row r="70" spans="1:9">
      <c r="A70" s="16"/>
      <c r="B70" s="15"/>
      <c r="C70" s="15"/>
      <c r="E70" s="26"/>
      <c r="F70" s="26"/>
      <c r="G70" s="25"/>
      <c r="I70" s="30"/>
    </row>
    <row r="71" spans="1:9">
      <c r="A71" s="16"/>
      <c r="B71" s="15"/>
      <c r="C71" s="15"/>
      <c r="E71" s="26"/>
      <c r="F71" s="26"/>
      <c r="G71" s="25"/>
      <c r="I71" s="30"/>
    </row>
    <row r="72" spans="1:9">
      <c r="A72" s="16"/>
      <c r="B72" s="15"/>
      <c r="C72" s="15"/>
      <c r="E72" s="26"/>
      <c r="F72" s="26"/>
      <c r="G72" s="25"/>
      <c r="I72" s="30"/>
    </row>
    <row r="73" spans="1:9">
      <c r="A73" s="16"/>
      <c r="B73" s="15"/>
      <c r="C73" s="15"/>
      <c r="E73" s="26"/>
      <c r="F73" s="26"/>
      <c r="G73" s="25"/>
      <c r="I73" s="30"/>
    </row>
    <row r="74" spans="1:9">
      <c r="A74" s="16"/>
      <c r="B74" s="15"/>
      <c r="C74" s="15"/>
      <c r="E74" s="26"/>
      <c r="F74" s="26"/>
      <c r="G74" s="25"/>
      <c r="I74" s="30"/>
    </row>
    <row r="75" spans="1:9">
      <c r="A75" s="16"/>
      <c r="B75" s="15"/>
      <c r="C75" s="15"/>
      <c r="E75" s="26"/>
      <c r="F75" s="26"/>
      <c r="G75" s="25"/>
      <c r="I75" s="30"/>
    </row>
    <row r="76" spans="1:9">
      <c r="A76" s="16"/>
      <c r="B76" s="15"/>
      <c r="C76" s="15"/>
      <c r="E76" s="26"/>
      <c r="F76" s="26"/>
      <c r="G76" s="25"/>
      <c r="I76" s="30"/>
    </row>
    <row r="77" spans="1:9">
      <c r="A77" s="16"/>
      <c r="B77" s="15"/>
      <c r="C77" s="15"/>
      <c r="E77" s="26"/>
      <c r="F77" s="26"/>
      <c r="G77" s="25"/>
      <c r="I77" s="30"/>
    </row>
    <row r="78" spans="1:9">
      <c r="A78" s="16"/>
      <c r="B78" s="15"/>
      <c r="C78" s="15"/>
      <c r="E78" s="26"/>
      <c r="F78" s="26"/>
      <c r="G78" s="25"/>
      <c r="I78" s="30"/>
    </row>
    <row r="79" spans="1:9">
      <c r="A79" s="16"/>
      <c r="B79" s="15"/>
      <c r="C79" s="15"/>
      <c r="E79" s="26"/>
      <c r="F79" s="26"/>
      <c r="G79" s="25"/>
      <c r="I79" s="30"/>
    </row>
    <row r="80" spans="1:9">
      <c r="A80" s="16"/>
      <c r="B80" s="15"/>
      <c r="C80" s="15"/>
      <c r="E80" s="26"/>
      <c r="F80" s="26"/>
      <c r="G80" s="25"/>
      <c r="I80" s="30"/>
    </row>
    <row r="81" spans="1:9">
      <c r="A81" s="16"/>
      <c r="B81" s="15"/>
      <c r="C81" s="15"/>
      <c r="E81" s="26"/>
      <c r="F81" s="26"/>
      <c r="G81" s="25"/>
      <c r="I81" s="30"/>
    </row>
    <row r="82" spans="1:9">
      <c r="A82" s="16"/>
      <c r="B82" s="15"/>
      <c r="C82" s="15"/>
      <c r="E82" s="26"/>
      <c r="F82" s="26"/>
      <c r="G82" s="25"/>
      <c r="I82" s="30"/>
    </row>
    <row r="83" spans="1:9">
      <c r="A83" s="16"/>
      <c r="B83" s="15"/>
      <c r="C83" s="15"/>
      <c r="E83" s="26"/>
      <c r="F83" s="26"/>
      <c r="G83" s="25"/>
      <c r="I83" s="30"/>
    </row>
    <row r="84" spans="1:9">
      <c r="A84" s="16"/>
      <c r="B84" s="15"/>
      <c r="C84" s="15"/>
      <c r="E84" s="26"/>
      <c r="F84" s="26"/>
      <c r="G84" s="25"/>
      <c r="I84" s="30"/>
    </row>
    <row r="85" spans="1:9">
      <c r="A85" s="16"/>
      <c r="B85" s="15"/>
      <c r="C85" s="15"/>
      <c r="E85" s="26"/>
      <c r="F85" s="26"/>
      <c r="G85" s="25"/>
      <c r="I85" s="30"/>
    </row>
    <row r="86" spans="1:9">
      <c r="A86" s="16"/>
      <c r="B86" s="15"/>
      <c r="C86" s="15"/>
      <c r="E86" s="26"/>
      <c r="F86" s="26"/>
      <c r="G86" s="25"/>
      <c r="I86" s="30"/>
    </row>
    <row r="87" spans="1:9">
      <c r="A87" s="16"/>
      <c r="B87" s="15"/>
      <c r="C87" s="15"/>
      <c r="E87" s="26"/>
      <c r="F87" s="26"/>
      <c r="G87" s="25"/>
      <c r="I87" s="30"/>
    </row>
    <row r="88" spans="1:9">
      <c r="A88" s="16"/>
      <c r="B88" s="15"/>
      <c r="C88" s="15"/>
      <c r="E88" s="26"/>
      <c r="F88" s="26"/>
      <c r="G88" s="25"/>
      <c r="I88" s="30"/>
    </row>
    <row r="89" spans="1:9">
      <c r="A89" s="16"/>
      <c r="B89" s="15"/>
      <c r="C89" s="15"/>
      <c r="E89" s="26"/>
      <c r="F89" s="26"/>
      <c r="G89" s="25"/>
      <c r="I89" s="30"/>
    </row>
    <row r="90" spans="1:9">
      <c r="A90" s="16"/>
      <c r="B90" s="15"/>
      <c r="C90" s="15"/>
      <c r="E90" s="26"/>
      <c r="F90" s="26"/>
      <c r="G90" s="25"/>
      <c r="I90" s="30"/>
    </row>
    <row r="91" spans="1:9">
      <c r="A91" s="26"/>
      <c r="B91" s="15"/>
      <c r="C91" s="15"/>
      <c r="E91" s="26"/>
      <c r="F91" s="26"/>
      <c r="G91" s="25"/>
      <c r="I91" s="30"/>
    </row>
    <row r="92" spans="1:9">
      <c r="A92" s="26"/>
      <c r="B92" s="15"/>
      <c r="C92" s="15"/>
      <c r="E92" s="26"/>
      <c r="F92" s="26"/>
      <c r="G92" s="25"/>
      <c r="I92" s="30"/>
    </row>
    <row r="93" spans="1:9">
      <c r="A93" s="26"/>
      <c r="B93" s="15"/>
      <c r="C93" s="15"/>
      <c r="E93" s="26"/>
      <c r="F93" s="26"/>
      <c r="G93" s="25"/>
      <c r="I93" s="30"/>
    </row>
    <row r="94" spans="1:9">
      <c r="A94" s="26"/>
      <c r="B94" s="15"/>
      <c r="C94" s="15"/>
      <c r="D94" s="26"/>
      <c r="E94" s="26"/>
      <c r="F94" s="26"/>
      <c r="G94" s="25"/>
      <c r="I94" s="30"/>
    </row>
    <row r="95" spans="1:9">
      <c r="A95" s="26"/>
      <c r="B95" s="15"/>
      <c r="C95" s="15"/>
      <c r="D95" s="26"/>
      <c r="E95" s="26"/>
      <c r="F95" s="26"/>
      <c r="G95" s="25"/>
      <c r="I95" s="30"/>
    </row>
    <row r="96" spans="1:9">
      <c r="A96" s="26"/>
      <c r="B96" s="15"/>
      <c r="C96" s="15"/>
      <c r="D96" s="26"/>
      <c r="E96" s="26"/>
      <c r="F96" s="26"/>
      <c r="G96" s="25"/>
      <c r="I96" s="30"/>
    </row>
    <row r="97" spans="1:9">
      <c r="A97" s="26"/>
      <c r="B97" s="15"/>
      <c r="C97" s="15"/>
      <c r="D97" s="26"/>
      <c r="E97" s="26"/>
      <c r="F97" s="26"/>
      <c r="G97" s="25"/>
      <c r="H97" s="27"/>
      <c r="I97" s="30"/>
    </row>
    <row r="98" spans="1:9">
      <c r="A98" s="16"/>
      <c r="B98" s="15"/>
      <c r="C98" s="15"/>
      <c r="D98" s="26"/>
      <c r="E98" s="26"/>
      <c r="F98" s="26"/>
    </row>
    <row r="99" spans="1:9">
      <c r="A99" s="1"/>
      <c r="B99" s="9"/>
      <c r="C99" s="9"/>
    </row>
    <row r="100" spans="1:9">
      <c r="A100" s="1"/>
      <c r="B100" s="9"/>
      <c r="C100" s="9"/>
    </row>
    <row r="101" spans="1:9">
      <c r="A101" s="1"/>
      <c r="B101" s="9"/>
      <c r="C101" s="9"/>
    </row>
    <row r="102" spans="1:9">
      <c r="A102" s="1"/>
      <c r="B102" s="9"/>
      <c r="C102" s="9"/>
    </row>
    <row r="103" spans="1:9">
      <c r="A103" s="1"/>
      <c r="B103" s="9"/>
      <c r="C103" s="9"/>
    </row>
    <row r="104" spans="1:9">
      <c r="A104" s="1"/>
      <c r="B104" s="9"/>
      <c r="C104" s="9"/>
    </row>
    <row r="105" spans="1:9">
      <c r="A105" s="1"/>
      <c r="B105" s="9"/>
      <c r="C105" s="9"/>
    </row>
    <row r="106" spans="1:9">
      <c r="A106" s="1"/>
      <c r="B106" s="9"/>
      <c r="C106" s="9"/>
    </row>
    <row r="107" spans="1:9">
      <c r="A107" s="1"/>
      <c r="B107" s="9"/>
      <c r="C107" s="9"/>
    </row>
    <row r="108" spans="1:9">
      <c r="A108" s="1"/>
      <c r="B108" s="9"/>
      <c r="C108" s="9"/>
    </row>
    <row r="109" spans="1:9">
      <c r="A109" s="1"/>
      <c r="B109" s="9"/>
      <c r="C109" s="9"/>
    </row>
    <row r="110" spans="1:9">
      <c r="A110" s="1"/>
      <c r="B110" s="9"/>
      <c r="C110" s="9"/>
    </row>
    <row r="111" spans="1:9">
      <c r="A111" s="6"/>
      <c r="B111" s="8"/>
      <c r="C111" s="8"/>
      <c r="D111" s="2"/>
      <c r="E111" s="2"/>
    </row>
    <row r="112" spans="1:9">
      <c r="A112" s="6"/>
      <c r="B112" s="8"/>
      <c r="C112" s="8"/>
      <c r="D112" s="2"/>
      <c r="E112" s="2"/>
    </row>
    <row r="113" spans="1:5">
      <c r="A113" s="6"/>
      <c r="B113" s="8"/>
      <c r="C113" s="8"/>
      <c r="D113" s="2"/>
      <c r="E113" s="2"/>
    </row>
    <row r="114" spans="1:5">
      <c r="A114" s="7"/>
      <c r="B114" s="9"/>
      <c r="C114" s="9"/>
    </row>
    <row r="115" spans="1:5">
      <c r="A115" s="7"/>
      <c r="B115" s="9"/>
      <c r="C115" s="9"/>
    </row>
    <row r="116" spans="1:5">
      <c r="A116" s="1"/>
      <c r="B116" s="9"/>
      <c r="C116" s="9"/>
    </row>
    <row r="117" spans="1:5">
      <c r="A117" s="6"/>
      <c r="B117" s="8"/>
      <c r="C117" s="8"/>
      <c r="D117" s="2"/>
      <c r="E117" s="2"/>
    </row>
    <row r="118" spans="1:5">
      <c r="A118" s="7"/>
      <c r="B118" s="9"/>
      <c r="C118" s="9"/>
    </row>
    <row r="119" spans="1:5">
      <c r="A119" s="6"/>
      <c r="B119" s="8"/>
      <c r="C119" s="8"/>
      <c r="D119" s="2"/>
      <c r="E119" s="2"/>
    </row>
    <row r="120" spans="1:5">
      <c r="A120" s="1"/>
      <c r="B120" s="9"/>
      <c r="C120" s="9"/>
    </row>
    <row r="121" spans="1:5">
      <c r="A121" s="7"/>
      <c r="B121" s="9"/>
      <c r="C121" s="9"/>
    </row>
    <row r="122" spans="1:5">
      <c r="A122" s="7"/>
      <c r="B122" s="9"/>
      <c r="C122" s="9"/>
    </row>
    <row r="123" spans="1:5">
      <c r="A123" s="7"/>
      <c r="B123" s="9"/>
      <c r="C123" s="9"/>
    </row>
    <row r="124" spans="1:5">
      <c r="A124" s="6"/>
      <c r="B124" s="8"/>
      <c r="C124" s="8"/>
      <c r="D124" s="2"/>
      <c r="E124" s="2"/>
    </row>
    <row r="125" spans="1:5">
      <c r="A125" s="1"/>
      <c r="B125" s="9"/>
      <c r="C125" s="9"/>
    </row>
    <row r="126" spans="1:5">
      <c r="A126" s="7"/>
      <c r="B126" s="9"/>
      <c r="C126" s="9"/>
    </row>
    <row r="127" spans="1:5">
      <c r="A127" s="6"/>
      <c r="B127" s="8"/>
      <c r="C127" s="8"/>
      <c r="D127" s="2"/>
      <c r="E127" s="2"/>
    </row>
  </sheetData>
  <dataConsolidate/>
  <dataValidations count="5">
    <dataValidation type="list" allowBlank="1" showInputMessage="1" showErrorMessage="1" sqref="D65:D75 E76 D63">
      <formula1>type</formula1>
    </dataValidation>
    <dataValidation type="list" allowBlank="1" showInputMessage="1" showErrorMessage="1" sqref="D94:D97 D99:D110">
      <formula1>#REF!</formula1>
    </dataValidation>
    <dataValidation type="list" allowBlank="1" showInputMessage="1" showErrorMessage="1" sqref="D98">
      <formula1>types_interventions</formula1>
    </dataValidation>
    <dataValidation type="list" allowBlank="1" showInputMessage="1" showErrorMessage="1" sqref="F62:F1048576 F3:F46">
      <formula1>l_nom</formula1>
    </dataValidation>
    <dataValidation type="list" allowBlank="1" showInputMessage="1" showErrorMessage="1" sqref="H40:H96">
      <formula1>Employés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C13"/>
  <sheetViews>
    <sheetView workbookViewId="0">
      <selection activeCell="B7" sqref="B7"/>
    </sheetView>
  </sheetViews>
  <sheetFormatPr baseColWidth="10" defaultRowHeight="14.4"/>
  <cols>
    <col min="1" max="2" width="18.5546875" customWidth="1"/>
  </cols>
  <sheetData>
    <row r="1" spans="1:3">
      <c r="A1" s="36" t="s">
        <v>34</v>
      </c>
      <c r="B1" t="s">
        <v>41</v>
      </c>
      <c r="C1" s="36" t="s">
        <v>36</v>
      </c>
    </row>
    <row r="2" spans="1:3">
      <c r="A2" s="35" t="s">
        <v>33</v>
      </c>
      <c r="B2" t="s">
        <v>38</v>
      </c>
      <c r="C2" s="37">
        <v>42370</v>
      </c>
    </row>
    <row r="3" spans="1:3">
      <c r="A3" s="35" t="s">
        <v>35</v>
      </c>
      <c r="B3" t="s">
        <v>42</v>
      </c>
      <c r="C3" s="37">
        <v>42457</v>
      </c>
    </row>
    <row r="4" spans="1:3">
      <c r="A4" s="35" t="s">
        <v>59</v>
      </c>
      <c r="B4" t="s">
        <v>43</v>
      </c>
      <c r="C4" s="37">
        <v>42491</v>
      </c>
    </row>
    <row r="5" spans="1:3">
      <c r="A5" s="35" t="s">
        <v>40</v>
      </c>
      <c r="C5" s="37">
        <v>42498</v>
      </c>
    </row>
    <row r="6" spans="1:3">
      <c r="C6" s="37">
        <v>42495</v>
      </c>
    </row>
    <row r="7" spans="1:3">
      <c r="C7" s="37">
        <v>42506</v>
      </c>
    </row>
    <row r="8" spans="1:3">
      <c r="C8" s="37">
        <v>42565</v>
      </c>
    </row>
    <row r="9" spans="1:3">
      <c r="C9" s="37">
        <v>42597</v>
      </c>
    </row>
    <row r="10" spans="1:3">
      <c r="C10" s="37">
        <v>42675</v>
      </c>
    </row>
    <row r="11" spans="1:3">
      <c r="C11" s="37">
        <v>42685</v>
      </c>
    </row>
    <row r="12" spans="1:3">
      <c r="C12" s="37">
        <v>42729</v>
      </c>
    </row>
    <row r="13" spans="1:3">
      <c r="C13" s="1"/>
    </row>
  </sheetData>
  <conditionalFormatting sqref="D5">
    <cfRule type="expression" priority="1">
      <formula>nbsi($C$2:$C$12,2)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E3"/>
  <sheetViews>
    <sheetView workbookViewId="0">
      <selection activeCell="B3" sqref="B3"/>
    </sheetView>
  </sheetViews>
  <sheetFormatPr baseColWidth="10" defaultRowHeight="14.4"/>
  <cols>
    <col min="3" max="3" width="14.109375" bestFit="1" customWidth="1"/>
  </cols>
  <sheetData>
    <row r="1" spans="1:5">
      <c r="A1" t="s">
        <v>44</v>
      </c>
      <c r="B1" t="s">
        <v>45</v>
      </c>
      <c r="C1" t="s">
        <v>46</v>
      </c>
      <c r="D1" t="s">
        <v>47</v>
      </c>
      <c r="E1" t="s">
        <v>48</v>
      </c>
    </row>
    <row r="2" spans="1:5">
      <c r="A2" t="s">
        <v>49</v>
      </c>
      <c r="B2" t="s">
        <v>50</v>
      </c>
      <c r="C2" t="s">
        <v>51</v>
      </c>
      <c r="D2">
        <v>12000</v>
      </c>
      <c r="E2" t="s">
        <v>51</v>
      </c>
    </row>
    <row r="3" spans="1:5">
      <c r="A3" t="s">
        <v>52</v>
      </c>
      <c r="B3" t="s">
        <v>53</v>
      </c>
      <c r="C3" t="s">
        <v>58</v>
      </c>
      <c r="D3">
        <v>12000</v>
      </c>
      <c r="E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calendrier</vt:lpstr>
      <vt:lpstr>semaine</vt:lpstr>
      <vt:lpstr>prise rdv</vt:lpstr>
      <vt:lpstr>Param</vt:lpstr>
      <vt:lpstr>fichier client</vt:lpstr>
      <vt:lpstr>date</vt:lpstr>
      <vt:lpstr>Employés</vt:lpstr>
      <vt:lpstr>heure</vt:lpstr>
      <vt:lpstr>jours_feries</vt:lpstr>
      <vt:lpstr>m_date</vt:lpstr>
      <vt:lpstr>m_date1</vt:lpstr>
      <vt:lpstr>m_heure</vt:lpstr>
      <vt:lpstr>m_heure1</vt:lpstr>
      <vt:lpstr>m_rdv</vt:lpstr>
    </vt:vector>
  </TitlesOfParts>
  <Company>Hewlett-Packard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Darty</dc:creator>
  <cp:lastModifiedBy>Lucie Hebrard</cp:lastModifiedBy>
  <cp:revision/>
  <dcterms:created xsi:type="dcterms:W3CDTF">2015-01-15T14:09:37Z</dcterms:created>
  <dcterms:modified xsi:type="dcterms:W3CDTF">2016-03-18T14:49:42Z</dcterms:modified>
</cp:coreProperties>
</file>