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75" windowWidth="20115" windowHeight="7995"/>
  </bookViews>
  <sheets>
    <sheet name="Demandes d'échantillons" sheetId="2" r:id="rId1"/>
    <sheet name="Archives" sheetId="3" r:id="rId2"/>
  </sheets>
  <externalReferences>
    <externalReference r:id="rId3"/>
  </externalReferences>
  <calcPr calcId="125725"/>
</workbook>
</file>

<file path=xl/calcChain.xml><?xml version="1.0" encoding="utf-8"?>
<calcChain xmlns="http://schemas.openxmlformats.org/spreadsheetml/2006/main">
  <c r="AP4" i="2"/>
  <c r="AI4"/>
  <c r="AK4"/>
  <c r="AG4"/>
  <c r="AN4"/>
  <c r="AQ4"/>
  <c r="AJ4"/>
  <c r="AH4"/>
  <c r="AF4"/>
  <c r="AE4"/>
  <c r="AM4"/>
  <c r="AL4"/>
  <c r="AD4"/>
  <c r="AO4"/>
  <c r="AQ5"/>
  <c r="AE5"/>
  <c r="AF5"/>
  <c r="AK5"/>
  <c r="AG5"/>
  <c r="AI5"/>
  <c r="AJ5"/>
  <c r="AL5"/>
  <c r="AN5"/>
  <c r="AO5"/>
  <c r="AM5"/>
  <c r="AH5"/>
  <c r="AD5"/>
  <c r="AP5"/>
  <c r="AP6"/>
  <c r="AI6"/>
  <c r="AK6"/>
  <c r="AJ6"/>
  <c r="AQ6"/>
  <c r="AN6"/>
  <c r="AF6"/>
  <c r="AE6"/>
  <c r="AO6"/>
  <c r="AL6"/>
  <c r="AH6"/>
  <c r="AG6"/>
  <c r="AD6"/>
  <c r="AM6"/>
  <c r="AO7"/>
  <c r="AQ7"/>
  <c r="AF7"/>
  <c r="AK7"/>
  <c r="AG7"/>
  <c r="AI7"/>
  <c r="AE7"/>
  <c r="AL7"/>
  <c r="AH7"/>
  <c r="AJ7"/>
  <c r="AM7"/>
  <c r="AN7"/>
  <c r="AD7"/>
  <c r="AP7"/>
  <c r="AP8"/>
  <c r="AI8"/>
  <c r="AK8"/>
  <c r="AN8"/>
  <c r="AQ8"/>
  <c r="AJ8"/>
  <c r="AF8"/>
  <c r="AE8"/>
  <c r="AO8"/>
  <c r="AM8"/>
  <c r="AH8"/>
  <c r="AG8"/>
  <c r="AD8"/>
  <c r="AL8"/>
  <c r="AO9"/>
  <c r="AQ9"/>
  <c r="AF9"/>
  <c r="AK9"/>
  <c r="AM9"/>
  <c r="AG9"/>
  <c r="AI9"/>
  <c r="AE9"/>
  <c r="AN9"/>
  <c r="AH9"/>
  <c r="AL9"/>
  <c r="AJ9"/>
  <c r="AD9"/>
  <c r="AP9"/>
  <c r="AP10"/>
  <c r="AI10"/>
  <c r="AK10"/>
  <c r="AM10"/>
  <c r="AN10"/>
  <c r="AQ10"/>
  <c r="AF10"/>
  <c r="AG10"/>
  <c r="AJ10"/>
  <c r="AE10"/>
  <c r="AO10"/>
  <c r="AL10"/>
  <c r="AD10"/>
  <c r="AH10"/>
  <c r="AO11"/>
  <c r="AQ11"/>
  <c r="AF11"/>
  <c r="AK11"/>
  <c r="AG11"/>
  <c r="AI11"/>
  <c r="AE11"/>
  <c r="AP11"/>
  <c r="AL11"/>
  <c r="AH11"/>
  <c r="AJ11"/>
  <c r="AM11"/>
  <c r="AD11"/>
  <c r="AN11"/>
  <c r="AP12"/>
  <c r="AI12"/>
  <c r="AK12"/>
  <c r="AL12"/>
  <c r="AN12"/>
  <c r="AQ12"/>
  <c r="AJ12"/>
  <c r="AM12"/>
  <c r="AF12"/>
  <c r="AE12"/>
  <c r="AO12"/>
  <c r="AH12"/>
  <c r="AD12"/>
  <c r="AG12"/>
  <c r="AO13"/>
  <c r="AQ13"/>
  <c r="AF13"/>
  <c r="AK13"/>
  <c r="AM13"/>
  <c r="AG13"/>
  <c r="AI13"/>
  <c r="AE13"/>
  <c r="AP13"/>
  <c r="AH13"/>
  <c r="AL13"/>
  <c r="AJ13"/>
  <c r="AD13"/>
  <c r="AN13"/>
  <c r="AP14"/>
  <c r="AI14"/>
  <c r="AK14"/>
  <c r="AM14"/>
  <c r="AL14"/>
  <c r="AN14"/>
  <c r="AQ14"/>
  <c r="AJ14"/>
  <c r="AG14"/>
  <c r="AF14"/>
  <c r="AE14"/>
  <c r="AO14"/>
  <c r="AD14"/>
  <c r="AH14"/>
  <c r="AQ15"/>
  <c r="AL15"/>
  <c r="AJ15"/>
  <c r="AK15"/>
  <c r="AF15"/>
  <c r="AG15"/>
  <c r="AH15"/>
  <c r="AN15"/>
  <c r="AE15"/>
  <c r="AI15"/>
  <c r="AP15"/>
  <c r="AO15"/>
  <c r="AD15"/>
  <c r="AM15"/>
  <c r="AP16"/>
  <c r="AI16"/>
  <c r="AK16"/>
  <c r="AG16"/>
  <c r="AJ16"/>
  <c r="AQ16"/>
  <c r="AF16"/>
  <c r="AH16"/>
  <c r="AN16"/>
  <c r="AE16"/>
  <c r="AL16"/>
  <c r="AO16"/>
  <c r="AD16"/>
  <c r="AM16"/>
  <c r="AQ17"/>
  <c r="AE17"/>
  <c r="AJ17"/>
  <c r="AK17"/>
  <c r="AM17"/>
  <c r="AG17"/>
  <c r="AI17"/>
  <c r="AN17"/>
  <c r="AH17"/>
  <c r="AP17"/>
  <c r="AL17"/>
  <c r="AO17"/>
  <c r="AD17"/>
  <c r="AF17"/>
  <c r="AP18"/>
  <c r="AI18"/>
  <c r="AK18"/>
  <c r="AL18"/>
  <c r="AO18"/>
  <c r="AN18"/>
  <c r="AQ18"/>
  <c r="AF18"/>
  <c r="AH18"/>
  <c r="AJ18"/>
  <c r="AE18"/>
  <c r="AM18"/>
  <c r="AD18"/>
  <c r="AG18"/>
  <c r="AQ19"/>
  <c r="AL19"/>
  <c r="AJ19"/>
  <c r="AK19"/>
  <c r="AF19"/>
  <c r="AG19"/>
  <c r="AI19"/>
  <c r="AN19"/>
  <c r="AM19"/>
  <c r="AP19"/>
  <c r="AH19"/>
  <c r="AO19"/>
  <c r="AD19"/>
  <c r="AE19"/>
  <c r="AP20"/>
  <c r="AI20"/>
  <c r="AK20"/>
  <c r="AG20"/>
  <c r="AJ20"/>
  <c r="AQ20"/>
  <c r="AN20"/>
  <c r="AL20"/>
  <c r="AM20"/>
  <c r="AF20"/>
  <c r="AE20"/>
  <c r="AO20"/>
  <c r="AD20"/>
  <c r="AH20"/>
  <c r="AQ21"/>
  <c r="AH21"/>
  <c r="AJ21"/>
  <c r="AK21"/>
  <c r="AL21"/>
  <c r="AG21"/>
  <c r="AI21"/>
  <c r="AN21"/>
  <c r="AF21"/>
  <c r="AE21"/>
  <c r="AP21"/>
  <c r="AO21"/>
  <c r="AD21"/>
  <c r="AM21"/>
  <c r="AP22"/>
  <c r="AI22"/>
  <c r="AK22"/>
  <c r="AH22"/>
  <c r="AF22"/>
  <c r="AQ22"/>
  <c r="AJ22"/>
  <c r="AG22"/>
  <c r="AN22"/>
  <c r="AE22"/>
  <c r="AO22"/>
  <c r="AM22"/>
  <c r="AD22"/>
  <c r="AL22"/>
  <c r="AQ23"/>
  <c r="AP23"/>
  <c r="AJ23"/>
  <c r="AK23"/>
  <c r="AM23"/>
  <c r="AG23"/>
  <c r="AH23"/>
  <c r="AN23"/>
  <c r="AE23"/>
  <c r="AI23"/>
  <c r="AL23"/>
  <c r="AO23"/>
  <c r="AD23"/>
  <c r="AF23"/>
  <c r="AP24"/>
  <c r="AI24"/>
  <c r="AK24"/>
  <c r="AO24"/>
  <c r="AM24"/>
  <c r="AN24"/>
  <c r="AQ24"/>
  <c r="AF24"/>
  <c r="AH24"/>
  <c r="AJ24"/>
  <c r="AE24"/>
  <c r="AL24"/>
  <c r="AD24"/>
  <c r="AG24"/>
  <c r="AQ25"/>
  <c r="AE25"/>
  <c r="AJ25"/>
  <c r="AK25"/>
  <c r="AF25"/>
  <c r="AG25"/>
  <c r="AI25"/>
  <c r="AN25"/>
  <c r="AM25"/>
  <c r="AL25"/>
  <c r="AH25"/>
  <c r="AO25"/>
  <c r="AD25"/>
  <c r="AP25"/>
  <c r="AP26"/>
  <c r="AM26"/>
  <c r="AK26"/>
  <c r="AG26"/>
  <c r="AN26"/>
  <c r="AF26"/>
  <c r="AE26"/>
  <c r="AL26"/>
  <c r="AO26"/>
  <c r="AJ26"/>
  <c r="AI26"/>
  <c r="AQ26"/>
  <c r="AD26"/>
  <c r="AH26"/>
  <c r="AO27"/>
  <c r="AQ27"/>
  <c r="AJ27"/>
  <c r="AK27"/>
  <c r="AL27"/>
  <c r="AG27"/>
  <c r="AI27"/>
  <c r="AE27"/>
  <c r="AF27"/>
  <c r="AP27"/>
  <c r="AH27"/>
  <c r="AN27"/>
  <c r="AD27"/>
  <c r="AM27"/>
  <c r="AE37"/>
  <c r="AH37"/>
  <c r="AG37"/>
  <c r="AO37"/>
  <c r="AM37"/>
  <c r="AN37"/>
  <c r="AF37"/>
  <c r="AK37"/>
  <c r="AI37"/>
  <c r="AJ37"/>
  <c r="AP37"/>
  <c r="AL37"/>
  <c r="AD37"/>
  <c r="AQ37"/>
  <c r="AJ36"/>
  <c r="AE36"/>
  <c r="AI36"/>
  <c r="AK36"/>
  <c r="AH36"/>
  <c r="AQ36"/>
  <c r="AO36"/>
  <c r="AP36"/>
  <c r="AN36"/>
  <c r="AG36"/>
  <c r="AF36"/>
  <c r="AM36"/>
  <c r="AD36"/>
  <c r="AL36"/>
  <c r="AF35"/>
  <c r="AH35"/>
  <c r="AM35"/>
  <c r="AE35"/>
  <c r="AG35"/>
  <c r="AO35"/>
  <c r="AL35"/>
  <c r="AQ35"/>
  <c r="AN35"/>
  <c r="AP35"/>
  <c r="AJ35"/>
  <c r="AI35"/>
  <c r="AD35"/>
  <c r="AK35"/>
  <c r="AE32"/>
  <c r="AM32"/>
  <c r="AJ32"/>
  <c r="AH32"/>
  <c r="AK32"/>
  <c r="AF32"/>
  <c r="AP32"/>
  <c r="AL32"/>
  <c r="AI32"/>
  <c r="AN32"/>
  <c r="AO32"/>
  <c r="AQ32"/>
  <c r="AD32"/>
  <c r="AG32"/>
  <c r="AM28"/>
  <c r="AP28"/>
  <c r="AI28"/>
  <c r="AE28"/>
  <c r="AG28"/>
  <c r="AH28"/>
  <c r="AK28"/>
  <c r="AO28"/>
  <c r="AN28"/>
  <c r="AJ28"/>
  <c r="AL28"/>
  <c r="AQ28"/>
  <c r="AD28"/>
  <c r="AF28"/>
  <c r="AO34"/>
  <c r="AQ34"/>
  <c r="AF34"/>
  <c r="AN34"/>
  <c r="AM34"/>
  <c r="AI34"/>
  <c r="AJ34"/>
  <c r="AL34"/>
  <c r="AH34"/>
  <c r="AK34"/>
  <c r="AE34"/>
  <c r="AG34"/>
  <c r="AD34"/>
  <c r="AP34"/>
  <c r="AJ3"/>
  <c r="AG3"/>
  <c r="AH3"/>
  <c r="AL3"/>
  <c r="AN3"/>
  <c r="AP3"/>
  <c r="AQ3"/>
  <c r="AF3"/>
  <c r="AM3"/>
  <c r="AK3"/>
  <c r="AI3"/>
  <c r="AE3"/>
  <c r="AD3"/>
  <c r="AO3"/>
  <c r="AO33"/>
  <c r="AP33"/>
  <c r="AF33"/>
  <c r="AI33"/>
  <c r="AJ33"/>
  <c r="AN33"/>
  <c r="AG33"/>
  <c r="AQ33"/>
  <c r="AE33"/>
  <c r="AK33"/>
  <c r="AL33"/>
  <c r="AM33"/>
  <c r="AD33"/>
  <c r="AH33"/>
  <c r="AJ29"/>
  <c r="AM29"/>
  <c r="AP29"/>
  <c r="AQ29"/>
  <c r="AL29"/>
  <c r="AO29"/>
  <c r="AH29"/>
  <c r="AN29"/>
  <c r="AI29"/>
  <c r="AG29"/>
  <c r="AE29"/>
  <c r="AK29"/>
  <c r="AF29"/>
  <c r="AD29"/>
  <c r="AK30"/>
  <c r="AN30"/>
  <c r="AO30"/>
  <c r="AF30"/>
  <c r="AE30"/>
  <c r="AP30"/>
  <c r="AQ30"/>
  <c r="AI30"/>
  <c r="AJ30"/>
  <c r="AG30"/>
  <c r="AL30"/>
  <c r="AH30"/>
  <c r="AD30"/>
  <c r="AM30"/>
  <c r="AE2"/>
  <c r="AN2"/>
  <c r="AM2"/>
  <c r="AJ2"/>
  <c r="AG2"/>
  <c r="AO2"/>
  <c r="AL2"/>
  <c r="AH2"/>
  <c r="AQ2"/>
  <c r="AK2"/>
  <c r="AI2"/>
  <c r="AF2"/>
  <c r="AD2"/>
  <c r="AP2"/>
  <c r="AQ31"/>
  <c r="AM31"/>
  <c r="AI31"/>
  <c r="AE31"/>
  <c r="AP31"/>
  <c r="AO31"/>
  <c r="AK31"/>
  <c r="AH31"/>
  <c r="AJ31"/>
  <c r="AF31"/>
  <c r="AL31"/>
  <c r="AG31"/>
  <c r="AD31"/>
  <c r="AN31"/>
</calcChain>
</file>

<file path=xl/comments1.xml><?xml version="1.0" encoding="utf-8"?>
<comments xmlns="http://schemas.openxmlformats.org/spreadsheetml/2006/main">
  <authors>
    <author>MAVROCORDATO,ALEXANDRE</author>
  </authors>
  <commentList>
    <comment ref="A1" authorId="0">
      <text>
        <r>
          <rPr>
            <sz val="11"/>
            <color indexed="81"/>
            <rFont val="Times New Roman"/>
            <family val="1"/>
          </rPr>
          <t xml:space="preserve">Dans la </t>
        </r>
        <r>
          <rPr>
            <b/>
            <sz val="11"/>
            <color indexed="81"/>
            <rFont val="Times New Roman"/>
            <family val="1"/>
          </rPr>
          <t>Colonne B attribuer un numéro à votre demande d'échantillon. 
Les numéros de demandes sont composés des 3 premières lettres du Nom du Fournisseur (voir correspondance dans l'onglet "Liste Déroulante") suivit de</t>
        </r>
        <r>
          <rPr>
            <b/>
            <sz val="11"/>
            <color indexed="10"/>
            <rFont val="Times New Roman"/>
            <family val="1"/>
          </rPr>
          <t xml:space="preserve"> </t>
        </r>
        <r>
          <rPr>
            <b/>
            <sz val="11"/>
            <color indexed="81"/>
            <rFont val="Times New Roman"/>
            <family val="1"/>
          </rPr>
          <t>-</t>
        </r>
        <r>
          <rPr>
            <b/>
            <sz val="11"/>
            <color indexed="10"/>
            <rFont val="Times New Roman"/>
            <family val="1"/>
          </rPr>
          <t xml:space="preserve"> </t>
        </r>
        <r>
          <rPr>
            <b/>
            <sz val="11"/>
            <color indexed="81"/>
            <rFont val="Times New Roman"/>
            <family val="1"/>
          </rPr>
          <t>puis du numéro de la demande.</t>
        </r>
        <r>
          <rPr>
            <b/>
            <sz val="11"/>
            <color indexed="10"/>
            <rFont val="Times New Roman"/>
            <family val="1"/>
          </rPr>
          <t xml:space="preserve"> (</t>
        </r>
        <r>
          <rPr>
            <b/>
            <u/>
            <sz val="11"/>
            <color indexed="10"/>
            <rFont val="Times New Roman"/>
            <family val="1"/>
          </rPr>
          <t>EXEMPLE:</t>
        </r>
        <r>
          <rPr>
            <b/>
            <sz val="11"/>
            <color indexed="10"/>
            <rFont val="Times New Roman"/>
            <family val="1"/>
          </rPr>
          <t xml:space="preserve"> Le numéro COM-1 sera attribué à la 1ère demande d'échantillon pour COMATEC)</t>
        </r>
      </text>
    </comment>
    <comment ref="B1" authorId="0">
      <text>
        <r>
          <rPr>
            <sz val="10"/>
            <color indexed="81"/>
            <rFont val="Times New Roman"/>
            <family val="1"/>
          </rPr>
          <t xml:space="preserve">Dans la </t>
        </r>
        <r>
          <rPr>
            <b/>
            <sz val="10"/>
            <color indexed="81"/>
            <rFont val="Times New Roman"/>
            <family val="1"/>
          </rPr>
          <t xml:space="preserve">Colonne C écrivez le Nom Générique donné </t>
        </r>
        <r>
          <rPr>
            <sz val="10"/>
            <color indexed="81"/>
            <rFont val="Times New Roman"/>
            <family val="1"/>
          </rPr>
          <t xml:space="preserve">à </t>
        </r>
        <r>
          <rPr>
            <b/>
            <sz val="10"/>
            <color indexed="81"/>
            <rFont val="Times New Roman"/>
            <family val="1"/>
          </rPr>
          <t xml:space="preserve">votre demande. </t>
        </r>
        <r>
          <rPr>
            <sz val="10"/>
            <color indexed="81"/>
            <rFont val="Times New Roman"/>
            <family val="1"/>
          </rPr>
          <t xml:space="preserve">Ce </t>
        </r>
        <r>
          <rPr>
            <b/>
            <sz val="10"/>
            <color indexed="81"/>
            <rFont val="Times New Roman"/>
            <family val="1"/>
          </rPr>
          <t>Nom Générique</t>
        </r>
        <r>
          <rPr>
            <sz val="10"/>
            <color indexed="81"/>
            <rFont val="Times New Roman"/>
            <family val="1"/>
          </rPr>
          <t xml:space="preserve"> doit pouvoir donner une idée de la </t>
        </r>
        <r>
          <rPr>
            <b/>
            <sz val="10"/>
            <color indexed="81"/>
            <rFont val="Times New Roman"/>
            <family val="1"/>
          </rPr>
          <t>Finalité de la Demande</t>
        </r>
        <r>
          <rPr>
            <sz val="10"/>
            <color indexed="81"/>
            <rFont val="Times New Roman"/>
            <family val="1"/>
          </rPr>
          <t xml:space="preserve"> </t>
        </r>
        <r>
          <rPr>
            <b/>
            <u/>
            <sz val="10"/>
            <color indexed="10"/>
            <rFont val="Times New Roman"/>
            <family val="1"/>
          </rPr>
          <t xml:space="preserve">(ex: </t>
        </r>
        <r>
          <rPr>
            <b/>
            <sz val="10"/>
            <color indexed="10"/>
            <rFont val="Times New Roman"/>
            <family val="1"/>
          </rPr>
          <t>Plateau de fins d'années, Kiosque, Opérations de promotion……)</t>
        </r>
        <r>
          <rPr>
            <b/>
            <sz val="9"/>
            <color indexed="10"/>
            <rFont val="Tahoma"/>
            <family val="2"/>
          </rPr>
          <t xml:space="preserve">
</t>
        </r>
      </text>
    </comment>
    <comment ref="C1" authorId="0">
      <text>
        <r>
          <rPr>
            <sz val="10"/>
            <color indexed="81"/>
            <rFont val="Times New Roman"/>
            <family val="1"/>
          </rPr>
          <t>Dans la</t>
        </r>
        <r>
          <rPr>
            <b/>
            <sz val="10"/>
            <color indexed="81"/>
            <rFont val="Times New Roman"/>
            <family val="1"/>
          </rPr>
          <t xml:space="preserve"> Colonne D indiquez </t>
        </r>
        <r>
          <rPr>
            <sz val="10"/>
            <color indexed="81"/>
            <rFont val="Times New Roman"/>
            <family val="1"/>
          </rPr>
          <t xml:space="preserve">si votre demande concerne un </t>
        </r>
        <r>
          <rPr>
            <b/>
            <sz val="10"/>
            <color indexed="81"/>
            <rFont val="Times New Roman"/>
            <family val="1"/>
          </rPr>
          <t>Nouveau Produit</t>
        </r>
        <r>
          <rPr>
            <sz val="10"/>
            <color indexed="81"/>
            <rFont val="Times New Roman"/>
            <family val="1"/>
          </rPr>
          <t xml:space="preserve"> ou un </t>
        </r>
        <r>
          <rPr>
            <b/>
            <sz val="10"/>
            <color indexed="81"/>
            <rFont val="Times New Roman"/>
            <family val="1"/>
          </rPr>
          <t xml:space="preserve">Produit Déjà Référencé </t>
        </r>
        <r>
          <rPr>
            <sz val="10"/>
            <color indexed="81"/>
            <rFont val="Times New Roman"/>
            <family val="1"/>
          </rPr>
          <t>en sélectionnant l'option qui convient dans</t>
        </r>
        <r>
          <rPr>
            <b/>
            <sz val="10"/>
            <color indexed="81"/>
            <rFont val="Times New Roman"/>
            <family val="1"/>
          </rPr>
          <t xml:space="preserve"> la Liste Déroulante ci-dessous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" authorId="0">
      <text>
        <r>
          <rPr>
            <sz val="10"/>
            <color indexed="81"/>
            <rFont val="Times New Roman"/>
            <family val="1"/>
          </rPr>
          <t>Dans la</t>
        </r>
        <r>
          <rPr>
            <b/>
            <sz val="10"/>
            <color indexed="81"/>
            <rFont val="Times New Roman"/>
            <family val="1"/>
          </rPr>
          <t xml:space="preserve"> Colonne E choissisez</t>
        </r>
        <r>
          <rPr>
            <sz val="10"/>
            <color indexed="81"/>
            <rFont val="Times New Roman"/>
            <family val="1"/>
          </rPr>
          <t xml:space="preserve"> le</t>
        </r>
        <r>
          <rPr>
            <b/>
            <sz val="10"/>
            <color indexed="81"/>
            <rFont val="Times New Roman"/>
            <family val="1"/>
          </rPr>
          <t xml:space="preserve"> Nom </t>
        </r>
        <r>
          <rPr>
            <sz val="10"/>
            <color indexed="81"/>
            <rFont val="Times New Roman"/>
            <family val="1"/>
          </rPr>
          <t>de la</t>
        </r>
        <r>
          <rPr>
            <b/>
            <sz val="10"/>
            <color indexed="81"/>
            <rFont val="Times New Roman"/>
            <family val="1"/>
          </rPr>
          <t xml:space="preserve"> Personne Remplissant </t>
        </r>
        <r>
          <rPr>
            <sz val="10"/>
            <color indexed="81"/>
            <rFont val="Times New Roman"/>
            <family val="1"/>
          </rPr>
          <t>la</t>
        </r>
        <r>
          <rPr>
            <b/>
            <sz val="10"/>
            <color indexed="81"/>
            <rFont val="Times New Roman"/>
            <family val="1"/>
          </rPr>
          <t xml:space="preserve"> Demande</t>
        </r>
        <r>
          <rPr>
            <sz val="10"/>
            <color indexed="81"/>
            <rFont val="Times New Roman"/>
            <family val="1"/>
          </rPr>
          <t xml:space="preserve"> en le sélectionnant dans la</t>
        </r>
        <r>
          <rPr>
            <b/>
            <sz val="10"/>
            <color indexed="81"/>
            <rFont val="Times New Roman"/>
            <family val="1"/>
          </rPr>
          <t xml:space="preserve"> Liste Déroulante ci-dessous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" authorId="0">
      <text>
        <r>
          <rPr>
            <sz val="10"/>
            <color indexed="81"/>
            <rFont val="Times New Roman"/>
            <family val="1"/>
          </rPr>
          <t xml:space="preserve">Dans la </t>
        </r>
        <r>
          <rPr>
            <b/>
            <sz val="10"/>
            <color indexed="81"/>
            <rFont val="Times New Roman"/>
            <family val="1"/>
          </rPr>
          <t>Colonne F</t>
        </r>
        <r>
          <rPr>
            <sz val="10"/>
            <color indexed="81"/>
            <rFont val="Times New Roman"/>
            <family val="1"/>
          </rPr>
          <t xml:space="preserve"> le </t>
        </r>
        <r>
          <rPr>
            <b/>
            <sz val="10"/>
            <color indexed="81"/>
            <rFont val="Times New Roman"/>
            <family val="1"/>
          </rPr>
          <t>Numéro</t>
        </r>
        <r>
          <rPr>
            <sz val="10"/>
            <color indexed="81"/>
            <rFont val="Times New Roman"/>
            <family val="1"/>
          </rPr>
          <t xml:space="preserve"> de</t>
        </r>
        <r>
          <rPr>
            <b/>
            <sz val="10"/>
            <color indexed="81"/>
            <rFont val="Times New Roman"/>
            <family val="1"/>
          </rPr>
          <t xml:space="preserve"> Téléphone </t>
        </r>
        <r>
          <rPr>
            <sz val="10"/>
            <color indexed="81"/>
            <rFont val="Times New Roman"/>
            <family val="1"/>
          </rPr>
          <t>du</t>
        </r>
        <r>
          <rPr>
            <b/>
            <sz val="10"/>
            <color indexed="81"/>
            <rFont val="Times New Roman"/>
            <family val="1"/>
          </rPr>
          <t xml:space="preserve"> Demandeur</t>
        </r>
        <r>
          <rPr>
            <sz val="10"/>
            <color indexed="81"/>
            <rFont val="Times New Roman"/>
            <family val="1"/>
          </rPr>
          <t xml:space="preserve"> </t>
        </r>
        <r>
          <rPr>
            <b/>
            <sz val="10"/>
            <color indexed="10"/>
            <rFont val="Times New Roman"/>
            <family val="1"/>
          </rPr>
          <t>s'insère automatiquement</t>
        </r>
        <r>
          <rPr>
            <sz val="10"/>
            <color indexed="81"/>
            <rFont val="Times New Roman"/>
            <family val="1"/>
          </rPr>
          <t xml:space="preserve"> en </t>
        </r>
        <r>
          <rPr>
            <b/>
            <sz val="10"/>
            <color indexed="81"/>
            <rFont val="Times New Roman"/>
            <family val="1"/>
          </rPr>
          <t>Fonction</t>
        </r>
        <r>
          <rPr>
            <sz val="10"/>
            <color indexed="81"/>
            <rFont val="Times New Roman"/>
            <family val="1"/>
          </rPr>
          <t xml:space="preserve"> du </t>
        </r>
        <r>
          <rPr>
            <b/>
            <sz val="10"/>
            <color indexed="81"/>
            <rFont val="Times New Roman"/>
            <family val="1"/>
          </rPr>
          <t xml:space="preserve">Nom </t>
        </r>
        <r>
          <rPr>
            <sz val="10"/>
            <color indexed="81"/>
            <rFont val="Times New Roman"/>
            <family val="1"/>
          </rPr>
          <t xml:space="preserve">choisit dans la </t>
        </r>
        <r>
          <rPr>
            <b/>
            <sz val="10"/>
            <color indexed="81"/>
            <rFont val="Times New Roman"/>
            <family val="1"/>
          </rPr>
          <t>Colonne F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" authorId="0">
      <text>
        <r>
          <rPr>
            <sz val="10"/>
            <color indexed="81"/>
            <rFont val="Times New Roman"/>
            <family val="1"/>
          </rPr>
          <t>Dans la</t>
        </r>
        <r>
          <rPr>
            <b/>
            <sz val="10"/>
            <color indexed="81"/>
            <rFont val="Times New Roman"/>
            <family val="1"/>
          </rPr>
          <t xml:space="preserve"> Colonne</t>
        </r>
        <r>
          <rPr>
            <sz val="10"/>
            <color indexed="81"/>
            <rFont val="Times New Roman"/>
            <family val="1"/>
          </rPr>
          <t xml:space="preserve"> </t>
        </r>
        <r>
          <rPr>
            <b/>
            <sz val="10"/>
            <color indexed="81"/>
            <rFont val="Times New Roman"/>
            <family val="1"/>
          </rPr>
          <t>G insérez</t>
        </r>
        <r>
          <rPr>
            <sz val="10"/>
            <color indexed="81"/>
            <rFont val="Times New Roman"/>
            <family val="1"/>
          </rPr>
          <t xml:space="preserve"> la</t>
        </r>
        <r>
          <rPr>
            <b/>
            <sz val="10"/>
            <color indexed="81"/>
            <rFont val="Times New Roman"/>
            <family val="1"/>
          </rPr>
          <t xml:space="preserve"> Date </t>
        </r>
        <r>
          <rPr>
            <sz val="10"/>
            <color indexed="81"/>
            <rFont val="Times New Roman"/>
            <family val="1"/>
          </rPr>
          <t xml:space="preserve">de la </t>
        </r>
        <r>
          <rPr>
            <b/>
            <sz val="10"/>
            <color indexed="81"/>
            <rFont val="Times New Roman"/>
            <family val="1"/>
          </rPr>
          <t>Demande.</t>
        </r>
        <r>
          <rPr>
            <sz val="10"/>
            <color indexed="81"/>
            <rFont val="Times New Roman"/>
            <family val="1"/>
          </rPr>
          <t xml:space="preserve"> </t>
        </r>
        <r>
          <rPr>
            <b/>
            <sz val="10"/>
            <color indexed="10"/>
            <rFont val="Times New Roman"/>
            <family val="1"/>
          </rPr>
          <t>Sous le Format Suivant :</t>
        </r>
        <r>
          <rPr>
            <sz val="10"/>
            <color indexed="10"/>
            <rFont val="Times New Roman"/>
            <family val="1"/>
          </rPr>
          <t xml:space="preserve"> </t>
        </r>
        <r>
          <rPr>
            <b/>
            <sz val="10"/>
            <color indexed="10"/>
            <rFont val="Times New Roman"/>
            <family val="1"/>
          </rPr>
          <t>(</t>
        </r>
        <r>
          <rPr>
            <b/>
            <u/>
            <sz val="10"/>
            <color indexed="10"/>
            <rFont val="Times New Roman"/>
            <family val="1"/>
          </rPr>
          <t>ex:</t>
        </r>
        <r>
          <rPr>
            <b/>
            <sz val="10"/>
            <color indexed="10"/>
            <rFont val="Times New Roman"/>
            <family val="1"/>
          </rPr>
          <t xml:space="preserve"> 05/01/2016)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" authorId="0">
      <text>
        <r>
          <rPr>
            <sz val="10"/>
            <color indexed="81"/>
            <rFont val="Times New Roman"/>
            <family val="1"/>
          </rPr>
          <t xml:space="preserve">Dans la </t>
        </r>
        <r>
          <rPr>
            <b/>
            <sz val="10"/>
            <color indexed="81"/>
            <rFont val="Times New Roman"/>
            <family val="1"/>
          </rPr>
          <t>Colonne H choissisez</t>
        </r>
        <r>
          <rPr>
            <sz val="10"/>
            <color indexed="81"/>
            <rFont val="Times New Roman"/>
            <family val="1"/>
          </rPr>
          <t xml:space="preserve"> le </t>
        </r>
        <r>
          <rPr>
            <b/>
            <sz val="10"/>
            <color indexed="81"/>
            <rFont val="Times New Roman"/>
            <family val="1"/>
          </rPr>
          <t xml:space="preserve">Nom </t>
        </r>
        <r>
          <rPr>
            <sz val="10"/>
            <color indexed="81"/>
            <rFont val="Times New Roman"/>
            <family val="1"/>
          </rPr>
          <t xml:space="preserve">du </t>
        </r>
        <r>
          <rPr>
            <b/>
            <sz val="10"/>
            <color indexed="81"/>
            <rFont val="Times New Roman"/>
            <family val="1"/>
          </rPr>
          <t xml:space="preserve">Concept </t>
        </r>
        <r>
          <rPr>
            <sz val="10"/>
            <color indexed="81"/>
            <rFont val="Times New Roman"/>
            <family val="1"/>
          </rPr>
          <t>qui</t>
        </r>
        <r>
          <rPr>
            <b/>
            <sz val="10"/>
            <color indexed="81"/>
            <rFont val="Times New Roman"/>
            <family val="1"/>
          </rPr>
          <t xml:space="preserve"> émet </t>
        </r>
        <r>
          <rPr>
            <sz val="10"/>
            <color indexed="81"/>
            <rFont val="Times New Roman"/>
            <family val="1"/>
          </rPr>
          <t>la</t>
        </r>
        <r>
          <rPr>
            <b/>
            <sz val="10"/>
            <color indexed="81"/>
            <rFont val="Times New Roman"/>
            <family val="1"/>
          </rPr>
          <t xml:space="preserve"> demande</t>
        </r>
        <r>
          <rPr>
            <sz val="10"/>
            <color indexed="81"/>
            <rFont val="Times New Roman"/>
            <family val="1"/>
          </rPr>
          <t xml:space="preserve"> d'échantillon dans la</t>
        </r>
        <r>
          <rPr>
            <b/>
            <sz val="10"/>
            <color indexed="81"/>
            <rFont val="Times New Roman"/>
            <family val="1"/>
          </rPr>
          <t xml:space="preserve"> Liste Déroulante ci-dessous</t>
        </r>
        <r>
          <rPr>
            <sz val="10"/>
            <color indexed="81"/>
            <rFont val="Times New Roman"/>
            <family val="1"/>
          </rPr>
          <t xml:space="preserve">
</t>
        </r>
      </text>
    </comment>
    <comment ref="H1" authorId="0">
      <text>
        <r>
          <rPr>
            <sz val="10"/>
            <color indexed="81"/>
            <rFont val="Times New Roman"/>
            <family val="1"/>
          </rPr>
          <t>Dans la</t>
        </r>
        <r>
          <rPr>
            <b/>
            <sz val="10"/>
            <color indexed="81"/>
            <rFont val="Times New Roman"/>
            <family val="1"/>
          </rPr>
          <t xml:space="preserve"> Colonne I Ecrivez</t>
        </r>
        <r>
          <rPr>
            <sz val="10"/>
            <color indexed="81"/>
            <rFont val="Times New Roman"/>
            <family val="1"/>
          </rPr>
          <t xml:space="preserve"> le ou les </t>
        </r>
        <r>
          <rPr>
            <b/>
            <sz val="10"/>
            <color indexed="81"/>
            <rFont val="Times New Roman"/>
            <family val="1"/>
          </rPr>
          <t>Nom(s)</t>
        </r>
        <r>
          <rPr>
            <sz val="10"/>
            <color indexed="81"/>
            <rFont val="Times New Roman"/>
            <family val="1"/>
          </rPr>
          <t xml:space="preserve"> de ou des </t>
        </r>
        <r>
          <rPr>
            <b/>
            <sz val="10"/>
            <color indexed="81"/>
            <rFont val="Times New Roman"/>
            <family val="1"/>
          </rPr>
          <t>Enseigne(s)</t>
        </r>
        <r>
          <rPr>
            <sz val="10"/>
            <color indexed="81"/>
            <rFont val="Times New Roman"/>
            <family val="1"/>
          </rPr>
          <t xml:space="preserve">  </t>
        </r>
        <r>
          <rPr>
            <b/>
            <sz val="10"/>
            <color indexed="81"/>
            <rFont val="Times New Roman"/>
            <family val="1"/>
          </rPr>
          <t xml:space="preserve">au sein </t>
        </r>
        <r>
          <rPr>
            <sz val="10"/>
            <color indexed="81"/>
            <rFont val="Times New Roman"/>
            <family val="1"/>
          </rPr>
          <t xml:space="preserve">du </t>
        </r>
        <r>
          <rPr>
            <b/>
            <sz val="10"/>
            <color indexed="81"/>
            <rFont val="Times New Roman"/>
            <family val="1"/>
          </rPr>
          <t>Concept Demandeur qui sont Concernées par cette demande. Ecrivez les noms en Majuscules par ordre alphabétique et séparés d'une virgule</t>
        </r>
        <r>
          <rPr>
            <sz val="10"/>
            <color indexed="81"/>
            <rFont val="Times New Roman"/>
            <family val="1"/>
          </rPr>
          <t xml:space="preserve">
</t>
        </r>
        <r>
          <rPr>
            <b/>
            <sz val="10"/>
            <color indexed="10"/>
            <rFont val="Times New Roman"/>
            <family val="1"/>
          </rPr>
          <t>(</t>
        </r>
        <r>
          <rPr>
            <b/>
            <u/>
            <sz val="10"/>
            <color indexed="10"/>
            <rFont val="Times New Roman"/>
            <family val="1"/>
          </rPr>
          <t>ex:</t>
        </r>
        <r>
          <rPr>
            <b/>
            <sz val="10"/>
            <color indexed="10"/>
            <rFont val="Times New Roman"/>
            <family val="1"/>
          </rPr>
          <t xml:space="preserve"> HOPITAL, MAISON DE RETRAITE, ZOO DE PARIS….)</t>
        </r>
      </text>
    </comment>
    <comment ref="I1" authorId="0">
      <text>
        <r>
          <rPr>
            <sz val="10"/>
            <color indexed="81"/>
            <rFont val="Times New Roman"/>
            <family val="1"/>
          </rPr>
          <t xml:space="preserve">Dans la </t>
        </r>
        <r>
          <rPr>
            <b/>
            <sz val="10"/>
            <color indexed="81"/>
            <rFont val="Times New Roman"/>
            <family val="1"/>
          </rPr>
          <t>Colonne J écrivez</t>
        </r>
        <r>
          <rPr>
            <sz val="10"/>
            <color indexed="81"/>
            <rFont val="Times New Roman"/>
            <family val="1"/>
          </rPr>
          <t xml:space="preserve"> le(s)</t>
        </r>
        <r>
          <rPr>
            <b/>
            <sz val="10"/>
            <color indexed="81"/>
            <rFont val="Times New Roman"/>
            <family val="1"/>
          </rPr>
          <t xml:space="preserve"> Nom(s) </t>
        </r>
        <r>
          <rPr>
            <sz val="10"/>
            <color indexed="81"/>
            <rFont val="Times New Roman"/>
            <family val="1"/>
          </rPr>
          <t>des</t>
        </r>
        <r>
          <rPr>
            <b/>
            <sz val="10"/>
            <color indexed="81"/>
            <rFont val="Times New Roman"/>
            <family val="1"/>
          </rPr>
          <t xml:space="preserve"> Autres Concepts</t>
        </r>
        <r>
          <rPr>
            <sz val="10"/>
            <color indexed="81"/>
            <rFont val="Times New Roman"/>
            <family val="1"/>
          </rPr>
          <t xml:space="preserve"> par</t>
        </r>
        <r>
          <rPr>
            <b/>
            <sz val="10"/>
            <color indexed="81"/>
            <rFont val="Times New Roman"/>
            <family val="1"/>
          </rPr>
          <t xml:space="preserve"> Lesquels </t>
        </r>
        <r>
          <rPr>
            <sz val="10"/>
            <color indexed="81"/>
            <rFont val="Times New Roman"/>
            <family val="1"/>
          </rPr>
          <t>ce</t>
        </r>
        <r>
          <rPr>
            <b/>
            <sz val="10"/>
            <color indexed="81"/>
            <rFont val="Times New Roman"/>
            <family val="1"/>
          </rPr>
          <t xml:space="preserve"> Produit </t>
        </r>
        <r>
          <rPr>
            <sz val="10"/>
            <color indexed="81"/>
            <rFont val="Times New Roman"/>
            <family val="1"/>
          </rPr>
          <t>est</t>
        </r>
        <r>
          <rPr>
            <b/>
            <sz val="10"/>
            <color indexed="81"/>
            <rFont val="Times New Roman"/>
            <family val="1"/>
          </rPr>
          <t xml:space="preserve"> Utilisable</t>
        </r>
        <r>
          <rPr>
            <sz val="10"/>
            <color indexed="81"/>
            <rFont val="Times New Roman"/>
            <family val="1"/>
          </rPr>
          <t xml:space="preserve">. Le(s) </t>
        </r>
        <r>
          <rPr>
            <b/>
            <sz val="10"/>
            <color indexed="81"/>
            <rFont val="Times New Roman"/>
            <family val="1"/>
          </rPr>
          <t xml:space="preserve">Nom(s) </t>
        </r>
        <r>
          <rPr>
            <sz val="10"/>
            <color indexed="81"/>
            <rFont val="Times New Roman"/>
            <family val="1"/>
          </rPr>
          <t>des</t>
        </r>
        <r>
          <rPr>
            <b/>
            <sz val="10"/>
            <color indexed="81"/>
            <rFont val="Times New Roman"/>
            <family val="1"/>
          </rPr>
          <t xml:space="preserve"> Concepts</t>
        </r>
        <r>
          <rPr>
            <sz val="10"/>
            <color indexed="81"/>
            <rFont val="Times New Roman"/>
            <family val="1"/>
          </rPr>
          <t xml:space="preserve"> sont à </t>
        </r>
        <r>
          <rPr>
            <b/>
            <sz val="10"/>
            <color indexed="81"/>
            <rFont val="Times New Roman"/>
            <family val="1"/>
          </rPr>
          <t xml:space="preserve">écrire </t>
        </r>
        <r>
          <rPr>
            <sz val="10"/>
            <color indexed="81"/>
            <rFont val="Times New Roman"/>
            <family val="1"/>
          </rPr>
          <t>en</t>
        </r>
        <r>
          <rPr>
            <b/>
            <sz val="10"/>
            <color indexed="81"/>
            <rFont val="Times New Roman"/>
            <family val="1"/>
          </rPr>
          <t xml:space="preserve"> Majuscules, </t>
        </r>
        <r>
          <rPr>
            <sz val="10"/>
            <color indexed="81"/>
            <rFont val="Times New Roman"/>
            <family val="1"/>
          </rPr>
          <t>dans</t>
        </r>
        <r>
          <rPr>
            <b/>
            <sz val="10"/>
            <color indexed="81"/>
            <rFont val="Times New Roman"/>
            <family val="1"/>
          </rPr>
          <t xml:space="preserve"> l'Ordre Alphabétique </t>
        </r>
        <r>
          <rPr>
            <sz val="10"/>
            <color indexed="81"/>
            <rFont val="Times New Roman"/>
            <family val="1"/>
          </rPr>
          <t>et à</t>
        </r>
        <r>
          <rPr>
            <b/>
            <sz val="10"/>
            <color indexed="81"/>
            <rFont val="Times New Roman"/>
            <family val="1"/>
          </rPr>
          <t xml:space="preserve"> Séparés</t>
        </r>
        <r>
          <rPr>
            <sz val="10"/>
            <color indexed="81"/>
            <rFont val="Times New Roman"/>
            <family val="1"/>
          </rPr>
          <t xml:space="preserve"> par une </t>
        </r>
        <r>
          <rPr>
            <b/>
            <sz val="10"/>
            <color indexed="81"/>
            <rFont val="Times New Roman"/>
            <family val="1"/>
          </rPr>
          <t>Virgule</t>
        </r>
        <r>
          <rPr>
            <sz val="10"/>
            <color indexed="81"/>
            <rFont val="Times New Roman"/>
            <family val="1"/>
          </rPr>
          <t xml:space="preserve"> </t>
        </r>
        <r>
          <rPr>
            <b/>
            <sz val="10"/>
            <color indexed="10"/>
            <rFont val="Times New Roman"/>
            <family val="1"/>
          </rPr>
          <t>(</t>
        </r>
        <r>
          <rPr>
            <b/>
            <u/>
            <sz val="10"/>
            <color indexed="10"/>
            <rFont val="Times New Roman"/>
            <family val="1"/>
          </rPr>
          <t>ex:</t>
        </r>
        <r>
          <rPr>
            <b/>
            <sz val="10"/>
            <color indexed="10"/>
            <rFont val="Times New Roman"/>
            <family val="1"/>
          </rPr>
          <t xml:space="preserve"> CŒUR DE BLE, PIZZA DELIA)</t>
        </r>
        <r>
          <rPr>
            <sz val="10"/>
            <color indexed="81"/>
            <rFont val="Times New Roman"/>
            <family val="1"/>
          </rPr>
          <t xml:space="preserve">
</t>
        </r>
      </text>
    </comment>
    <comment ref="J1" authorId="0">
      <text>
        <r>
          <rPr>
            <sz val="10"/>
            <color indexed="81"/>
            <rFont val="Times New Roman"/>
            <family val="1"/>
          </rPr>
          <t xml:space="preserve">Dans la </t>
        </r>
        <r>
          <rPr>
            <b/>
            <sz val="10"/>
            <color indexed="81"/>
            <rFont val="Times New Roman"/>
            <family val="1"/>
          </rPr>
          <t>Colonne K indiquez</t>
        </r>
        <r>
          <rPr>
            <sz val="10"/>
            <color indexed="81"/>
            <rFont val="Times New Roman"/>
            <family val="1"/>
          </rPr>
          <t xml:space="preserve"> le</t>
        </r>
        <r>
          <rPr>
            <b/>
            <sz val="10"/>
            <color indexed="81"/>
            <rFont val="Times New Roman"/>
            <family val="1"/>
          </rPr>
          <t xml:space="preserve"> Produit </t>
        </r>
        <r>
          <rPr>
            <sz val="10"/>
            <color indexed="81"/>
            <rFont val="Times New Roman"/>
            <family val="1"/>
          </rPr>
          <t>que vous</t>
        </r>
        <r>
          <rPr>
            <b/>
            <sz val="10"/>
            <color indexed="81"/>
            <rFont val="Times New Roman"/>
            <family val="1"/>
          </rPr>
          <t xml:space="preserve"> Recherchez </t>
        </r>
        <r>
          <rPr>
            <b/>
            <sz val="10"/>
            <color indexed="10"/>
            <rFont val="Times New Roman"/>
            <family val="1"/>
          </rPr>
          <t>(Si c'est un nouveau produit)</t>
        </r>
        <r>
          <rPr>
            <b/>
            <sz val="10"/>
            <color indexed="81"/>
            <rFont val="Times New Roman"/>
            <family val="1"/>
          </rPr>
          <t xml:space="preserve">
</t>
        </r>
        <r>
          <rPr>
            <sz val="10"/>
            <color indexed="81"/>
            <rFont val="Times New Roman"/>
            <family val="1"/>
          </rPr>
          <t xml:space="preserve"> en </t>
        </r>
        <r>
          <rPr>
            <b/>
            <sz val="10"/>
            <color indexed="81"/>
            <rFont val="Times New Roman"/>
            <family val="1"/>
          </rPr>
          <t xml:space="preserve">Donnant </t>
        </r>
        <r>
          <rPr>
            <sz val="10"/>
            <color indexed="81"/>
            <rFont val="Times New Roman"/>
            <family val="1"/>
          </rPr>
          <t>le</t>
        </r>
        <r>
          <rPr>
            <b/>
            <sz val="10"/>
            <color indexed="81"/>
            <rFont val="Times New Roman"/>
            <family val="1"/>
          </rPr>
          <t xml:space="preserve"> Maximum </t>
        </r>
        <r>
          <rPr>
            <sz val="10"/>
            <color indexed="81"/>
            <rFont val="Times New Roman"/>
            <family val="1"/>
          </rPr>
          <t>de</t>
        </r>
        <r>
          <rPr>
            <b/>
            <sz val="10"/>
            <color indexed="81"/>
            <rFont val="Times New Roman"/>
            <family val="1"/>
          </rPr>
          <t xml:space="preserve"> Détails</t>
        </r>
        <r>
          <rPr>
            <sz val="10"/>
            <color indexed="81"/>
            <rFont val="Times New Roman"/>
            <family val="1"/>
          </rPr>
          <t xml:space="preserve"> et</t>
        </r>
        <r>
          <rPr>
            <b/>
            <sz val="10"/>
            <color indexed="81"/>
            <rFont val="Times New Roman"/>
            <family val="1"/>
          </rPr>
          <t xml:space="preserve"> </t>
        </r>
        <r>
          <rPr>
            <sz val="10"/>
            <color indexed="81"/>
            <rFont val="Times New Roman"/>
            <family val="1"/>
          </rPr>
          <t>d'</t>
        </r>
        <r>
          <rPr>
            <b/>
            <sz val="10"/>
            <color indexed="81"/>
            <rFont val="Times New Roman"/>
            <family val="1"/>
          </rPr>
          <t>Informations</t>
        </r>
        <r>
          <rPr>
            <sz val="10"/>
            <color indexed="81"/>
            <rFont val="Times New Roman"/>
            <family val="1"/>
          </rPr>
          <t xml:space="preserve"> le concernant. </t>
        </r>
      </text>
    </comment>
    <comment ref="K1" authorId="0">
      <text>
        <r>
          <rPr>
            <sz val="10"/>
            <color indexed="81"/>
            <rFont val="Times New Roman"/>
            <family val="1"/>
          </rPr>
          <t xml:space="preserve">Dans la </t>
        </r>
        <r>
          <rPr>
            <b/>
            <sz val="10"/>
            <color indexed="81"/>
            <rFont val="Times New Roman"/>
            <family val="1"/>
          </rPr>
          <t xml:space="preserve">colonne L écrivez </t>
        </r>
        <r>
          <rPr>
            <sz val="10"/>
            <color indexed="81"/>
            <rFont val="Times New Roman"/>
            <family val="1"/>
          </rPr>
          <t>la</t>
        </r>
        <r>
          <rPr>
            <b/>
            <sz val="10"/>
            <color indexed="81"/>
            <rFont val="Times New Roman"/>
            <family val="1"/>
          </rPr>
          <t xml:space="preserve"> Référence </t>
        </r>
        <r>
          <rPr>
            <sz val="10"/>
            <color indexed="81"/>
            <rFont val="Times New Roman"/>
            <family val="1"/>
          </rPr>
          <t>du</t>
        </r>
        <r>
          <rPr>
            <b/>
            <sz val="10"/>
            <color indexed="81"/>
            <rFont val="Times New Roman"/>
            <family val="1"/>
          </rPr>
          <t xml:space="preserve"> Produit </t>
        </r>
        <r>
          <rPr>
            <b/>
            <sz val="10"/>
            <color indexed="10"/>
            <rFont val="Times New Roman"/>
            <family val="1"/>
          </rPr>
          <t xml:space="preserve">(Si le Produit est Déjà Référencé).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" authorId="0">
      <text>
        <r>
          <rPr>
            <sz val="10"/>
            <color indexed="81"/>
            <rFont val="Times New Roman"/>
            <family val="1"/>
          </rPr>
          <t xml:space="preserve">Dans la </t>
        </r>
        <r>
          <rPr>
            <b/>
            <sz val="10"/>
            <color indexed="81"/>
            <rFont val="Times New Roman"/>
            <family val="1"/>
          </rPr>
          <t>Colonne M</t>
        </r>
        <r>
          <rPr>
            <sz val="10"/>
            <color indexed="81"/>
            <rFont val="Times New Roman"/>
            <family val="1"/>
          </rPr>
          <t xml:space="preserve"> </t>
        </r>
        <r>
          <rPr>
            <b/>
            <sz val="10"/>
            <color indexed="81"/>
            <rFont val="Times New Roman"/>
            <family val="1"/>
          </rPr>
          <t xml:space="preserve">écrivez </t>
        </r>
        <r>
          <rPr>
            <sz val="10"/>
            <color indexed="81"/>
            <rFont val="Times New Roman"/>
            <family val="1"/>
          </rPr>
          <t xml:space="preserve">le </t>
        </r>
        <r>
          <rPr>
            <b/>
            <sz val="10"/>
            <color indexed="81"/>
            <rFont val="Times New Roman"/>
            <family val="1"/>
          </rPr>
          <t xml:space="preserve">Libellé </t>
        </r>
        <r>
          <rPr>
            <sz val="10"/>
            <color indexed="81"/>
            <rFont val="Times New Roman"/>
            <family val="1"/>
          </rPr>
          <t>du</t>
        </r>
        <r>
          <rPr>
            <b/>
            <sz val="10"/>
            <color indexed="81"/>
            <rFont val="Times New Roman"/>
            <family val="1"/>
          </rPr>
          <t xml:space="preserve"> Produit Suivi </t>
        </r>
        <r>
          <rPr>
            <sz val="10"/>
            <color indexed="81"/>
            <rFont val="Times New Roman"/>
            <family val="1"/>
          </rPr>
          <t>de</t>
        </r>
        <r>
          <rPr>
            <b/>
            <sz val="10"/>
            <color indexed="81"/>
            <rFont val="Times New Roman"/>
            <family val="1"/>
          </rPr>
          <t xml:space="preserve"> C- </t>
        </r>
        <r>
          <rPr>
            <sz val="10"/>
            <color indexed="81"/>
            <rFont val="Times New Roman"/>
            <family val="1"/>
          </rPr>
          <t xml:space="preserve">et du </t>
        </r>
        <r>
          <rPr>
            <b/>
            <sz val="10"/>
            <color indexed="81"/>
            <rFont val="Times New Roman"/>
            <family val="1"/>
          </rPr>
          <t xml:space="preserve">Nombre </t>
        </r>
        <r>
          <rPr>
            <sz val="10"/>
            <color indexed="81"/>
            <rFont val="Times New Roman"/>
            <family val="1"/>
          </rPr>
          <t xml:space="preserve">de </t>
        </r>
        <r>
          <rPr>
            <b/>
            <sz val="10"/>
            <color indexed="81"/>
            <rFont val="Times New Roman"/>
            <family val="1"/>
          </rPr>
          <t xml:space="preserve">Produit </t>
        </r>
        <r>
          <rPr>
            <sz val="10"/>
            <color indexed="81"/>
            <rFont val="Times New Roman"/>
            <family val="1"/>
          </rPr>
          <t>par</t>
        </r>
        <r>
          <rPr>
            <b/>
            <sz val="10"/>
            <color indexed="81"/>
            <rFont val="Times New Roman"/>
            <family val="1"/>
          </rPr>
          <t xml:space="preserve"> Colis.</t>
        </r>
        <r>
          <rPr>
            <b/>
            <sz val="10"/>
            <color indexed="10"/>
            <rFont val="Times New Roman"/>
            <family val="1"/>
          </rPr>
          <t xml:space="preserve"> </t>
        </r>
        <r>
          <rPr>
            <b/>
            <sz val="10"/>
            <color indexed="8"/>
            <rFont val="Times New Roman"/>
            <family val="1"/>
          </rPr>
          <t>Si le produit est déjà référencé</t>
        </r>
        <r>
          <rPr>
            <sz val="10"/>
            <color indexed="81"/>
            <rFont val="Times New Roman"/>
            <family val="1"/>
          </rPr>
          <t xml:space="preserve">   </t>
        </r>
        <r>
          <rPr>
            <b/>
            <sz val="10"/>
            <color indexed="10"/>
            <rFont val="Times New Roman"/>
            <family val="1"/>
          </rPr>
          <t>(</t>
        </r>
        <r>
          <rPr>
            <b/>
            <u/>
            <sz val="10"/>
            <color indexed="10"/>
            <rFont val="Times New Roman"/>
            <family val="1"/>
          </rPr>
          <t>ex:</t>
        </r>
        <r>
          <rPr>
            <b/>
            <sz val="10"/>
            <color indexed="10"/>
            <rFont val="Times New Roman"/>
            <family val="1"/>
          </rPr>
          <t xml:space="preserve"> GOBELET PLASTIQUE PSE BLANC 20 CL C-1000 signifie qu'il y a 1000 gobelet en plastique blanc de 20 CL par</t>
        </r>
        <r>
          <rPr>
            <b/>
            <sz val="10"/>
            <color indexed="81"/>
            <rFont val="Times New Roman"/>
            <family val="1"/>
          </rPr>
          <t xml:space="preserve"> </t>
        </r>
        <r>
          <rPr>
            <b/>
            <sz val="10"/>
            <color indexed="10"/>
            <rFont val="Times New Roman"/>
            <family val="1"/>
          </rPr>
          <t>Colis)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" authorId="0">
      <text>
        <r>
          <rPr>
            <sz val="10"/>
            <color indexed="81"/>
            <rFont val="Times New Roman"/>
            <family val="1"/>
          </rPr>
          <t xml:space="preserve">Dans la </t>
        </r>
        <r>
          <rPr>
            <b/>
            <sz val="10"/>
            <color indexed="81"/>
            <rFont val="Times New Roman"/>
            <family val="1"/>
          </rPr>
          <t xml:space="preserve">Colonne N indiquez </t>
        </r>
        <r>
          <rPr>
            <sz val="10"/>
            <color indexed="81"/>
            <rFont val="Times New Roman"/>
            <family val="1"/>
          </rPr>
          <t>les</t>
        </r>
        <r>
          <rPr>
            <b/>
            <sz val="10"/>
            <color indexed="81"/>
            <rFont val="Times New Roman"/>
            <family val="1"/>
          </rPr>
          <t xml:space="preserve"> Dimensions </t>
        </r>
        <r>
          <rPr>
            <sz val="10"/>
            <color indexed="81"/>
            <rFont val="Times New Roman"/>
            <family val="1"/>
          </rPr>
          <t>du</t>
        </r>
        <r>
          <rPr>
            <b/>
            <sz val="10"/>
            <color indexed="81"/>
            <rFont val="Times New Roman"/>
            <family val="1"/>
          </rPr>
          <t xml:space="preserve"> Produit en mm</t>
        </r>
        <r>
          <rPr>
            <sz val="10"/>
            <color indexed="81"/>
            <rFont val="Times New Roman"/>
            <family val="1"/>
          </rPr>
          <t xml:space="preserve"> dans l'</t>
        </r>
        <r>
          <rPr>
            <b/>
            <sz val="10"/>
            <color indexed="81"/>
            <rFont val="Times New Roman"/>
            <family val="1"/>
          </rPr>
          <t xml:space="preserve">Ordre Suivant :  Longueur*Largeur*Hauteur </t>
        </r>
        <r>
          <rPr>
            <b/>
            <sz val="10"/>
            <color indexed="10"/>
            <rFont val="Times New Roman"/>
            <family val="1"/>
          </rPr>
          <t>(</t>
        </r>
        <r>
          <rPr>
            <b/>
            <u/>
            <sz val="10"/>
            <color indexed="10"/>
            <rFont val="Times New Roman"/>
            <family val="1"/>
          </rPr>
          <t>ex:</t>
        </r>
        <r>
          <rPr>
            <b/>
            <sz val="10"/>
            <color indexed="10"/>
            <rFont val="Times New Roman"/>
            <family val="1"/>
          </rPr>
          <t xml:space="preserve"> Boîte pâtissière blanche avec couvercle </t>
        </r>
        <r>
          <rPr>
            <sz val="10"/>
            <color indexed="10"/>
            <rFont val="Times New Roman"/>
            <family val="1"/>
          </rPr>
          <t xml:space="preserve"> </t>
        </r>
        <r>
          <rPr>
            <b/>
            <sz val="10"/>
            <color indexed="10"/>
            <rFont val="Times New Roman"/>
            <family val="1"/>
          </rPr>
          <t>200x150x70</t>
        </r>
        <r>
          <rPr>
            <sz val="10"/>
            <color indexed="10"/>
            <rFont val="Times New Roman"/>
            <family val="1"/>
          </rPr>
          <t xml:space="preserve">).                                 </t>
        </r>
        <r>
          <rPr>
            <b/>
            <sz val="10"/>
            <color indexed="10"/>
            <rFont val="Times New Roman"/>
            <family val="1"/>
          </rPr>
          <t>Pour les gobelet et les verres donnez leurs contenance en CL (</t>
        </r>
        <r>
          <rPr>
            <b/>
            <u/>
            <sz val="10"/>
            <color indexed="10"/>
            <rFont val="Times New Roman"/>
            <family val="1"/>
          </rPr>
          <t>ex:</t>
        </r>
        <r>
          <rPr>
            <b/>
            <sz val="10"/>
            <color indexed="10"/>
            <rFont val="Times New Roman"/>
            <family val="1"/>
          </rPr>
          <t xml:space="preserve"> Gobelet PSE blanc 30CL)</t>
        </r>
      </text>
    </comment>
    <comment ref="N1" authorId="0">
      <text>
        <r>
          <rPr>
            <sz val="10"/>
            <color indexed="81"/>
            <rFont val="Times New Roman"/>
            <family val="1"/>
          </rPr>
          <t xml:space="preserve">Dans la </t>
        </r>
        <r>
          <rPr>
            <b/>
            <sz val="10"/>
            <color indexed="81"/>
            <rFont val="Times New Roman"/>
            <family val="1"/>
          </rPr>
          <t xml:space="preserve">Colonne O écrivez </t>
        </r>
        <r>
          <rPr>
            <sz val="10"/>
            <color indexed="81"/>
            <rFont val="Times New Roman"/>
            <family val="1"/>
          </rPr>
          <t xml:space="preserve">le(s) </t>
        </r>
        <r>
          <rPr>
            <b/>
            <sz val="10"/>
            <color indexed="81"/>
            <rFont val="Times New Roman"/>
            <family val="1"/>
          </rPr>
          <t xml:space="preserve">Nom(s) </t>
        </r>
        <r>
          <rPr>
            <sz val="10"/>
            <color indexed="81"/>
            <rFont val="Times New Roman"/>
            <family val="1"/>
          </rPr>
          <t>des</t>
        </r>
        <r>
          <rPr>
            <b/>
            <sz val="10"/>
            <color indexed="81"/>
            <rFont val="Times New Roman"/>
            <family val="1"/>
          </rPr>
          <t xml:space="preserve"> Matières</t>
        </r>
        <r>
          <rPr>
            <sz val="10"/>
            <color indexed="81"/>
            <rFont val="Times New Roman"/>
            <family val="1"/>
          </rPr>
          <t xml:space="preserve"> dans </t>
        </r>
        <r>
          <rPr>
            <b/>
            <sz val="10"/>
            <color indexed="81"/>
            <rFont val="Times New Roman"/>
            <family val="1"/>
          </rPr>
          <t>Lesquelles</t>
        </r>
        <r>
          <rPr>
            <sz val="10"/>
            <color indexed="81"/>
            <rFont val="Times New Roman"/>
            <family val="1"/>
          </rPr>
          <t xml:space="preserve"> vous</t>
        </r>
        <r>
          <rPr>
            <b/>
            <sz val="10"/>
            <color indexed="81"/>
            <rFont val="Times New Roman"/>
            <family val="1"/>
          </rPr>
          <t xml:space="preserve"> souhaitez </t>
        </r>
        <r>
          <rPr>
            <sz val="10"/>
            <color indexed="81"/>
            <rFont val="Times New Roman"/>
            <family val="1"/>
          </rPr>
          <t xml:space="preserve">que le </t>
        </r>
        <r>
          <rPr>
            <b/>
            <sz val="10"/>
            <color indexed="81"/>
            <rFont val="Times New Roman"/>
            <family val="1"/>
          </rPr>
          <t>Produit</t>
        </r>
        <r>
          <rPr>
            <sz val="10"/>
            <color indexed="81"/>
            <rFont val="Times New Roman"/>
            <family val="1"/>
          </rPr>
          <t xml:space="preserve"> soit</t>
        </r>
        <r>
          <rPr>
            <b/>
            <sz val="10"/>
            <color indexed="81"/>
            <rFont val="Times New Roman"/>
            <family val="1"/>
          </rPr>
          <t xml:space="preserve"> Composé. Ecrivez </t>
        </r>
        <r>
          <rPr>
            <sz val="10"/>
            <color indexed="81"/>
            <rFont val="Times New Roman"/>
            <family val="1"/>
          </rPr>
          <t>le(s)</t>
        </r>
        <r>
          <rPr>
            <b/>
            <sz val="10"/>
            <color indexed="81"/>
            <rFont val="Times New Roman"/>
            <family val="1"/>
          </rPr>
          <t xml:space="preserve"> Nom(s) </t>
        </r>
        <r>
          <rPr>
            <sz val="10"/>
            <color indexed="81"/>
            <rFont val="Times New Roman"/>
            <family val="1"/>
          </rPr>
          <t>des</t>
        </r>
        <r>
          <rPr>
            <b/>
            <sz val="10"/>
            <color indexed="81"/>
            <rFont val="Times New Roman"/>
            <family val="1"/>
          </rPr>
          <t xml:space="preserve"> Matières </t>
        </r>
        <r>
          <rPr>
            <sz val="10"/>
            <color indexed="81"/>
            <rFont val="Times New Roman"/>
            <family val="1"/>
          </rPr>
          <t xml:space="preserve">en </t>
        </r>
        <r>
          <rPr>
            <b/>
            <sz val="10"/>
            <color indexed="81"/>
            <rFont val="Times New Roman"/>
            <family val="1"/>
          </rPr>
          <t xml:space="preserve">Toutes Lettres </t>
        </r>
        <r>
          <rPr>
            <sz val="10"/>
            <color indexed="81"/>
            <rFont val="Times New Roman"/>
            <family val="1"/>
          </rPr>
          <t xml:space="preserve">en </t>
        </r>
        <r>
          <rPr>
            <b/>
            <sz val="10"/>
            <color indexed="81"/>
            <rFont val="Times New Roman"/>
            <family val="1"/>
          </rPr>
          <t xml:space="preserve">Commençant </t>
        </r>
        <r>
          <rPr>
            <sz val="10"/>
            <color indexed="81"/>
            <rFont val="Times New Roman"/>
            <family val="1"/>
          </rPr>
          <t>par la</t>
        </r>
        <r>
          <rPr>
            <b/>
            <sz val="10"/>
            <color indexed="81"/>
            <rFont val="Times New Roman"/>
            <family val="1"/>
          </rPr>
          <t xml:space="preserve"> Matière Majoritaire (dans l'ordre d'importance) </t>
        </r>
        <r>
          <rPr>
            <sz val="10"/>
            <color indexed="81"/>
            <rFont val="Times New Roman"/>
            <family val="1"/>
          </rPr>
          <t xml:space="preserve">avec la </t>
        </r>
        <r>
          <rPr>
            <b/>
            <sz val="10"/>
            <color indexed="81"/>
            <rFont val="Times New Roman"/>
            <family val="1"/>
          </rPr>
          <t xml:space="preserve">Première Lettre en Majuscule et le reste en minuscules </t>
        </r>
        <r>
          <rPr>
            <b/>
            <sz val="10"/>
            <color indexed="10"/>
            <rFont val="Times New Roman"/>
            <family val="1"/>
          </rPr>
          <t>(</t>
        </r>
        <r>
          <rPr>
            <b/>
            <u/>
            <sz val="10"/>
            <color indexed="10"/>
            <rFont val="Times New Roman"/>
            <family val="1"/>
          </rPr>
          <t>ex:</t>
        </r>
        <r>
          <rPr>
            <b/>
            <sz val="10"/>
            <color indexed="10"/>
            <rFont val="Times New Roman"/>
            <family val="1"/>
          </rPr>
          <t xml:space="preserve"> Papier et Plastique)</t>
        </r>
      </text>
    </comment>
    <comment ref="O1" authorId="0">
      <text>
        <r>
          <rPr>
            <sz val="10"/>
            <color indexed="81"/>
            <rFont val="Times New Roman"/>
            <family val="1"/>
          </rPr>
          <t xml:space="preserve">Dans la </t>
        </r>
        <r>
          <rPr>
            <b/>
            <sz val="10"/>
            <color indexed="81"/>
            <rFont val="Times New Roman"/>
            <family val="1"/>
          </rPr>
          <t>Colonne P précisez</t>
        </r>
        <r>
          <rPr>
            <sz val="10"/>
            <color indexed="81"/>
            <rFont val="Times New Roman"/>
            <family val="1"/>
          </rPr>
          <t xml:space="preserve"> si vous </t>
        </r>
        <r>
          <rPr>
            <b/>
            <sz val="10"/>
            <color indexed="81"/>
            <rFont val="Times New Roman"/>
            <family val="1"/>
          </rPr>
          <t xml:space="preserve">souhaitez </t>
        </r>
        <r>
          <rPr>
            <sz val="10"/>
            <color indexed="81"/>
            <rFont val="Times New Roman"/>
            <family val="1"/>
          </rPr>
          <t>un</t>
        </r>
        <r>
          <rPr>
            <b/>
            <sz val="10"/>
            <color indexed="81"/>
            <rFont val="Times New Roman"/>
            <family val="1"/>
          </rPr>
          <t xml:space="preserve"> Echantillon Logoté </t>
        </r>
        <r>
          <rPr>
            <sz val="10"/>
            <color indexed="81"/>
            <rFont val="Times New Roman"/>
            <family val="1"/>
          </rPr>
          <t>ou</t>
        </r>
        <r>
          <rPr>
            <b/>
            <sz val="10"/>
            <color indexed="81"/>
            <rFont val="Times New Roman"/>
            <family val="1"/>
          </rPr>
          <t xml:space="preserve"> Non</t>
        </r>
        <r>
          <rPr>
            <sz val="10"/>
            <color indexed="81"/>
            <rFont val="Times New Roman"/>
            <family val="1"/>
          </rPr>
          <t xml:space="preserve"> à l'aide de la</t>
        </r>
        <r>
          <rPr>
            <b/>
            <sz val="10"/>
            <color indexed="81"/>
            <rFont val="Times New Roman"/>
            <family val="1"/>
          </rPr>
          <t xml:space="preserve"> Liste Déroulante ci-dessous</t>
        </r>
      </text>
    </comment>
    <comment ref="P1" authorId="0">
      <text>
        <r>
          <rPr>
            <sz val="10"/>
            <color indexed="81"/>
            <rFont val="Times New Roman"/>
            <family val="1"/>
          </rPr>
          <t xml:space="preserve">Dans la </t>
        </r>
        <r>
          <rPr>
            <b/>
            <sz val="10"/>
            <color indexed="81"/>
            <rFont val="Times New Roman"/>
            <family val="1"/>
          </rPr>
          <t>Colonne Q précisez</t>
        </r>
        <r>
          <rPr>
            <sz val="10"/>
            <color indexed="81"/>
            <rFont val="Times New Roman"/>
            <family val="1"/>
          </rPr>
          <t xml:space="preserve"> si l'</t>
        </r>
        <r>
          <rPr>
            <b/>
            <sz val="10"/>
            <color indexed="81"/>
            <rFont val="Times New Roman"/>
            <family val="1"/>
          </rPr>
          <t xml:space="preserve">Echantillon </t>
        </r>
        <r>
          <rPr>
            <sz val="10"/>
            <color indexed="81"/>
            <rFont val="Times New Roman"/>
            <family val="1"/>
          </rPr>
          <t>que vous</t>
        </r>
        <r>
          <rPr>
            <b/>
            <sz val="10"/>
            <color indexed="81"/>
            <rFont val="Times New Roman"/>
            <family val="1"/>
          </rPr>
          <t xml:space="preserve"> demandez </t>
        </r>
        <r>
          <rPr>
            <sz val="10"/>
            <color indexed="81"/>
            <rFont val="Times New Roman"/>
            <family val="1"/>
          </rPr>
          <t>peut être</t>
        </r>
        <r>
          <rPr>
            <b/>
            <sz val="10"/>
            <color indexed="81"/>
            <rFont val="Times New Roman"/>
            <family val="1"/>
          </rPr>
          <t xml:space="preserve"> Remplacé </t>
        </r>
        <r>
          <rPr>
            <sz val="10"/>
            <color indexed="81"/>
            <rFont val="Times New Roman"/>
            <family val="1"/>
          </rPr>
          <t>par un</t>
        </r>
        <r>
          <rPr>
            <b/>
            <sz val="10"/>
            <color indexed="81"/>
            <rFont val="Times New Roman"/>
            <family val="1"/>
          </rPr>
          <t xml:space="preserve"> Produit Similaire</t>
        </r>
        <r>
          <rPr>
            <sz val="10"/>
            <color indexed="81"/>
            <rFont val="Times New Roman"/>
            <family val="1"/>
          </rPr>
          <t xml:space="preserve"> ou</t>
        </r>
        <r>
          <rPr>
            <b/>
            <sz val="10"/>
            <color indexed="81"/>
            <rFont val="Times New Roman"/>
            <family val="1"/>
          </rPr>
          <t xml:space="preserve"> Non</t>
        </r>
        <r>
          <rPr>
            <sz val="10"/>
            <color indexed="81"/>
            <rFont val="Times New Roman"/>
            <family val="1"/>
          </rPr>
          <t xml:space="preserve"> à l'aide de la</t>
        </r>
        <r>
          <rPr>
            <b/>
            <sz val="10"/>
            <color indexed="81"/>
            <rFont val="Times New Roman"/>
            <family val="1"/>
          </rPr>
          <t xml:space="preserve"> Liste Déroulante ci-dessous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" authorId="0">
      <text>
        <r>
          <rPr>
            <sz val="10"/>
            <color indexed="81"/>
            <rFont val="Times New Roman"/>
            <family val="1"/>
          </rPr>
          <t xml:space="preserve">Dans la </t>
        </r>
        <r>
          <rPr>
            <b/>
            <sz val="10"/>
            <color indexed="81"/>
            <rFont val="Times New Roman"/>
            <family val="1"/>
          </rPr>
          <t xml:space="preserve">Colonne R écrivez </t>
        </r>
        <r>
          <rPr>
            <sz val="10"/>
            <color indexed="81"/>
            <rFont val="Times New Roman"/>
            <family val="1"/>
          </rPr>
          <t xml:space="preserve">le </t>
        </r>
        <r>
          <rPr>
            <b/>
            <sz val="10"/>
            <color indexed="81"/>
            <rFont val="Times New Roman"/>
            <family val="1"/>
          </rPr>
          <t xml:space="preserve">type d'utilisation </t>
        </r>
        <r>
          <rPr>
            <sz val="10"/>
            <color indexed="81"/>
            <rFont val="Times New Roman"/>
            <family val="1"/>
          </rPr>
          <t xml:space="preserve">pour lequel est prévu l'échantillon demandé. </t>
        </r>
        <r>
          <rPr>
            <b/>
            <sz val="10"/>
            <color indexed="81"/>
            <rFont val="Times New Roman"/>
            <family val="1"/>
          </rPr>
          <t xml:space="preserve">Ecrire </t>
        </r>
        <r>
          <rPr>
            <sz val="10"/>
            <color indexed="81"/>
            <rFont val="Times New Roman"/>
            <family val="1"/>
          </rPr>
          <t xml:space="preserve">la </t>
        </r>
        <r>
          <rPr>
            <b/>
            <sz val="10"/>
            <color indexed="81"/>
            <rFont val="Times New Roman"/>
            <family val="1"/>
          </rPr>
          <t xml:space="preserve">1 ère lettre </t>
        </r>
        <r>
          <rPr>
            <sz val="10"/>
            <color indexed="81"/>
            <rFont val="Times New Roman"/>
            <family val="1"/>
          </rPr>
          <t xml:space="preserve">en </t>
        </r>
        <r>
          <rPr>
            <b/>
            <sz val="10"/>
            <color indexed="81"/>
            <rFont val="Times New Roman"/>
            <family val="1"/>
          </rPr>
          <t xml:space="preserve">Majuscule </t>
        </r>
        <r>
          <rPr>
            <sz val="10"/>
            <color indexed="81"/>
            <rFont val="Times New Roman"/>
            <family val="1"/>
          </rPr>
          <t xml:space="preserve">et le </t>
        </r>
        <r>
          <rPr>
            <b/>
            <sz val="10"/>
            <color indexed="81"/>
            <rFont val="Times New Roman"/>
            <family val="1"/>
          </rPr>
          <t xml:space="preserve">reste </t>
        </r>
        <r>
          <rPr>
            <sz val="10"/>
            <color indexed="81"/>
            <rFont val="Times New Roman"/>
            <family val="1"/>
          </rPr>
          <t>en</t>
        </r>
        <r>
          <rPr>
            <b/>
            <sz val="10"/>
            <color indexed="81"/>
            <rFont val="Times New Roman"/>
            <family val="1"/>
          </rPr>
          <t xml:space="preserve"> Minuscules</t>
        </r>
        <r>
          <rPr>
            <b/>
            <sz val="10"/>
            <color indexed="10"/>
            <rFont val="Times New Roman"/>
            <family val="1"/>
          </rPr>
          <t xml:space="preserve"> (</t>
        </r>
        <r>
          <rPr>
            <b/>
            <u/>
            <sz val="10"/>
            <color indexed="10"/>
            <rFont val="Times New Roman"/>
            <family val="1"/>
          </rPr>
          <t>ex:</t>
        </r>
        <r>
          <rPr>
            <b/>
            <sz val="10"/>
            <color indexed="10"/>
            <rFont val="Times New Roman"/>
            <family val="1"/>
          </rPr>
          <t xml:space="preserve"> Contact alimentaire, décoration, cuisine…..)</t>
        </r>
      </text>
    </comment>
    <comment ref="R1" authorId="0">
      <text>
        <r>
          <rPr>
            <sz val="10"/>
            <color indexed="81"/>
            <rFont val="Times New Roman"/>
            <family val="1"/>
          </rPr>
          <t xml:space="preserve">Dans la </t>
        </r>
        <r>
          <rPr>
            <b/>
            <sz val="10"/>
            <color indexed="81"/>
            <rFont val="Times New Roman"/>
            <family val="1"/>
          </rPr>
          <t>Colonne S indiquez</t>
        </r>
        <r>
          <rPr>
            <sz val="10"/>
            <color indexed="81"/>
            <rFont val="Times New Roman"/>
            <family val="1"/>
          </rPr>
          <t xml:space="preserve"> les</t>
        </r>
        <r>
          <rPr>
            <b/>
            <sz val="10"/>
            <color indexed="81"/>
            <rFont val="Times New Roman"/>
            <family val="1"/>
          </rPr>
          <t xml:space="preserve"> Qualitées </t>
        </r>
        <r>
          <rPr>
            <sz val="10"/>
            <color indexed="81"/>
            <rFont val="Times New Roman"/>
            <family val="1"/>
          </rPr>
          <t xml:space="preserve">ou les </t>
        </r>
        <r>
          <rPr>
            <b/>
            <sz val="10"/>
            <color indexed="81"/>
            <rFont val="Times New Roman"/>
            <family val="1"/>
          </rPr>
          <t xml:space="preserve">Caractéristiques Techniques Indispensable Recquises </t>
        </r>
        <r>
          <rPr>
            <sz val="10"/>
            <color indexed="81"/>
            <rFont val="Times New Roman"/>
            <family val="1"/>
          </rPr>
          <t xml:space="preserve">pour cet échantillon en </t>
        </r>
        <r>
          <rPr>
            <b/>
            <sz val="10"/>
            <color indexed="81"/>
            <rFont val="Times New Roman"/>
            <family val="1"/>
          </rPr>
          <t>écrivant la 1 ère lettre</t>
        </r>
        <r>
          <rPr>
            <sz val="10"/>
            <color indexed="81"/>
            <rFont val="Times New Roman"/>
            <family val="1"/>
          </rPr>
          <t xml:space="preserve"> en </t>
        </r>
        <r>
          <rPr>
            <b/>
            <sz val="10"/>
            <color indexed="81"/>
            <rFont val="Times New Roman"/>
            <family val="1"/>
          </rPr>
          <t>Majuscule</t>
        </r>
        <r>
          <rPr>
            <sz val="10"/>
            <color indexed="81"/>
            <rFont val="Times New Roman"/>
            <family val="1"/>
          </rPr>
          <t xml:space="preserve"> et le</t>
        </r>
        <r>
          <rPr>
            <b/>
            <sz val="10"/>
            <color indexed="81"/>
            <rFont val="Times New Roman"/>
            <family val="1"/>
          </rPr>
          <t xml:space="preserve"> reste en Minuscules                 </t>
        </r>
        <r>
          <rPr>
            <b/>
            <sz val="10"/>
            <color indexed="10"/>
            <rFont val="Times New Roman"/>
            <family val="1"/>
          </rPr>
          <t>(</t>
        </r>
        <r>
          <rPr>
            <b/>
            <u/>
            <sz val="10"/>
            <color indexed="10"/>
            <rFont val="Times New Roman"/>
            <family val="1"/>
          </rPr>
          <t>ex:</t>
        </r>
        <r>
          <rPr>
            <b/>
            <sz val="10"/>
            <color indexed="10"/>
            <rFont val="Times New Roman"/>
            <family val="1"/>
          </rPr>
          <t xml:space="preserve"> L'échantillon doit pouvoir passé au micro-ondes)</t>
        </r>
      </text>
    </comment>
    <comment ref="S1" authorId="0">
      <text>
        <r>
          <rPr>
            <sz val="10"/>
            <color indexed="81"/>
            <rFont val="Times New Roman"/>
            <family val="1"/>
          </rPr>
          <t xml:space="preserve">Dans la </t>
        </r>
        <r>
          <rPr>
            <b/>
            <sz val="10"/>
            <color indexed="81"/>
            <rFont val="Times New Roman"/>
            <family val="1"/>
          </rPr>
          <t>Colonne T choissisez</t>
        </r>
        <r>
          <rPr>
            <sz val="10"/>
            <color indexed="81"/>
            <rFont val="Times New Roman"/>
            <family val="1"/>
          </rPr>
          <t xml:space="preserve"> le </t>
        </r>
        <r>
          <rPr>
            <b/>
            <sz val="10"/>
            <color indexed="81"/>
            <rFont val="Times New Roman"/>
            <family val="1"/>
          </rPr>
          <t>Nom</t>
        </r>
        <r>
          <rPr>
            <sz val="10"/>
            <color indexed="81"/>
            <rFont val="Times New Roman"/>
            <family val="1"/>
          </rPr>
          <t xml:space="preserve"> du</t>
        </r>
        <r>
          <rPr>
            <b/>
            <sz val="10"/>
            <color indexed="81"/>
            <rFont val="Times New Roman"/>
            <family val="1"/>
          </rPr>
          <t xml:space="preserve"> Fournisseur chez lequel vous avez vu ce produit dans la Liste Déroulante</t>
        </r>
        <r>
          <rPr>
            <sz val="10"/>
            <color indexed="81"/>
            <rFont val="Times New Roman"/>
            <family val="1"/>
          </rPr>
          <t xml:space="preserve"> </t>
        </r>
        <r>
          <rPr>
            <b/>
            <sz val="10"/>
            <color indexed="81"/>
            <rFont val="Times New Roman"/>
            <family val="1"/>
          </rPr>
          <t xml:space="preserve">ci-dessous. Si </t>
        </r>
        <r>
          <rPr>
            <sz val="10"/>
            <color indexed="81"/>
            <rFont val="Times New Roman"/>
            <family val="1"/>
          </rPr>
          <t>le</t>
        </r>
        <r>
          <rPr>
            <b/>
            <sz val="10"/>
            <color indexed="81"/>
            <rFont val="Times New Roman"/>
            <family val="1"/>
          </rPr>
          <t xml:space="preserve"> Nom </t>
        </r>
        <r>
          <rPr>
            <sz val="10"/>
            <color indexed="81"/>
            <rFont val="Times New Roman"/>
            <family val="1"/>
          </rPr>
          <t xml:space="preserve">du </t>
        </r>
        <r>
          <rPr>
            <b/>
            <sz val="10"/>
            <color indexed="81"/>
            <rFont val="Times New Roman"/>
            <family val="1"/>
          </rPr>
          <t xml:space="preserve">Fournisseur n'y figure pas. Alors choissisez AUTRE </t>
        </r>
        <r>
          <rPr>
            <sz val="10"/>
            <color indexed="81"/>
            <rFont val="Times New Roman"/>
            <family val="1"/>
          </rPr>
          <t>et</t>
        </r>
        <r>
          <rPr>
            <b/>
            <sz val="10"/>
            <color indexed="81"/>
            <rFont val="Times New Roman"/>
            <family val="1"/>
          </rPr>
          <t xml:space="preserve"> écrivez</t>
        </r>
        <r>
          <rPr>
            <sz val="10"/>
            <color indexed="81"/>
            <rFont val="Times New Roman"/>
            <family val="1"/>
          </rPr>
          <t xml:space="preserve"> le </t>
        </r>
        <r>
          <rPr>
            <b/>
            <sz val="10"/>
            <color indexed="81"/>
            <rFont val="Times New Roman"/>
            <family val="1"/>
          </rPr>
          <t xml:space="preserve">Nom </t>
        </r>
        <r>
          <rPr>
            <sz val="10"/>
            <color indexed="81"/>
            <rFont val="Times New Roman"/>
            <family val="1"/>
          </rPr>
          <t>du</t>
        </r>
        <r>
          <rPr>
            <b/>
            <sz val="10"/>
            <color indexed="81"/>
            <rFont val="Times New Roman"/>
            <family val="1"/>
          </rPr>
          <t xml:space="preserve"> Fournisseur </t>
        </r>
        <r>
          <rPr>
            <sz val="10"/>
            <color indexed="81"/>
            <rFont val="Times New Roman"/>
            <family val="1"/>
          </rPr>
          <t>dans la</t>
        </r>
        <r>
          <rPr>
            <b/>
            <sz val="10"/>
            <color indexed="81"/>
            <rFont val="Times New Roman"/>
            <family val="1"/>
          </rPr>
          <t xml:space="preserve"> Colonne U. Si le nom du fournisseur est dans la liste déroulante alors passez à la Colonne V</t>
        </r>
      </text>
    </comment>
    <comment ref="T1" authorId="0">
      <text>
        <r>
          <rPr>
            <sz val="10"/>
            <color indexed="81"/>
            <rFont val="Times New Roman"/>
            <family val="1"/>
          </rPr>
          <t xml:space="preserve">Dans la </t>
        </r>
        <r>
          <rPr>
            <b/>
            <sz val="10"/>
            <color indexed="81"/>
            <rFont val="Times New Roman"/>
            <family val="1"/>
          </rPr>
          <t>Colonne V écrivez</t>
        </r>
        <r>
          <rPr>
            <sz val="10"/>
            <color indexed="81"/>
            <rFont val="Times New Roman"/>
            <family val="1"/>
          </rPr>
          <t xml:space="preserve"> le </t>
        </r>
        <r>
          <rPr>
            <b/>
            <sz val="10"/>
            <color indexed="81"/>
            <rFont val="Times New Roman"/>
            <family val="1"/>
          </rPr>
          <t xml:space="preserve">Nom </t>
        </r>
        <r>
          <rPr>
            <sz val="10"/>
            <color indexed="81"/>
            <rFont val="Times New Roman"/>
            <family val="1"/>
          </rPr>
          <t>du</t>
        </r>
        <r>
          <rPr>
            <b/>
            <sz val="10"/>
            <color indexed="81"/>
            <rFont val="Times New Roman"/>
            <family val="1"/>
          </rPr>
          <t xml:space="preserve"> Fournisseur chez qui vous avez vu ce produit</t>
        </r>
        <r>
          <rPr>
            <b/>
            <sz val="10"/>
            <color indexed="10"/>
            <rFont val="Times New Roman"/>
            <family val="1"/>
          </rPr>
          <t xml:space="preserve"> </t>
        </r>
        <r>
          <rPr>
            <sz val="10"/>
            <color indexed="8"/>
            <rFont val="Times New Roman"/>
            <family val="1"/>
          </rPr>
          <t>en</t>
        </r>
        <r>
          <rPr>
            <b/>
            <sz val="10"/>
            <color indexed="8"/>
            <rFont val="Times New Roman"/>
            <family val="1"/>
          </rPr>
          <t xml:space="preserve"> Majuscules (Si dans la liste déroulante de la colonne S vous avez sélectionner AUTRE)               </t>
        </r>
        <r>
          <rPr>
            <b/>
            <u/>
            <sz val="10"/>
            <color indexed="10"/>
            <rFont val="Times New Roman"/>
            <family val="1"/>
          </rPr>
          <t>(ex:</t>
        </r>
        <r>
          <rPr>
            <b/>
            <sz val="10"/>
            <color indexed="10"/>
            <rFont val="Times New Roman"/>
            <family val="1"/>
          </rPr>
          <t xml:space="preserve"> Microsoft, Apple….)</t>
        </r>
      </text>
    </comment>
    <comment ref="U1" authorId="0">
      <text>
        <r>
          <rPr>
            <sz val="10"/>
            <color indexed="81"/>
            <rFont val="Times New Roman"/>
            <family val="1"/>
          </rPr>
          <t xml:space="preserve">Dans la </t>
        </r>
        <r>
          <rPr>
            <b/>
            <sz val="10"/>
            <color indexed="81"/>
            <rFont val="Times New Roman"/>
            <family val="1"/>
          </rPr>
          <t xml:space="preserve">Colonne V écrivez </t>
        </r>
        <r>
          <rPr>
            <sz val="10"/>
            <color indexed="81"/>
            <rFont val="Times New Roman"/>
            <family val="1"/>
          </rPr>
          <t xml:space="preserve">la </t>
        </r>
        <r>
          <rPr>
            <b/>
            <sz val="10"/>
            <color indexed="81"/>
            <rFont val="Times New Roman"/>
            <family val="1"/>
          </rPr>
          <t xml:space="preserve">Référence </t>
        </r>
        <r>
          <rPr>
            <sz val="10"/>
            <color indexed="81"/>
            <rFont val="Times New Roman"/>
            <family val="1"/>
          </rPr>
          <t xml:space="preserve">du </t>
        </r>
        <r>
          <rPr>
            <b/>
            <sz val="10"/>
            <color indexed="81"/>
            <rFont val="Times New Roman"/>
            <family val="1"/>
          </rPr>
          <t>Produit</t>
        </r>
        <r>
          <rPr>
            <sz val="10"/>
            <color indexed="81"/>
            <rFont val="Times New Roman"/>
            <family val="1"/>
          </rPr>
          <t xml:space="preserve"> souhaité</t>
        </r>
        <r>
          <rPr>
            <b/>
            <sz val="10"/>
            <color indexed="81"/>
            <rFont val="Times New Roman"/>
            <family val="1"/>
          </rPr>
          <t xml:space="preserve"> </t>
        </r>
        <r>
          <rPr>
            <sz val="10"/>
            <color indexed="81"/>
            <rFont val="Times New Roman"/>
            <family val="1"/>
          </rPr>
          <t>chez ce</t>
        </r>
        <r>
          <rPr>
            <b/>
            <sz val="10"/>
            <color indexed="81"/>
            <rFont val="Times New Roman"/>
            <family val="1"/>
          </rPr>
          <t xml:space="preserve"> Fournisseur         </t>
        </r>
        <r>
          <rPr>
            <b/>
            <sz val="10"/>
            <color indexed="10"/>
            <rFont val="Times New Roman"/>
            <family val="1"/>
          </rPr>
          <t>(</t>
        </r>
        <r>
          <rPr>
            <b/>
            <u/>
            <sz val="10"/>
            <color indexed="10"/>
            <rFont val="Times New Roman"/>
            <family val="1"/>
          </rPr>
          <t>ex:</t>
        </r>
        <r>
          <rPr>
            <b/>
            <sz val="10"/>
            <color indexed="10"/>
            <rFont val="Times New Roman"/>
            <family val="1"/>
          </rPr>
          <t xml:space="preserve"> 12346543)</t>
        </r>
      </text>
    </comment>
    <comment ref="V1" authorId="0">
      <text>
        <r>
          <rPr>
            <sz val="10"/>
            <color indexed="81"/>
            <rFont val="Times New Roman"/>
            <family val="1"/>
          </rPr>
          <t>Dans la</t>
        </r>
        <r>
          <rPr>
            <b/>
            <sz val="10"/>
            <color indexed="81"/>
            <rFont val="Times New Roman"/>
            <family val="1"/>
          </rPr>
          <t xml:space="preserve"> Colonne W écrivez</t>
        </r>
        <r>
          <rPr>
            <sz val="10"/>
            <color indexed="81"/>
            <rFont val="Times New Roman"/>
            <family val="1"/>
          </rPr>
          <t xml:space="preserve"> en</t>
        </r>
        <r>
          <rPr>
            <b/>
            <sz val="10"/>
            <color indexed="81"/>
            <rFont val="Times New Roman"/>
            <family val="1"/>
          </rPr>
          <t xml:space="preserve"> Chiffres </t>
        </r>
        <r>
          <rPr>
            <sz val="10"/>
            <color indexed="81"/>
            <rFont val="Times New Roman"/>
            <family val="1"/>
          </rPr>
          <t>le</t>
        </r>
        <r>
          <rPr>
            <b/>
            <sz val="10"/>
            <color indexed="81"/>
            <rFont val="Times New Roman"/>
            <family val="1"/>
          </rPr>
          <t xml:space="preserve"> Nombre </t>
        </r>
        <r>
          <rPr>
            <sz val="10"/>
            <color indexed="81"/>
            <rFont val="Times New Roman"/>
            <family val="1"/>
          </rPr>
          <t>d'</t>
        </r>
        <r>
          <rPr>
            <b/>
            <sz val="10"/>
            <color indexed="81"/>
            <rFont val="Times New Roman"/>
            <family val="1"/>
          </rPr>
          <t>Echantillon souhaité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1" authorId="0">
      <text>
        <r>
          <rPr>
            <sz val="10"/>
            <color indexed="81"/>
            <rFont val="Times New Roman"/>
            <family val="1"/>
          </rPr>
          <t xml:space="preserve">Dans la </t>
        </r>
        <r>
          <rPr>
            <b/>
            <sz val="10"/>
            <color indexed="81"/>
            <rFont val="Times New Roman"/>
            <family val="1"/>
          </rPr>
          <t xml:space="preserve">Colonne X écrivez </t>
        </r>
        <r>
          <rPr>
            <sz val="10"/>
            <color indexed="81"/>
            <rFont val="Times New Roman"/>
            <family val="1"/>
          </rPr>
          <t xml:space="preserve">le </t>
        </r>
        <r>
          <rPr>
            <b/>
            <sz val="10"/>
            <color indexed="81"/>
            <rFont val="Times New Roman"/>
            <family val="1"/>
          </rPr>
          <t>Prénom</t>
        </r>
        <r>
          <rPr>
            <sz val="10"/>
            <color indexed="81"/>
            <rFont val="Times New Roman"/>
            <family val="1"/>
          </rPr>
          <t xml:space="preserve"> en </t>
        </r>
        <r>
          <rPr>
            <b/>
            <sz val="10"/>
            <color indexed="81"/>
            <rFont val="Times New Roman"/>
            <family val="1"/>
          </rPr>
          <t>Miniscules</t>
        </r>
        <r>
          <rPr>
            <sz val="10"/>
            <color indexed="81"/>
            <rFont val="Times New Roman"/>
            <family val="1"/>
          </rPr>
          <t xml:space="preserve"> et le</t>
        </r>
        <r>
          <rPr>
            <b/>
            <sz val="10"/>
            <color indexed="81"/>
            <rFont val="Times New Roman"/>
            <family val="1"/>
          </rPr>
          <t xml:space="preserve"> Nom</t>
        </r>
        <r>
          <rPr>
            <sz val="10"/>
            <color indexed="81"/>
            <rFont val="Times New Roman"/>
            <family val="1"/>
          </rPr>
          <t xml:space="preserve"> en</t>
        </r>
        <r>
          <rPr>
            <b/>
            <sz val="10"/>
            <color indexed="81"/>
            <rFont val="Times New Roman"/>
            <family val="1"/>
          </rPr>
          <t xml:space="preserve"> MAJUSCULES</t>
        </r>
        <r>
          <rPr>
            <sz val="10"/>
            <color indexed="81"/>
            <rFont val="Times New Roman"/>
            <family val="1"/>
          </rPr>
          <t xml:space="preserve"> du </t>
        </r>
        <r>
          <rPr>
            <b/>
            <sz val="10"/>
            <color indexed="81"/>
            <rFont val="Times New Roman"/>
            <family val="1"/>
          </rPr>
          <t xml:space="preserve">Destinataire </t>
        </r>
        <r>
          <rPr>
            <sz val="10"/>
            <color indexed="81"/>
            <rFont val="Times New Roman"/>
            <family val="1"/>
          </rPr>
          <t xml:space="preserve">des </t>
        </r>
        <r>
          <rPr>
            <b/>
            <sz val="10"/>
            <color indexed="81"/>
            <rFont val="Times New Roman"/>
            <family val="1"/>
          </rPr>
          <t xml:space="preserve">Echantillons          </t>
        </r>
        <r>
          <rPr>
            <b/>
            <sz val="10"/>
            <color indexed="10"/>
            <rFont val="Times New Roman"/>
            <family val="1"/>
          </rPr>
          <t>(</t>
        </r>
        <r>
          <rPr>
            <b/>
            <u/>
            <sz val="10"/>
            <color indexed="10"/>
            <rFont val="Times New Roman"/>
            <family val="1"/>
          </rPr>
          <t>Ex:</t>
        </r>
        <r>
          <rPr>
            <b/>
            <sz val="10"/>
            <color indexed="10"/>
            <rFont val="Times New Roman"/>
            <family val="1"/>
          </rPr>
          <t xml:space="preserve"> Sophia TOUHAMI)</t>
        </r>
      </text>
    </comment>
    <comment ref="X1" authorId="0">
      <text>
        <r>
          <rPr>
            <sz val="10"/>
            <color indexed="81"/>
            <rFont val="Times New Roman"/>
            <family val="1"/>
          </rPr>
          <t xml:space="preserve">Dans la </t>
        </r>
        <r>
          <rPr>
            <b/>
            <sz val="10"/>
            <color indexed="81"/>
            <rFont val="Times New Roman"/>
            <family val="1"/>
          </rPr>
          <t xml:space="preserve">Colonne Y écrivez </t>
        </r>
        <r>
          <rPr>
            <sz val="10"/>
            <color indexed="81"/>
            <rFont val="Times New Roman"/>
            <family val="1"/>
          </rPr>
          <t>l'</t>
        </r>
        <r>
          <rPr>
            <b/>
            <sz val="10"/>
            <color indexed="81"/>
            <rFont val="Times New Roman"/>
            <family val="1"/>
          </rPr>
          <t>Adresse</t>
        </r>
        <r>
          <rPr>
            <sz val="10"/>
            <color indexed="81"/>
            <rFont val="Times New Roman"/>
            <family val="1"/>
          </rPr>
          <t xml:space="preserve"> de</t>
        </r>
        <r>
          <rPr>
            <b/>
            <sz val="10"/>
            <color indexed="81"/>
            <rFont val="Times New Roman"/>
            <family val="1"/>
          </rPr>
          <t xml:space="preserve"> Livraison souhaitée </t>
        </r>
        <r>
          <rPr>
            <sz val="10"/>
            <color indexed="81"/>
            <rFont val="Times New Roman"/>
            <family val="1"/>
          </rPr>
          <t xml:space="preserve">des </t>
        </r>
        <r>
          <rPr>
            <b/>
            <sz val="10"/>
            <color indexed="81"/>
            <rFont val="Times New Roman"/>
            <family val="1"/>
          </rPr>
          <t xml:space="preserve">Echantillons sous le Format Suivant : </t>
        </r>
        <r>
          <rPr>
            <b/>
            <sz val="10"/>
            <color indexed="10"/>
            <rFont val="Times New Roman"/>
            <family val="1"/>
          </rPr>
          <t>(</t>
        </r>
        <r>
          <rPr>
            <b/>
            <u/>
            <sz val="10"/>
            <color indexed="10"/>
            <rFont val="Times New Roman"/>
            <family val="1"/>
          </rPr>
          <t>ex:</t>
        </r>
        <r>
          <rPr>
            <b/>
            <sz val="10"/>
            <color indexed="10"/>
            <rFont val="Times New Roman"/>
            <family val="1"/>
          </rPr>
          <t xml:space="preserve"> N°23 Rue François Albert 42000 Saint-Etienne)</t>
        </r>
      </text>
    </comment>
    <comment ref="Y1" authorId="0">
      <text>
        <r>
          <rPr>
            <sz val="10"/>
            <color indexed="81"/>
            <rFont val="Times New Roman"/>
            <family val="1"/>
          </rPr>
          <t xml:space="preserve">Dans la </t>
        </r>
        <r>
          <rPr>
            <b/>
            <sz val="10"/>
            <color indexed="81"/>
            <rFont val="Times New Roman"/>
            <family val="1"/>
          </rPr>
          <t>Colonne Z indiquez</t>
        </r>
        <r>
          <rPr>
            <sz val="10"/>
            <color indexed="81"/>
            <rFont val="Times New Roman"/>
            <family val="1"/>
          </rPr>
          <t xml:space="preserve"> la</t>
        </r>
        <r>
          <rPr>
            <b/>
            <sz val="10"/>
            <color indexed="81"/>
            <rFont val="Times New Roman"/>
            <family val="1"/>
          </rPr>
          <t xml:space="preserve"> Date Limite </t>
        </r>
        <r>
          <rPr>
            <sz val="10"/>
            <color indexed="81"/>
            <rFont val="Times New Roman"/>
            <family val="1"/>
          </rPr>
          <t>à laquelle vous</t>
        </r>
        <r>
          <rPr>
            <b/>
            <sz val="10"/>
            <color indexed="81"/>
            <rFont val="Times New Roman"/>
            <family val="1"/>
          </rPr>
          <t xml:space="preserve"> souhaitez Recevoir</t>
        </r>
        <r>
          <rPr>
            <sz val="10"/>
            <color indexed="81"/>
            <rFont val="Times New Roman"/>
            <family val="1"/>
          </rPr>
          <t xml:space="preserve"> les</t>
        </r>
        <r>
          <rPr>
            <b/>
            <sz val="10"/>
            <color indexed="81"/>
            <rFont val="Times New Roman"/>
            <family val="1"/>
          </rPr>
          <t xml:space="preserve"> Echantillons demandés.</t>
        </r>
        <r>
          <rPr>
            <b/>
            <sz val="10"/>
            <color indexed="10"/>
            <rFont val="Times New Roman"/>
            <family val="1"/>
          </rPr>
          <t xml:space="preserve"> Sous le Format Suivant : (</t>
        </r>
        <r>
          <rPr>
            <b/>
            <u/>
            <sz val="10"/>
            <color indexed="10"/>
            <rFont val="Times New Roman"/>
            <family val="1"/>
          </rPr>
          <t>ex:</t>
        </r>
        <r>
          <rPr>
            <b/>
            <sz val="10"/>
            <color indexed="10"/>
            <rFont val="Times New Roman"/>
            <family val="1"/>
          </rPr>
          <t>10/01/2016)</t>
        </r>
      </text>
    </comment>
    <comment ref="Z1" authorId="0">
      <text>
        <r>
          <rPr>
            <sz val="10"/>
            <color indexed="81"/>
            <rFont val="Times New Roman"/>
            <family val="1"/>
          </rPr>
          <t xml:space="preserve">Dans la </t>
        </r>
        <r>
          <rPr>
            <b/>
            <sz val="10"/>
            <color indexed="81"/>
            <rFont val="Times New Roman"/>
            <family val="1"/>
          </rPr>
          <t>Colonne AA</t>
        </r>
        <r>
          <rPr>
            <sz val="10"/>
            <color indexed="81"/>
            <rFont val="Times New Roman"/>
            <family val="1"/>
          </rPr>
          <t xml:space="preserve"> </t>
        </r>
        <r>
          <rPr>
            <b/>
            <sz val="10"/>
            <color indexed="81"/>
            <rFont val="Times New Roman"/>
            <family val="1"/>
          </rPr>
          <t>Précisez</t>
        </r>
        <r>
          <rPr>
            <sz val="10"/>
            <color indexed="81"/>
            <rFont val="Times New Roman"/>
            <family val="1"/>
          </rPr>
          <t xml:space="preserve"> si vous avez </t>
        </r>
        <r>
          <rPr>
            <b/>
            <sz val="10"/>
            <color indexed="81"/>
            <rFont val="Times New Roman"/>
            <family val="1"/>
          </rPr>
          <t>Finit</t>
        </r>
        <r>
          <rPr>
            <sz val="10"/>
            <color indexed="81"/>
            <rFont val="Times New Roman"/>
            <family val="1"/>
          </rPr>
          <t xml:space="preserve"> de </t>
        </r>
        <r>
          <rPr>
            <b/>
            <sz val="10"/>
            <color indexed="81"/>
            <rFont val="Times New Roman"/>
            <family val="1"/>
          </rPr>
          <t>Remplir</t>
        </r>
        <r>
          <rPr>
            <sz val="10"/>
            <color indexed="81"/>
            <rFont val="Times New Roman"/>
            <family val="1"/>
          </rPr>
          <t xml:space="preserve"> votre </t>
        </r>
        <r>
          <rPr>
            <b/>
            <sz val="10"/>
            <color indexed="81"/>
            <rFont val="Times New Roman"/>
            <family val="1"/>
          </rPr>
          <t>Demande</t>
        </r>
        <r>
          <rPr>
            <sz val="10"/>
            <color indexed="81"/>
            <rFont val="Times New Roman"/>
            <family val="1"/>
          </rPr>
          <t xml:space="preserve"> ou </t>
        </r>
        <r>
          <rPr>
            <b/>
            <sz val="10"/>
            <color indexed="81"/>
            <rFont val="Times New Roman"/>
            <family val="1"/>
          </rPr>
          <t xml:space="preserve">NON. </t>
        </r>
        <r>
          <rPr>
            <sz val="10"/>
            <color indexed="81"/>
            <rFont val="Times New Roman"/>
            <family val="1"/>
          </rPr>
          <t xml:space="preserve">
</t>
        </r>
        <r>
          <rPr>
            <b/>
            <sz val="10"/>
            <color indexed="10"/>
            <rFont val="Times New Roman"/>
            <family val="1"/>
          </rPr>
          <t>ATTENTION ! NE CHOISSISEZ OUI que SI VOTRE DEMANDE EST FINALISEE ET COMPLETE.
Une fois OUI SELECTIONNE VOUS NE DEVEZ PLUS MODIFIER VOTRE DEMANDE.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1" authorId="0">
      <text>
        <r>
          <rPr>
            <sz val="10"/>
            <color indexed="81"/>
            <rFont val="Times New Roman"/>
            <family val="1"/>
          </rPr>
          <t xml:space="preserve">Dans la </t>
        </r>
        <r>
          <rPr>
            <b/>
            <sz val="10"/>
            <color indexed="81"/>
            <rFont val="Times New Roman"/>
            <family val="1"/>
          </rPr>
          <t xml:space="preserve">Colonne AB précisez l'Etat </t>
        </r>
        <r>
          <rPr>
            <sz val="10"/>
            <color indexed="81"/>
            <rFont val="Times New Roman"/>
            <family val="1"/>
          </rPr>
          <t xml:space="preserve">de </t>
        </r>
        <r>
          <rPr>
            <b/>
            <sz val="10"/>
            <color indexed="81"/>
            <rFont val="Times New Roman"/>
            <family val="1"/>
          </rPr>
          <t xml:space="preserve">Traitement </t>
        </r>
        <r>
          <rPr>
            <sz val="10"/>
            <color indexed="81"/>
            <rFont val="Times New Roman"/>
            <family val="1"/>
          </rPr>
          <t>de la</t>
        </r>
        <r>
          <rPr>
            <b/>
            <sz val="10"/>
            <color indexed="81"/>
            <rFont val="Times New Roman"/>
            <family val="1"/>
          </rPr>
          <t xml:space="preserve"> Demande </t>
        </r>
        <r>
          <rPr>
            <sz val="10"/>
            <color indexed="81"/>
            <rFont val="Times New Roman"/>
            <family val="1"/>
          </rPr>
          <t>à l'aide de la</t>
        </r>
        <r>
          <rPr>
            <b/>
            <sz val="10"/>
            <color indexed="81"/>
            <rFont val="Times New Roman"/>
            <family val="1"/>
          </rPr>
          <t xml:space="preserve"> Liste Déroulante ci-dessous</t>
        </r>
      </text>
    </comment>
    <comment ref="AB1" authorId="0">
      <text>
        <r>
          <rPr>
            <sz val="10"/>
            <color indexed="81"/>
            <rFont val="Times New Roman"/>
            <family val="1"/>
          </rPr>
          <t xml:space="preserve">Dans la </t>
        </r>
        <r>
          <rPr>
            <b/>
            <sz val="10"/>
            <color indexed="81"/>
            <rFont val="Times New Roman"/>
            <family val="1"/>
          </rPr>
          <t xml:space="preserve">Colonne AC </t>
        </r>
        <r>
          <rPr>
            <sz val="10"/>
            <color indexed="81"/>
            <rFont val="Times New Roman"/>
            <family val="1"/>
          </rPr>
          <t xml:space="preserve">laissez tous </t>
        </r>
        <r>
          <rPr>
            <b/>
            <sz val="10"/>
            <color indexed="81"/>
            <rFont val="Times New Roman"/>
            <family val="1"/>
          </rPr>
          <t>Commentaires que vous jugerez utile concernant la demande formulée</t>
        </r>
      </text>
    </comment>
    <comment ref="AC1" authorId="0">
      <text>
        <r>
          <rPr>
            <sz val="10"/>
            <color indexed="81"/>
            <rFont val="Times New Roman"/>
            <family val="1"/>
          </rPr>
          <t xml:space="preserve">Dans la </t>
        </r>
        <r>
          <rPr>
            <b/>
            <sz val="10"/>
            <color indexed="81"/>
            <rFont val="Times New Roman"/>
            <family val="1"/>
          </rPr>
          <t>Colonne AD écrivez</t>
        </r>
        <r>
          <rPr>
            <sz val="10"/>
            <color indexed="81"/>
            <rFont val="Times New Roman"/>
            <family val="1"/>
          </rPr>
          <t xml:space="preserve"> en </t>
        </r>
        <r>
          <rPr>
            <b/>
            <sz val="10"/>
            <color indexed="81"/>
            <rFont val="Times New Roman"/>
            <family val="1"/>
          </rPr>
          <t>Majuscules</t>
        </r>
        <r>
          <rPr>
            <sz val="10"/>
            <color indexed="81"/>
            <rFont val="Times New Roman"/>
            <family val="1"/>
          </rPr>
          <t xml:space="preserve"> le</t>
        </r>
        <r>
          <rPr>
            <b/>
            <sz val="10"/>
            <color indexed="81"/>
            <rFont val="Times New Roman"/>
            <family val="1"/>
          </rPr>
          <t xml:space="preserve"> Nom </t>
        </r>
        <r>
          <rPr>
            <sz val="10"/>
            <color indexed="81"/>
            <rFont val="Times New Roman"/>
            <family val="1"/>
          </rPr>
          <t>du</t>
        </r>
        <r>
          <rPr>
            <b/>
            <sz val="10"/>
            <color indexed="81"/>
            <rFont val="Times New Roman"/>
            <family val="1"/>
          </rPr>
          <t xml:space="preserve"> Fournisseur</t>
        </r>
        <r>
          <rPr>
            <sz val="10"/>
            <color indexed="81"/>
            <rFont val="Times New Roman"/>
            <family val="1"/>
          </rPr>
          <t xml:space="preserve"> auprès duquel</t>
        </r>
        <r>
          <rPr>
            <b/>
            <sz val="10"/>
            <color indexed="81"/>
            <rFont val="Times New Roman"/>
            <family val="1"/>
          </rPr>
          <t xml:space="preserve"> a été envoyée la demande d'échantillons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1" authorId="0">
      <text>
        <r>
          <rPr>
            <sz val="10"/>
            <color indexed="81"/>
            <rFont val="Times New Roman"/>
            <family val="1"/>
          </rPr>
          <t xml:space="preserve">Dans la </t>
        </r>
        <r>
          <rPr>
            <b/>
            <sz val="10"/>
            <color indexed="81"/>
            <rFont val="Times New Roman"/>
            <family val="1"/>
          </rPr>
          <t>Colonne AE Ecrivez</t>
        </r>
        <r>
          <rPr>
            <sz val="10"/>
            <color indexed="81"/>
            <rFont val="Times New Roman"/>
            <family val="1"/>
          </rPr>
          <t xml:space="preserve"> la </t>
        </r>
        <r>
          <rPr>
            <b/>
            <sz val="10"/>
            <color indexed="81"/>
            <rFont val="Times New Roman"/>
            <family val="1"/>
          </rPr>
          <t>Date</t>
        </r>
        <r>
          <rPr>
            <sz val="10"/>
            <color indexed="81"/>
            <rFont val="Times New Roman"/>
            <family val="1"/>
          </rPr>
          <t xml:space="preserve"> à </t>
        </r>
        <r>
          <rPr>
            <b/>
            <sz val="10"/>
            <color indexed="81"/>
            <rFont val="Times New Roman"/>
            <family val="1"/>
          </rPr>
          <t>Laquelle</t>
        </r>
        <r>
          <rPr>
            <sz val="10"/>
            <color indexed="81"/>
            <rFont val="Times New Roman"/>
            <family val="1"/>
          </rPr>
          <t xml:space="preserve"> vous </t>
        </r>
        <r>
          <rPr>
            <b/>
            <sz val="10"/>
            <color indexed="81"/>
            <rFont val="Times New Roman"/>
            <family val="1"/>
          </rPr>
          <t>Remplissez la ligne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1" authorId="0">
      <text>
        <r>
          <rPr>
            <sz val="10"/>
            <color indexed="81"/>
            <rFont val="Times New Roman"/>
            <family val="1"/>
          </rPr>
          <t xml:space="preserve">Dans la </t>
        </r>
        <r>
          <rPr>
            <b/>
            <sz val="10"/>
            <color indexed="81"/>
            <rFont val="Times New Roman"/>
            <family val="1"/>
          </rPr>
          <t>Colonne AF écrivez</t>
        </r>
        <r>
          <rPr>
            <sz val="10"/>
            <color indexed="81"/>
            <rFont val="Times New Roman"/>
            <family val="1"/>
          </rPr>
          <t xml:space="preserve"> la </t>
        </r>
        <r>
          <rPr>
            <b/>
            <sz val="10"/>
            <color indexed="81"/>
            <rFont val="Times New Roman"/>
            <family val="1"/>
          </rPr>
          <t xml:space="preserve">Référence </t>
        </r>
        <r>
          <rPr>
            <sz val="10"/>
            <color indexed="81"/>
            <rFont val="Times New Roman"/>
            <family val="1"/>
          </rPr>
          <t>du</t>
        </r>
        <r>
          <rPr>
            <b/>
            <sz val="10"/>
            <color indexed="81"/>
            <rFont val="Times New Roman"/>
            <family val="1"/>
          </rPr>
          <t xml:space="preserve"> Produit demandé</t>
        </r>
        <r>
          <rPr>
            <sz val="10"/>
            <color indexed="81"/>
            <rFont val="Times New Roman"/>
            <family val="1"/>
          </rPr>
          <t xml:space="preserve"> chez le</t>
        </r>
        <r>
          <rPr>
            <b/>
            <sz val="10"/>
            <color indexed="81"/>
            <rFont val="Times New Roman"/>
            <family val="1"/>
          </rPr>
          <t xml:space="preserve"> Fournisseur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AF1" authorId="0">
      <text>
        <r>
          <rPr>
            <sz val="10"/>
            <color indexed="81"/>
            <rFont val="Times New Roman"/>
            <family val="1"/>
          </rPr>
          <t xml:space="preserve">Dans la </t>
        </r>
        <r>
          <rPr>
            <b/>
            <sz val="10"/>
            <color indexed="81"/>
            <rFont val="Times New Roman"/>
            <family val="1"/>
          </rPr>
          <t xml:space="preserve">Colonne AG écrivez </t>
        </r>
        <r>
          <rPr>
            <sz val="10"/>
            <color indexed="81"/>
            <rFont val="Times New Roman"/>
            <family val="1"/>
          </rPr>
          <t>le</t>
        </r>
        <r>
          <rPr>
            <b/>
            <sz val="10"/>
            <color indexed="81"/>
            <rFont val="Times New Roman"/>
            <family val="1"/>
          </rPr>
          <t xml:space="preserve"> Libellé </t>
        </r>
        <r>
          <rPr>
            <sz val="10"/>
            <color indexed="81"/>
            <rFont val="Times New Roman"/>
            <family val="1"/>
          </rPr>
          <t>du</t>
        </r>
        <r>
          <rPr>
            <b/>
            <sz val="10"/>
            <color indexed="81"/>
            <rFont val="Times New Roman"/>
            <family val="1"/>
          </rPr>
          <t xml:space="preserve"> Produit </t>
        </r>
        <r>
          <rPr>
            <sz val="10"/>
            <color indexed="81"/>
            <rFont val="Times New Roman"/>
            <family val="1"/>
          </rPr>
          <t>chez</t>
        </r>
        <r>
          <rPr>
            <b/>
            <sz val="10"/>
            <color indexed="81"/>
            <rFont val="Times New Roman"/>
            <family val="1"/>
          </rPr>
          <t xml:space="preserve"> </t>
        </r>
        <r>
          <rPr>
            <sz val="10"/>
            <color indexed="81"/>
            <rFont val="Times New Roman"/>
            <family val="1"/>
          </rPr>
          <t>le</t>
        </r>
        <r>
          <rPr>
            <b/>
            <sz val="10"/>
            <color indexed="81"/>
            <rFont val="Times New Roman"/>
            <family val="1"/>
          </rPr>
          <t xml:space="preserve"> Fournisseur Suivi</t>
        </r>
        <r>
          <rPr>
            <sz val="10"/>
            <color indexed="81"/>
            <rFont val="Times New Roman"/>
            <family val="1"/>
          </rPr>
          <t xml:space="preserve"> de la</t>
        </r>
        <r>
          <rPr>
            <b/>
            <sz val="10"/>
            <color indexed="81"/>
            <rFont val="Times New Roman"/>
            <family val="1"/>
          </rPr>
          <t xml:space="preserve"> lettre C- </t>
        </r>
        <r>
          <rPr>
            <sz val="10"/>
            <color indexed="81"/>
            <rFont val="Times New Roman"/>
            <family val="1"/>
          </rPr>
          <t>et du</t>
        </r>
        <r>
          <rPr>
            <b/>
            <sz val="10"/>
            <color indexed="81"/>
            <rFont val="Times New Roman"/>
            <family val="1"/>
          </rPr>
          <t xml:space="preserve"> Nombre </t>
        </r>
        <r>
          <rPr>
            <sz val="10"/>
            <color indexed="81"/>
            <rFont val="Times New Roman"/>
            <family val="1"/>
          </rPr>
          <t>de</t>
        </r>
        <r>
          <rPr>
            <b/>
            <sz val="10"/>
            <color indexed="81"/>
            <rFont val="Times New Roman"/>
            <family val="1"/>
          </rPr>
          <t xml:space="preserve"> Produits </t>
        </r>
        <r>
          <rPr>
            <sz val="10"/>
            <color indexed="81"/>
            <rFont val="Times New Roman"/>
            <family val="1"/>
          </rPr>
          <t>par</t>
        </r>
        <r>
          <rPr>
            <b/>
            <sz val="10"/>
            <color indexed="81"/>
            <rFont val="Times New Roman"/>
            <family val="1"/>
          </rPr>
          <t xml:space="preserve"> Colis. Soit sous la </t>
        </r>
        <r>
          <rPr>
            <b/>
            <sz val="10"/>
            <color indexed="10"/>
            <rFont val="Times New Roman"/>
            <family val="1"/>
          </rPr>
          <t>Forme Suivante : (</t>
        </r>
        <r>
          <rPr>
            <b/>
            <u/>
            <sz val="10"/>
            <color indexed="10"/>
            <rFont val="Times New Roman"/>
            <family val="1"/>
          </rPr>
          <t>ex:</t>
        </r>
        <r>
          <rPr>
            <b/>
            <sz val="10"/>
            <color indexed="10"/>
            <rFont val="Times New Roman"/>
            <family val="1"/>
          </rPr>
          <t xml:space="preserve"> GOBELET PLASTIQUE PSE BLANC 20 CL C-1000). Cela signifie que il y a 1000 gobelet en plastique blanc de 20 CL par colis.</t>
        </r>
      </text>
    </comment>
    <comment ref="AG1" authorId="0">
      <text>
        <r>
          <rPr>
            <sz val="10"/>
            <color indexed="81"/>
            <rFont val="Times New Roman"/>
            <family val="1"/>
          </rPr>
          <t xml:space="preserve">Dans la </t>
        </r>
        <r>
          <rPr>
            <b/>
            <sz val="10"/>
            <color indexed="81"/>
            <rFont val="Times New Roman"/>
            <family val="1"/>
          </rPr>
          <t>Colonne AH écrivez</t>
        </r>
        <r>
          <rPr>
            <sz val="10"/>
            <color indexed="81"/>
            <rFont val="Times New Roman"/>
            <family val="1"/>
          </rPr>
          <t xml:space="preserve"> en </t>
        </r>
        <r>
          <rPr>
            <b/>
            <sz val="10"/>
            <color indexed="81"/>
            <rFont val="Times New Roman"/>
            <family val="1"/>
          </rPr>
          <t>Chiffres</t>
        </r>
        <r>
          <rPr>
            <sz val="10"/>
            <color indexed="81"/>
            <rFont val="Times New Roman"/>
            <family val="1"/>
          </rPr>
          <t xml:space="preserve"> le</t>
        </r>
        <r>
          <rPr>
            <b/>
            <sz val="10"/>
            <color indexed="81"/>
            <rFont val="Times New Roman"/>
            <family val="1"/>
          </rPr>
          <t xml:space="preserve"> Nombre </t>
        </r>
        <r>
          <rPr>
            <sz val="10"/>
            <color indexed="81"/>
            <rFont val="Times New Roman"/>
            <family val="1"/>
          </rPr>
          <t>de</t>
        </r>
        <r>
          <rPr>
            <b/>
            <sz val="10"/>
            <color indexed="81"/>
            <rFont val="Times New Roman"/>
            <family val="1"/>
          </rPr>
          <t xml:space="preserve"> Produit Contenu </t>
        </r>
        <r>
          <rPr>
            <sz val="10"/>
            <color indexed="81"/>
            <rFont val="Times New Roman"/>
            <family val="1"/>
          </rPr>
          <t>dans</t>
        </r>
        <r>
          <rPr>
            <b/>
            <sz val="10"/>
            <color indexed="81"/>
            <rFont val="Times New Roman"/>
            <family val="1"/>
          </rPr>
          <t xml:space="preserve"> 1 Colis (Colisage)</t>
        </r>
      </text>
    </comment>
    <comment ref="AH1" authorId="0">
      <text>
        <r>
          <rPr>
            <sz val="10"/>
            <color indexed="81"/>
            <rFont val="Times New Roman"/>
            <family val="1"/>
          </rPr>
          <t>Dans la</t>
        </r>
        <r>
          <rPr>
            <b/>
            <sz val="10"/>
            <color indexed="81"/>
            <rFont val="Times New Roman"/>
            <family val="1"/>
          </rPr>
          <t xml:space="preserve"> Colonne AI indiquez </t>
        </r>
        <r>
          <rPr>
            <sz val="10"/>
            <color indexed="81"/>
            <rFont val="Times New Roman"/>
            <family val="1"/>
          </rPr>
          <t>si le</t>
        </r>
        <r>
          <rPr>
            <b/>
            <sz val="10"/>
            <color indexed="81"/>
            <rFont val="Times New Roman"/>
            <family val="1"/>
          </rPr>
          <t xml:space="preserve"> Produit </t>
        </r>
        <r>
          <rPr>
            <sz val="10"/>
            <color indexed="81"/>
            <rFont val="Times New Roman"/>
            <family val="1"/>
          </rPr>
          <t xml:space="preserve">est </t>
        </r>
        <r>
          <rPr>
            <b/>
            <sz val="10"/>
            <color indexed="81"/>
            <rFont val="Times New Roman"/>
            <family val="1"/>
          </rPr>
          <t xml:space="preserve">Personnalisable </t>
        </r>
        <r>
          <rPr>
            <sz val="10"/>
            <color indexed="81"/>
            <rFont val="Times New Roman"/>
            <family val="1"/>
          </rPr>
          <t>en</t>
        </r>
        <r>
          <rPr>
            <b/>
            <sz val="10"/>
            <color indexed="81"/>
            <rFont val="Times New Roman"/>
            <family val="1"/>
          </rPr>
          <t xml:space="preserve"> Sélectionnant "OUI"</t>
        </r>
        <r>
          <rPr>
            <sz val="10"/>
            <color indexed="81"/>
            <rFont val="Times New Roman"/>
            <family val="1"/>
          </rPr>
          <t xml:space="preserve"> ou</t>
        </r>
        <r>
          <rPr>
            <b/>
            <sz val="10"/>
            <color indexed="81"/>
            <rFont val="Times New Roman"/>
            <family val="1"/>
          </rPr>
          <t xml:space="preserve"> "NON" </t>
        </r>
        <r>
          <rPr>
            <sz val="10"/>
            <color indexed="81"/>
            <rFont val="Times New Roman"/>
            <family val="1"/>
          </rPr>
          <t xml:space="preserve">dans la </t>
        </r>
        <r>
          <rPr>
            <b/>
            <sz val="10"/>
            <color indexed="81"/>
            <rFont val="Times New Roman"/>
            <family val="1"/>
          </rPr>
          <t xml:space="preserve">Liste Déroulante ci-dessous. </t>
        </r>
        <r>
          <rPr>
            <sz val="10"/>
            <color indexed="81"/>
            <rFont val="Times New Roman"/>
            <family val="1"/>
          </rPr>
          <t>Si vous</t>
        </r>
        <r>
          <rPr>
            <b/>
            <sz val="10"/>
            <color indexed="81"/>
            <rFont val="Times New Roman"/>
            <family val="1"/>
          </rPr>
          <t xml:space="preserve"> Sélectionnez "NON" Passer </t>
        </r>
        <r>
          <rPr>
            <sz val="10"/>
            <color indexed="81"/>
            <rFont val="Times New Roman"/>
            <family val="1"/>
          </rPr>
          <t xml:space="preserve">à la </t>
        </r>
        <r>
          <rPr>
            <b/>
            <sz val="10"/>
            <color indexed="81"/>
            <rFont val="Times New Roman"/>
            <family val="1"/>
          </rPr>
          <t>Colonne AK</t>
        </r>
      </text>
    </comment>
    <comment ref="AI1" authorId="0">
      <text>
        <r>
          <rPr>
            <sz val="10"/>
            <color indexed="81"/>
            <rFont val="Times New Roman"/>
            <family val="1"/>
          </rPr>
          <t>Dans la</t>
        </r>
        <r>
          <rPr>
            <b/>
            <sz val="10"/>
            <color indexed="81"/>
            <rFont val="Times New Roman"/>
            <family val="1"/>
          </rPr>
          <t xml:space="preserve"> Colonne AJ indiquez </t>
        </r>
        <r>
          <rPr>
            <sz val="10"/>
            <color indexed="81"/>
            <rFont val="Times New Roman"/>
            <family val="1"/>
          </rPr>
          <t>en</t>
        </r>
        <r>
          <rPr>
            <b/>
            <sz val="10"/>
            <color indexed="81"/>
            <rFont val="Times New Roman"/>
            <family val="1"/>
          </rPr>
          <t xml:space="preserve"> Chiffres </t>
        </r>
        <r>
          <rPr>
            <sz val="10"/>
            <color indexed="81"/>
            <rFont val="Times New Roman"/>
            <family val="1"/>
          </rPr>
          <t>le</t>
        </r>
        <r>
          <rPr>
            <b/>
            <sz val="10"/>
            <color indexed="81"/>
            <rFont val="Times New Roman"/>
            <family val="1"/>
          </rPr>
          <t xml:space="preserve"> Nombre </t>
        </r>
        <r>
          <rPr>
            <sz val="10"/>
            <color indexed="81"/>
            <rFont val="Times New Roman"/>
            <family val="1"/>
          </rPr>
          <t>de</t>
        </r>
        <r>
          <rPr>
            <b/>
            <sz val="10"/>
            <color indexed="81"/>
            <rFont val="Times New Roman"/>
            <family val="1"/>
          </rPr>
          <t xml:space="preserve"> Produit Minimum </t>
        </r>
        <r>
          <rPr>
            <sz val="10"/>
            <color indexed="81"/>
            <rFont val="Times New Roman"/>
            <family val="1"/>
          </rPr>
          <t>a</t>
        </r>
        <r>
          <rPr>
            <b/>
            <sz val="10"/>
            <color indexed="81"/>
            <rFont val="Times New Roman"/>
            <family val="1"/>
          </rPr>
          <t xml:space="preserve"> Commander </t>
        </r>
        <r>
          <rPr>
            <sz val="10"/>
            <color indexed="81"/>
            <rFont val="Times New Roman"/>
            <family val="1"/>
          </rPr>
          <t xml:space="preserve">pour </t>
        </r>
        <r>
          <rPr>
            <b/>
            <sz val="10"/>
            <color indexed="81"/>
            <rFont val="Times New Roman"/>
            <family val="1"/>
          </rPr>
          <t>Pouvoir</t>
        </r>
        <r>
          <rPr>
            <sz val="10"/>
            <color indexed="81"/>
            <rFont val="Times New Roman"/>
            <family val="1"/>
          </rPr>
          <t xml:space="preserve"> les faire </t>
        </r>
        <r>
          <rPr>
            <b/>
            <sz val="10"/>
            <color indexed="81"/>
            <rFont val="Times New Roman"/>
            <family val="1"/>
          </rPr>
          <t xml:space="preserve">Personnalisé Gratuitement. </t>
        </r>
        <r>
          <rPr>
            <b/>
            <sz val="10"/>
            <color indexed="10"/>
            <rFont val="Times New Roman"/>
            <family val="1"/>
          </rPr>
          <t>(A REMPLIR SEULEMENT SI LE PRODUIT EST PERSONNALISABLE AI = "OUI")</t>
        </r>
      </text>
    </comment>
    <comment ref="AJ1" authorId="0">
      <text>
        <r>
          <rPr>
            <sz val="10"/>
            <color indexed="81"/>
            <rFont val="Times New Roman"/>
            <family val="1"/>
          </rPr>
          <t>Dans la</t>
        </r>
        <r>
          <rPr>
            <b/>
            <sz val="10"/>
            <color indexed="81"/>
            <rFont val="Times New Roman"/>
            <family val="1"/>
          </rPr>
          <t xml:space="preserve"> Colonne AK écrivez</t>
        </r>
        <r>
          <rPr>
            <sz val="10"/>
            <color indexed="81"/>
            <rFont val="Times New Roman"/>
            <family val="1"/>
          </rPr>
          <t xml:space="preserve"> la </t>
        </r>
        <r>
          <rPr>
            <b/>
            <sz val="10"/>
            <color indexed="81"/>
            <rFont val="Times New Roman"/>
            <family val="1"/>
          </rPr>
          <t>Date</t>
        </r>
        <r>
          <rPr>
            <sz val="10"/>
            <color indexed="81"/>
            <rFont val="Times New Roman"/>
            <family val="1"/>
          </rPr>
          <t xml:space="preserve"> à </t>
        </r>
        <r>
          <rPr>
            <b/>
            <sz val="10"/>
            <color indexed="81"/>
            <rFont val="Times New Roman"/>
            <family val="1"/>
          </rPr>
          <t>Laquelle</t>
        </r>
        <r>
          <rPr>
            <sz val="10"/>
            <color indexed="81"/>
            <rFont val="Times New Roman"/>
            <family val="1"/>
          </rPr>
          <t xml:space="preserve"> les </t>
        </r>
        <r>
          <rPr>
            <b/>
            <sz val="10"/>
            <color indexed="81"/>
            <rFont val="Times New Roman"/>
            <family val="1"/>
          </rPr>
          <t>Echantillons</t>
        </r>
        <r>
          <rPr>
            <sz val="10"/>
            <color indexed="81"/>
            <rFont val="Times New Roman"/>
            <family val="1"/>
          </rPr>
          <t xml:space="preserve"> ont </t>
        </r>
        <r>
          <rPr>
            <b/>
            <sz val="10"/>
            <color indexed="81"/>
            <rFont val="Times New Roman"/>
            <family val="1"/>
          </rPr>
          <t xml:space="preserve">été Envoyés sous le </t>
        </r>
        <r>
          <rPr>
            <b/>
            <sz val="10"/>
            <color indexed="10"/>
            <rFont val="Times New Roman"/>
            <family val="1"/>
          </rPr>
          <t>Format Suivant :           (ex: 07/01/2016)</t>
        </r>
        <r>
          <rPr>
            <sz val="10"/>
            <color indexed="81"/>
            <rFont val="Times New Roman"/>
            <family val="1"/>
          </rPr>
          <t xml:space="preserve">
</t>
        </r>
      </text>
    </comment>
    <comment ref="AK1" authorId="0">
      <text>
        <r>
          <rPr>
            <sz val="10"/>
            <color indexed="81"/>
            <rFont val="Times New Roman"/>
            <family val="1"/>
          </rPr>
          <t>Dans la</t>
        </r>
        <r>
          <rPr>
            <b/>
            <sz val="10"/>
            <color indexed="81"/>
            <rFont val="Times New Roman"/>
            <family val="1"/>
          </rPr>
          <t xml:space="preserve"> Colonne AL précisez</t>
        </r>
        <r>
          <rPr>
            <sz val="10"/>
            <color indexed="81"/>
            <rFont val="Times New Roman"/>
            <family val="1"/>
          </rPr>
          <t xml:space="preserve"> le</t>
        </r>
        <r>
          <rPr>
            <b/>
            <sz val="10"/>
            <color indexed="81"/>
            <rFont val="Times New Roman"/>
            <family val="1"/>
          </rPr>
          <t xml:space="preserve"> Mode </t>
        </r>
        <r>
          <rPr>
            <sz val="10"/>
            <color indexed="81"/>
            <rFont val="Times New Roman"/>
            <family val="1"/>
          </rPr>
          <t>d'</t>
        </r>
        <r>
          <rPr>
            <b/>
            <sz val="10"/>
            <color indexed="81"/>
            <rFont val="Times New Roman"/>
            <family val="1"/>
          </rPr>
          <t xml:space="preserve">Envoi Utilisé </t>
        </r>
        <r>
          <rPr>
            <sz val="10"/>
            <color indexed="81"/>
            <rFont val="Times New Roman"/>
            <family val="1"/>
          </rPr>
          <t>pour les</t>
        </r>
        <r>
          <rPr>
            <b/>
            <sz val="10"/>
            <color indexed="81"/>
            <rFont val="Times New Roman"/>
            <family val="1"/>
          </rPr>
          <t xml:space="preserve"> Echantillons </t>
        </r>
        <r>
          <rPr>
            <sz val="10"/>
            <color indexed="81"/>
            <rFont val="Times New Roman"/>
            <family val="1"/>
          </rPr>
          <t>en</t>
        </r>
        <r>
          <rPr>
            <b/>
            <sz val="10"/>
            <color indexed="81"/>
            <rFont val="Times New Roman"/>
            <family val="1"/>
          </rPr>
          <t xml:space="preserve"> écrivant la 1 ère Lettre </t>
        </r>
        <r>
          <rPr>
            <sz val="10"/>
            <color indexed="81"/>
            <rFont val="Times New Roman"/>
            <family val="1"/>
          </rPr>
          <t xml:space="preserve">de </t>
        </r>
        <r>
          <rPr>
            <b/>
            <sz val="10"/>
            <color indexed="81"/>
            <rFont val="Times New Roman"/>
            <family val="1"/>
          </rPr>
          <t xml:space="preserve">Chaque Mode d'Envoi </t>
        </r>
        <r>
          <rPr>
            <sz val="10"/>
            <color indexed="81"/>
            <rFont val="Times New Roman"/>
            <family val="1"/>
          </rPr>
          <t>en</t>
        </r>
        <r>
          <rPr>
            <b/>
            <sz val="10"/>
            <color indexed="81"/>
            <rFont val="Times New Roman"/>
            <family val="1"/>
          </rPr>
          <t xml:space="preserve"> Majuscule            </t>
        </r>
        <r>
          <rPr>
            <b/>
            <sz val="10"/>
            <color indexed="10"/>
            <rFont val="Times New Roman"/>
            <family val="1"/>
          </rPr>
          <t>(</t>
        </r>
        <r>
          <rPr>
            <b/>
            <u/>
            <sz val="10"/>
            <color indexed="10"/>
            <rFont val="Times New Roman"/>
            <family val="1"/>
          </rPr>
          <t>ex:</t>
        </r>
        <r>
          <rPr>
            <b/>
            <sz val="10"/>
            <color indexed="10"/>
            <rFont val="Times New Roman"/>
            <family val="1"/>
          </rPr>
          <t xml:space="preserve"> Courrier, Courrier recommandé, Colissimo, Chronopost, DHL….)</t>
        </r>
      </text>
    </comment>
    <comment ref="AL1" authorId="0">
      <text>
        <r>
          <rPr>
            <sz val="10"/>
            <color indexed="81"/>
            <rFont val="Times New Roman"/>
            <family val="1"/>
          </rPr>
          <t xml:space="preserve">Dans la </t>
        </r>
        <r>
          <rPr>
            <b/>
            <sz val="10"/>
            <color indexed="81"/>
            <rFont val="Times New Roman"/>
            <family val="1"/>
          </rPr>
          <t xml:space="preserve">Colonne AM écrivez </t>
        </r>
        <r>
          <rPr>
            <sz val="10"/>
            <color indexed="81"/>
            <rFont val="Times New Roman"/>
            <family val="1"/>
          </rPr>
          <t>en</t>
        </r>
        <r>
          <rPr>
            <b/>
            <sz val="10"/>
            <color indexed="81"/>
            <rFont val="Times New Roman"/>
            <family val="1"/>
          </rPr>
          <t xml:space="preserve"> Chiffres </t>
        </r>
        <r>
          <rPr>
            <sz val="10"/>
            <color indexed="81"/>
            <rFont val="Times New Roman"/>
            <family val="1"/>
          </rPr>
          <t>le</t>
        </r>
        <r>
          <rPr>
            <b/>
            <sz val="10"/>
            <color indexed="81"/>
            <rFont val="Times New Roman"/>
            <family val="1"/>
          </rPr>
          <t xml:space="preserve"> Délai </t>
        </r>
        <r>
          <rPr>
            <sz val="10"/>
            <color indexed="81"/>
            <rFont val="Times New Roman"/>
            <family val="1"/>
          </rPr>
          <t>de</t>
        </r>
        <r>
          <rPr>
            <b/>
            <sz val="10"/>
            <color indexed="81"/>
            <rFont val="Times New Roman"/>
            <family val="1"/>
          </rPr>
          <t xml:space="preserve"> Livraison Prévu </t>
        </r>
        <r>
          <rPr>
            <sz val="10"/>
            <color indexed="81"/>
            <rFont val="Times New Roman"/>
            <family val="1"/>
          </rPr>
          <t xml:space="preserve">en </t>
        </r>
        <r>
          <rPr>
            <b/>
            <sz val="10"/>
            <color indexed="81"/>
            <rFont val="Times New Roman"/>
            <family val="1"/>
          </rPr>
          <t xml:space="preserve">Nombre </t>
        </r>
        <r>
          <rPr>
            <sz val="10"/>
            <color indexed="81"/>
            <rFont val="Times New Roman"/>
            <family val="1"/>
          </rPr>
          <t>de</t>
        </r>
        <r>
          <rPr>
            <b/>
            <sz val="10"/>
            <color indexed="81"/>
            <rFont val="Times New Roman"/>
            <family val="1"/>
          </rPr>
          <t xml:space="preserve"> Jours Ouvrés</t>
        </r>
      </text>
    </comment>
    <comment ref="AM1" authorId="0">
      <text>
        <r>
          <rPr>
            <sz val="10"/>
            <color indexed="81"/>
            <rFont val="Times New Roman"/>
            <family val="1"/>
          </rPr>
          <t xml:space="preserve">Dans la </t>
        </r>
        <r>
          <rPr>
            <b/>
            <sz val="10"/>
            <color indexed="81"/>
            <rFont val="Times New Roman"/>
            <family val="1"/>
          </rPr>
          <t>Colonne AN écrivez</t>
        </r>
        <r>
          <rPr>
            <sz val="10"/>
            <color indexed="81"/>
            <rFont val="Times New Roman"/>
            <family val="1"/>
          </rPr>
          <t xml:space="preserve"> en </t>
        </r>
        <r>
          <rPr>
            <b/>
            <sz val="10"/>
            <color indexed="81"/>
            <rFont val="Times New Roman"/>
            <family val="1"/>
          </rPr>
          <t>Chiffres</t>
        </r>
        <r>
          <rPr>
            <sz val="10"/>
            <color indexed="81"/>
            <rFont val="Times New Roman"/>
            <family val="1"/>
          </rPr>
          <t xml:space="preserve"> le </t>
        </r>
        <r>
          <rPr>
            <b/>
            <sz val="10"/>
            <color indexed="81"/>
            <rFont val="Times New Roman"/>
            <family val="1"/>
          </rPr>
          <t>Nombre</t>
        </r>
        <r>
          <rPr>
            <sz val="10"/>
            <color indexed="81"/>
            <rFont val="Times New Roman"/>
            <family val="1"/>
          </rPr>
          <t xml:space="preserve"> </t>
        </r>
        <r>
          <rPr>
            <b/>
            <sz val="10"/>
            <color indexed="81"/>
            <rFont val="Times New Roman"/>
            <family val="1"/>
          </rPr>
          <t>d'Echantillon(s) Envoyé(s)</t>
        </r>
        <r>
          <rPr>
            <sz val="10"/>
            <color indexed="81"/>
            <rFont val="Times New Roman"/>
            <family val="1"/>
          </rPr>
          <t xml:space="preserve"> 
</t>
        </r>
      </text>
    </comment>
    <comment ref="AN1" authorId="0">
      <text>
        <r>
          <rPr>
            <sz val="10"/>
            <color indexed="81"/>
            <rFont val="Times New Roman"/>
            <family val="1"/>
          </rPr>
          <t xml:space="preserve">Dans la </t>
        </r>
        <r>
          <rPr>
            <b/>
            <sz val="10"/>
            <color indexed="81"/>
            <rFont val="Times New Roman"/>
            <family val="1"/>
          </rPr>
          <t>Colonne AO</t>
        </r>
        <r>
          <rPr>
            <sz val="10"/>
            <color indexed="81"/>
            <rFont val="Times New Roman"/>
            <family val="1"/>
          </rPr>
          <t xml:space="preserve"> </t>
        </r>
        <r>
          <rPr>
            <b/>
            <sz val="10"/>
            <color indexed="81"/>
            <rFont val="Times New Roman"/>
            <family val="1"/>
          </rPr>
          <t>écrivez</t>
        </r>
        <r>
          <rPr>
            <sz val="10"/>
            <color indexed="81"/>
            <rFont val="Times New Roman"/>
            <family val="1"/>
          </rPr>
          <t xml:space="preserve"> la </t>
        </r>
        <r>
          <rPr>
            <b/>
            <sz val="10"/>
            <color indexed="81"/>
            <rFont val="Times New Roman"/>
            <family val="1"/>
          </rPr>
          <t xml:space="preserve">Valeur Totale en euros </t>
        </r>
        <r>
          <rPr>
            <sz val="10"/>
            <color indexed="81"/>
            <rFont val="Times New Roman"/>
            <family val="1"/>
          </rPr>
          <t xml:space="preserve">de la </t>
        </r>
        <r>
          <rPr>
            <b/>
            <sz val="10"/>
            <color indexed="81"/>
            <rFont val="Times New Roman"/>
            <family val="1"/>
          </rPr>
          <t>Marchandise</t>
        </r>
        <r>
          <rPr>
            <sz val="10"/>
            <color indexed="81"/>
            <rFont val="Times New Roman"/>
            <family val="1"/>
          </rPr>
          <t xml:space="preserve"> </t>
        </r>
        <r>
          <rPr>
            <b/>
            <sz val="10"/>
            <color indexed="81"/>
            <rFont val="Times New Roman"/>
            <family val="1"/>
          </rPr>
          <t>Envoyée</t>
        </r>
        <r>
          <rPr>
            <sz val="10"/>
            <color indexed="81"/>
            <rFont val="Times New Roman"/>
            <family val="1"/>
          </rPr>
          <t xml:space="preserve"> en </t>
        </r>
        <r>
          <rPr>
            <b/>
            <sz val="10"/>
            <color indexed="81"/>
            <rFont val="Times New Roman"/>
            <family val="1"/>
          </rPr>
          <t>Echantillon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O1" authorId="0">
      <text>
        <r>
          <rPr>
            <sz val="10"/>
            <color indexed="81"/>
            <rFont val="Times New Roman"/>
            <family val="1"/>
          </rPr>
          <t>Dans la</t>
        </r>
        <r>
          <rPr>
            <b/>
            <sz val="10"/>
            <color indexed="81"/>
            <rFont val="Times New Roman"/>
            <family val="1"/>
          </rPr>
          <t xml:space="preserve"> Colonne AP écrivez </t>
        </r>
        <r>
          <rPr>
            <sz val="10"/>
            <color indexed="81"/>
            <rFont val="Times New Roman"/>
            <family val="1"/>
          </rPr>
          <t>le</t>
        </r>
        <r>
          <rPr>
            <b/>
            <sz val="10"/>
            <color indexed="81"/>
            <rFont val="Times New Roman"/>
            <family val="1"/>
          </rPr>
          <t xml:space="preserve"> Coût d'Envoi </t>
        </r>
        <r>
          <rPr>
            <sz val="10"/>
            <color indexed="81"/>
            <rFont val="Times New Roman"/>
            <family val="1"/>
          </rPr>
          <t>des</t>
        </r>
        <r>
          <rPr>
            <b/>
            <sz val="10"/>
            <color indexed="81"/>
            <rFont val="Times New Roman"/>
            <family val="1"/>
          </rPr>
          <t xml:space="preserve"> Echantillons en euros</t>
        </r>
      </text>
    </comment>
    <comment ref="AP1" authorId="0">
      <text>
        <r>
          <rPr>
            <sz val="10"/>
            <color indexed="81"/>
            <rFont val="Times New Roman"/>
            <family val="1"/>
          </rPr>
          <t xml:space="preserve">Dans la </t>
        </r>
        <r>
          <rPr>
            <b/>
            <sz val="10"/>
            <color indexed="81"/>
            <rFont val="Times New Roman"/>
            <family val="1"/>
          </rPr>
          <t>Colonne AQ écrivez</t>
        </r>
        <r>
          <rPr>
            <sz val="10"/>
            <color indexed="81"/>
            <rFont val="Times New Roman"/>
            <family val="1"/>
          </rPr>
          <t xml:space="preserve"> le </t>
        </r>
        <r>
          <rPr>
            <b/>
            <sz val="10"/>
            <color indexed="81"/>
            <rFont val="Times New Roman"/>
            <family val="1"/>
          </rPr>
          <t>Nom</t>
        </r>
        <r>
          <rPr>
            <sz val="10"/>
            <color indexed="81"/>
            <rFont val="Times New Roman"/>
            <family val="1"/>
          </rPr>
          <t xml:space="preserve"> de la </t>
        </r>
        <r>
          <rPr>
            <b/>
            <sz val="10"/>
            <color indexed="81"/>
            <rFont val="Times New Roman"/>
            <family val="1"/>
          </rPr>
          <t>Personne</t>
        </r>
        <r>
          <rPr>
            <sz val="10"/>
            <color indexed="81"/>
            <rFont val="Times New Roman"/>
            <family val="1"/>
          </rPr>
          <t xml:space="preserve"> en</t>
        </r>
        <r>
          <rPr>
            <b/>
            <sz val="10"/>
            <color indexed="81"/>
            <rFont val="Times New Roman"/>
            <family val="1"/>
          </rPr>
          <t xml:space="preserve"> Charge</t>
        </r>
        <r>
          <rPr>
            <sz val="10"/>
            <color indexed="81"/>
            <rFont val="Times New Roman"/>
            <family val="1"/>
          </rPr>
          <t xml:space="preserve"> du </t>
        </r>
        <r>
          <rPr>
            <b/>
            <sz val="10"/>
            <color indexed="81"/>
            <rFont val="Times New Roman"/>
            <family val="1"/>
          </rPr>
          <t>Dossier concernant la Demande d'Echantillon</t>
        </r>
        <r>
          <rPr>
            <sz val="10"/>
            <color indexed="81"/>
            <rFont val="Times New Roman"/>
            <family val="1"/>
          </rPr>
          <t xml:space="preserve"> chez le </t>
        </r>
        <r>
          <rPr>
            <b/>
            <sz val="10"/>
            <color indexed="81"/>
            <rFont val="Times New Roman"/>
            <family val="1"/>
          </rPr>
          <t xml:space="preserve">Fournisseur. En mettant </t>
        </r>
        <r>
          <rPr>
            <sz val="10"/>
            <color indexed="81"/>
            <rFont val="Times New Roman"/>
            <family val="1"/>
          </rPr>
          <t>une</t>
        </r>
        <r>
          <rPr>
            <b/>
            <sz val="10"/>
            <color indexed="81"/>
            <rFont val="Times New Roman"/>
            <family val="1"/>
          </rPr>
          <t xml:space="preserve"> Majuscule à la 1ère Lettre </t>
        </r>
        <r>
          <rPr>
            <sz val="10"/>
            <color indexed="81"/>
            <rFont val="Times New Roman"/>
            <family val="1"/>
          </rPr>
          <t>de son</t>
        </r>
        <r>
          <rPr>
            <b/>
            <sz val="10"/>
            <color indexed="81"/>
            <rFont val="Times New Roman"/>
            <family val="1"/>
          </rPr>
          <t xml:space="preserve"> Prénom </t>
        </r>
        <r>
          <rPr>
            <sz val="10"/>
            <color indexed="81"/>
            <rFont val="Times New Roman"/>
            <family val="1"/>
          </rPr>
          <t xml:space="preserve">et en </t>
        </r>
        <r>
          <rPr>
            <b/>
            <sz val="10"/>
            <color indexed="81"/>
            <rFont val="Times New Roman"/>
            <family val="1"/>
          </rPr>
          <t xml:space="preserve">écrivant </t>
        </r>
        <r>
          <rPr>
            <sz val="10"/>
            <color indexed="81"/>
            <rFont val="Times New Roman"/>
            <family val="1"/>
          </rPr>
          <t>son</t>
        </r>
        <r>
          <rPr>
            <b/>
            <sz val="10"/>
            <color indexed="81"/>
            <rFont val="Times New Roman"/>
            <family val="1"/>
          </rPr>
          <t xml:space="preserve"> Nom</t>
        </r>
        <r>
          <rPr>
            <sz val="10"/>
            <color indexed="81"/>
            <rFont val="Times New Roman"/>
            <family val="1"/>
          </rPr>
          <t xml:space="preserve"> en </t>
        </r>
        <r>
          <rPr>
            <b/>
            <sz val="10"/>
            <color indexed="81"/>
            <rFont val="Times New Roman"/>
            <family val="1"/>
          </rPr>
          <t>Majuscules</t>
        </r>
        <r>
          <rPr>
            <sz val="10"/>
            <color indexed="81"/>
            <rFont val="Times New Roman"/>
            <family val="1"/>
          </rPr>
          <t xml:space="preserve">
</t>
        </r>
        <r>
          <rPr>
            <b/>
            <sz val="10"/>
            <color indexed="10"/>
            <rFont val="Times New Roman"/>
            <family val="1"/>
          </rPr>
          <t>(</t>
        </r>
        <r>
          <rPr>
            <b/>
            <u/>
            <sz val="10"/>
            <color indexed="10"/>
            <rFont val="Times New Roman"/>
            <family val="1"/>
          </rPr>
          <t>ex:</t>
        </r>
        <r>
          <rPr>
            <b/>
            <sz val="10"/>
            <color indexed="10"/>
            <rFont val="Times New Roman"/>
            <family val="1"/>
          </rPr>
          <t xml:space="preserve"> Antoine DUVAL)</t>
        </r>
      </text>
    </comment>
    <comment ref="AQ1" authorId="0">
      <text>
        <r>
          <rPr>
            <sz val="10"/>
            <color indexed="81"/>
            <rFont val="Times New Roman"/>
            <family val="1"/>
          </rPr>
          <t xml:space="preserve">Dans la </t>
        </r>
        <r>
          <rPr>
            <b/>
            <sz val="10"/>
            <color indexed="81"/>
            <rFont val="Times New Roman"/>
            <family val="1"/>
          </rPr>
          <t xml:space="preserve">Colonne AR écrivez </t>
        </r>
        <r>
          <rPr>
            <sz val="10"/>
            <color indexed="81"/>
            <rFont val="Times New Roman"/>
            <family val="1"/>
          </rPr>
          <t>le</t>
        </r>
        <r>
          <rPr>
            <b/>
            <sz val="10"/>
            <color indexed="81"/>
            <rFont val="Times New Roman"/>
            <family val="1"/>
          </rPr>
          <t xml:space="preserve"> Numéro </t>
        </r>
        <r>
          <rPr>
            <sz val="10"/>
            <color indexed="81"/>
            <rFont val="Times New Roman"/>
            <family val="1"/>
          </rPr>
          <t>de</t>
        </r>
        <r>
          <rPr>
            <b/>
            <sz val="10"/>
            <color indexed="81"/>
            <rFont val="Times New Roman"/>
            <family val="1"/>
          </rPr>
          <t xml:space="preserve"> Téléphone </t>
        </r>
        <r>
          <rPr>
            <sz val="10"/>
            <color indexed="81"/>
            <rFont val="Times New Roman"/>
            <family val="1"/>
          </rPr>
          <t xml:space="preserve">de la </t>
        </r>
        <r>
          <rPr>
            <b/>
            <sz val="10"/>
            <color indexed="81"/>
            <rFont val="Times New Roman"/>
            <family val="1"/>
          </rPr>
          <t xml:space="preserve">Personne </t>
        </r>
        <r>
          <rPr>
            <sz val="10"/>
            <color indexed="81"/>
            <rFont val="Times New Roman"/>
            <family val="1"/>
          </rPr>
          <t>en</t>
        </r>
        <r>
          <rPr>
            <b/>
            <sz val="10"/>
            <color indexed="81"/>
            <rFont val="Times New Roman"/>
            <family val="1"/>
          </rPr>
          <t xml:space="preserve"> Charge </t>
        </r>
        <r>
          <rPr>
            <sz val="10"/>
            <color indexed="81"/>
            <rFont val="Times New Roman"/>
            <family val="1"/>
          </rPr>
          <t>du</t>
        </r>
        <r>
          <rPr>
            <b/>
            <sz val="10"/>
            <color indexed="81"/>
            <rFont val="Times New Roman"/>
            <family val="1"/>
          </rPr>
          <t xml:space="preserve"> Dossier concernant </t>
        </r>
        <r>
          <rPr>
            <sz val="10"/>
            <color indexed="81"/>
            <rFont val="Times New Roman"/>
            <family val="1"/>
          </rPr>
          <t xml:space="preserve">la </t>
        </r>
        <r>
          <rPr>
            <b/>
            <sz val="10"/>
            <color indexed="81"/>
            <rFont val="Times New Roman"/>
            <family val="1"/>
          </rPr>
          <t xml:space="preserve">Demande </t>
        </r>
        <r>
          <rPr>
            <sz val="10"/>
            <color indexed="81"/>
            <rFont val="Times New Roman"/>
            <family val="1"/>
          </rPr>
          <t>d'</t>
        </r>
        <r>
          <rPr>
            <b/>
            <sz val="10"/>
            <color indexed="81"/>
            <rFont val="Times New Roman"/>
            <family val="1"/>
          </rPr>
          <t>Echantillon</t>
        </r>
        <r>
          <rPr>
            <sz val="10"/>
            <color indexed="81"/>
            <rFont val="Times New Roman"/>
            <family val="1"/>
          </rPr>
          <t xml:space="preserve"> chez le</t>
        </r>
        <r>
          <rPr>
            <b/>
            <sz val="10"/>
            <color indexed="81"/>
            <rFont val="Times New Roman"/>
            <family val="1"/>
          </rPr>
          <t xml:space="preserve"> Fournisseur sous le </t>
        </r>
        <r>
          <rPr>
            <b/>
            <sz val="10"/>
            <color indexed="10"/>
            <rFont val="Times New Roman"/>
            <family val="1"/>
          </rPr>
          <t>Format Suivant :</t>
        </r>
        <r>
          <rPr>
            <b/>
            <sz val="10"/>
            <color indexed="81"/>
            <rFont val="Times New Roman"/>
            <family val="1"/>
          </rPr>
          <t xml:space="preserve">              </t>
        </r>
        <r>
          <rPr>
            <b/>
            <sz val="10"/>
            <color indexed="10"/>
            <rFont val="Times New Roman"/>
            <family val="1"/>
          </rPr>
          <t>(</t>
        </r>
        <r>
          <rPr>
            <b/>
            <u/>
            <sz val="10"/>
            <color indexed="10"/>
            <rFont val="Times New Roman"/>
            <family val="1"/>
          </rPr>
          <t>ex:</t>
        </r>
        <r>
          <rPr>
            <b/>
            <sz val="10"/>
            <color indexed="10"/>
            <rFont val="Times New Roman"/>
            <family val="1"/>
          </rPr>
          <t xml:space="preserve"> 02 74 65 42 31)</t>
        </r>
      </text>
    </comment>
    <comment ref="AR1" authorId="0">
      <text>
        <r>
          <rPr>
            <sz val="10"/>
            <color indexed="81"/>
            <rFont val="Times New Roman"/>
            <family val="1"/>
          </rPr>
          <t xml:space="preserve">Dans la </t>
        </r>
        <r>
          <rPr>
            <b/>
            <sz val="10"/>
            <color indexed="81"/>
            <rFont val="Times New Roman"/>
            <family val="1"/>
          </rPr>
          <t xml:space="preserve">Colonne AS écrivez </t>
        </r>
        <r>
          <rPr>
            <sz val="10"/>
            <color indexed="81"/>
            <rFont val="Times New Roman"/>
            <family val="1"/>
          </rPr>
          <t>la</t>
        </r>
        <r>
          <rPr>
            <b/>
            <sz val="10"/>
            <color indexed="81"/>
            <rFont val="Times New Roman"/>
            <family val="1"/>
          </rPr>
          <t xml:space="preserve"> Date </t>
        </r>
        <r>
          <rPr>
            <sz val="10"/>
            <color indexed="81"/>
            <rFont val="Times New Roman"/>
            <family val="1"/>
          </rPr>
          <t xml:space="preserve">de </t>
        </r>
        <r>
          <rPr>
            <b/>
            <sz val="10"/>
            <color indexed="81"/>
            <rFont val="Times New Roman"/>
            <family val="1"/>
          </rPr>
          <t xml:space="preserve">Réception </t>
        </r>
        <r>
          <rPr>
            <sz val="10"/>
            <color indexed="81"/>
            <rFont val="Times New Roman"/>
            <family val="1"/>
          </rPr>
          <t>des</t>
        </r>
        <r>
          <rPr>
            <b/>
            <sz val="10"/>
            <color indexed="81"/>
            <rFont val="Times New Roman"/>
            <family val="1"/>
          </rPr>
          <t xml:space="preserve"> Echantillons </t>
        </r>
        <r>
          <rPr>
            <sz val="10"/>
            <color indexed="81"/>
            <rFont val="Times New Roman"/>
            <family val="1"/>
          </rPr>
          <t>au</t>
        </r>
        <r>
          <rPr>
            <b/>
            <sz val="10"/>
            <color indexed="81"/>
            <rFont val="Times New Roman"/>
            <family val="1"/>
          </rPr>
          <t xml:space="preserve"> Sein </t>
        </r>
        <r>
          <rPr>
            <sz val="10"/>
            <color indexed="81"/>
            <rFont val="Times New Roman"/>
            <family val="1"/>
          </rPr>
          <t>de</t>
        </r>
        <r>
          <rPr>
            <b/>
            <sz val="10"/>
            <color indexed="81"/>
            <rFont val="Times New Roman"/>
            <family val="1"/>
          </rPr>
          <t xml:space="preserve"> </t>
        </r>
        <r>
          <rPr>
            <sz val="10"/>
            <color indexed="81"/>
            <rFont val="Times New Roman"/>
            <family val="1"/>
          </rPr>
          <t>la</t>
        </r>
        <r>
          <rPr>
            <b/>
            <sz val="10"/>
            <color indexed="81"/>
            <rFont val="Times New Roman"/>
            <family val="1"/>
          </rPr>
          <t xml:space="preserve"> DAFG </t>
        </r>
        <r>
          <rPr>
            <sz val="10"/>
            <color indexed="81"/>
            <rFont val="Times New Roman"/>
            <family val="1"/>
          </rPr>
          <t>de</t>
        </r>
        <r>
          <rPr>
            <b/>
            <sz val="10"/>
            <color indexed="81"/>
            <rFont val="Times New Roman"/>
            <family val="1"/>
          </rPr>
          <t xml:space="preserve"> Casino sous le </t>
        </r>
        <r>
          <rPr>
            <b/>
            <sz val="10"/>
            <color indexed="10"/>
            <rFont val="Times New Roman"/>
            <family val="1"/>
          </rPr>
          <t>Format Suivant :               (</t>
        </r>
        <r>
          <rPr>
            <b/>
            <u/>
            <sz val="10"/>
            <color indexed="10"/>
            <rFont val="Times New Roman"/>
            <family val="1"/>
          </rPr>
          <t>ex:</t>
        </r>
        <r>
          <rPr>
            <b/>
            <sz val="10"/>
            <color indexed="10"/>
            <rFont val="Times New Roman"/>
            <family val="1"/>
          </rPr>
          <t xml:space="preserve"> 10/01/2016)</t>
        </r>
      </text>
    </comment>
    <comment ref="AS1" authorId="0">
      <text>
        <r>
          <rPr>
            <sz val="10"/>
            <color indexed="81"/>
            <rFont val="Times New Roman"/>
            <family val="1"/>
          </rPr>
          <t xml:space="preserve">Dans la </t>
        </r>
        <r>
          <rPr>
            <b/>
            <sz val="10"/>
            <color indexed="81"/>
            <rFont val="Times New Roman"/>
            <family val="1"/>
          </rPr>
          <t xml:space="preserve">Colonne AT écrivez </t>
        </r>
        <r>
          <rPr>
            <sz val="10"/>
            <color indexed="81"/>
            <rFont val="Times New Roman"/>
            <family val="1"/>
          </rPr>
          <t>en</t>
        </r>
        <r>
          <rPr>
            <b/>
            <sz val="10"/>
            <color indexed="81"/>
            <rFont val="Times New Roman"/>
            <family val="1"/>
          </rPr>
          <t xml:space="preserve"> Chiffres </t>
        </r>
        <r>
          <rPr>
            <sz val="10"/>
            <color indexed="81"/>
            <rFont val="Times New Roman"/>
            <family val="1"/>
          </rPr>
          <t>le</t>
        </r>
        <r>
          <rPr>
            <b/>
            <sz val="10"/>
            <color indexed="81"/>
            <rFont val="Times New Roman"/>
            <family val="1"/>
          </rPr>
          <t xml:space="preserve"> Nombre </t>
        </r>
        <r>
          <rPr>
            <sz val="10"/>
            <color indexed="81"/>
            <rFont val="Times New Roman"/>
            <family val="1"/>
          </rPr>
          <t>d'</t>
        </r>
        <r>
          <rPr>
            <b/>
            <sz val="10"/>
            <color indexed="81"/>
            <rFont val="Times New Roman"/>
            <family val="1"/>
          </rPr>
          <t xml:space="preserve">Echantillons Reçus </t>
        </r>
        <r>
          <rPr>
            <sz val="10"/>
            <color indexed="81"/>
            <rFont val="Times New Roman"/>
            <family val="1"/>
          </rPr>
          <t xml:space="preserve">au </t>
        </r>
        <r>
          <rPr>
            <b/>
            <sz val="10"/>
            <color indexed="81"/>
            <rFont val="Times New Roman"/>
            <family val="1"/>
          </rPr>
          <t xml:space="preserve">Sein </t>
        </r>
        <r>
          <rPr>
            <sz val="10"/>
            <color indexed="81"/>
            <rFont val="Times New Roman"/>
            <family val="1"/>
          </rPr>
          <t xml:space="preserve">de la </t>
        </r>
        <r>
          <rPr>
            <b/>
            <sz val="10"/>
            <color indexed="81"/>
            <rFont val="Times New Roman"/>
            <family val="1"/>
          </rPr>
          <t>DAFG</t>
        </r>
        <r>
          <rPr>
            <sz val="10"/>
            <color indexed="81"/>
            <rFont val="Times New Roman"/>
            <family val="1"/>
          </rPr>
          <t xml:space="preserve"> de </t>
        </r>
        <r>
          <rPr>
            <b/>
            <sz val="10"/>
            <color indexed="81"/>
            <rFont val="Times New Roman"/>
            <family val="1"/>
          </rPr>
          <t>Casino</t>
        </r>
      </text>
    </comment>
    <comment ref="AT1" authorId="0">
      <text>
        <r>
          <rPr>
            <sz val="10"/>
            <color indexed="81"/>
            <rFont val="Times New Roman"/>
            <family val="1"/>
          </rPr>
          <t>Dans la</t>
        </r>
        <r>
          <rPr>
            <b/>
            <sz val="10"/>
            <color indexed="81"/>
            <rFont val="Times New Roman"/>
            <family val="1"/>
          </rPr>
          <t xml:space="preserve"> Colonne AU attribuer un numéro à cet échantillon sous la forme suivante pour un produit logoté : </t>
        </r>
        <r>
          <rPr>
            <b/>
            <sz val="11"/>
            <color indexed="10"/>
            <rFont val="Times New Roman"/>
            <family val="1"/>
          </rPr>
          <t xml:space="preserve">E -Corespondance fournisseur (voir onglet liste déroulante) - Référence fournisseur- L-Corespondance concept -C- Nombre de produits par colis. Pour un produit non logoté ne pas mettre le L ni la corespondance concept. 
</t>
        </r>
        <r>
          <rPr>
            <b/>
            <u/>
            <sz val="11"/>
            <color indexed="10"/>
            <rFont val="Times New Roman"/>
            <family val="1"/>
          </rPr>
          <t>(EX:</t>
        </r>
        <r>
          <rPr>
            <b/>
            <sz val="11"/>
            <color indexed="10"/>
            <rFont val="Times New Roman"/>
            <family val="1"/>
          </rPr>
          <t>E-FI-123465-L-R2C-C-500 ou bien E-FI-123465-C-500 si ce produit n'est pas logoté)</t>
        </r>
      </text>
    </comment>
    <comment ref="AU1" authorId="0">
      <text>
        <r>
          <rPr>
            <sz val="10"/>
            <color indexed="81"/>
            <rFont val="Times New Roman"/>
            <family val="1"/>
          </rPr>
          <t xml:space="preserve">Dans la </t>
        </r>
        <r>
          <rPr>
            <b/>
            <sz val="10"/>
            <color indexed="81"/>
            <rFont val="Times New Roman"/>
            <family val="1"/>
          </rPr>
          <t xml:space="preserve">Colonne AV Sélectionnez </t>
        </r>
        <r>
          <rPr>
            <sz val="10"/>
            <color indexed="81"/>
            <rFont val="Times New Roman"/>
            <family val="1"/>
          </rPr>
          <t>dans la</t>
        </r>
        <r>
          <rPr>
            <b/>
            <sz val="10"/>
            <color indexed="81"/>
            <rFont val="Times New Roman"/>
            <family val="1"/>
          </rPr>
          <t xml:space="preserve"> Liste Déroulante ci-dessous : "OUI" Si</t>
        </r>
        <r>
          <rPr>
            <sz val="10"/>
            <color indexed="81"/>
            <rFont val="Times New Roman"/>
            <family val="1"/>
          </rPr>
          <t xml:space="preserve"> vous avez</t>
        </r>
        <r>
          <rPr>
            <b/>
            <sz val="10"/>
            <color indexed="81"/>
            <rFont val="Times New Roman"/>
            <family val="1"/>
          </rPr>
          <t xml:space="preserve"> Reçu</t>
        </r>
        <r>
          <rPr>
            <sz val="10"/>
            <color indexed="81"/>
            <rFont val="Times New Roman"/>
            <family val="1"/>
          </rPr>
          <t xml:space="preserve"> la</t>
        </r>
        <r>
          <rPr>
            <b/>
            <sz val="10"/>
            <color indexed="81"/>
            <rFont val="Times New Roman"/>
            <family val="1"/>
          </rPr>
          <t xml:space="preserve"> Fiche Technique </t>
        </r>
        <r>
          <rPr>
            <sz val="10"/>
            <color indexed="81"/>
            <rFont val="Times New Roman"/>
            <family val="1"/>
          </rPr>
          <t>du</t>
        </r>
        <r>
          <rPr>
            <b/>
            <sz val="10"/>
            <color indexed="81"/>
            <rFont val="Times New Roman"/>
            <family val="1"/>
          </rPr>
          <t xml:space="preserve"> Produit </t>
        </r>
        <r>
          <rPr>
            <sz val="10"/>
            <color indexed="81"/>
            <rFont val="Times New Roman"/>
            <family val="1"/>
          </rPr>
          <t>avec les</t>
        </r>
        <r>
          <rPr>
            <b/>
            <sz val="10"/>
            <color indexed="81"/>
            <rFont val="Times New Roman"/>
            <family val="1"/>
          </rPr>
          <t xml:space="preserve"> Echantillons </t>
        </r>
        <r>
          <rPr>
            <sz val="10"/>
            <color indexed="81"/>
            <rFont val="Times New Roman"/>
            <family val="1"/>
          </rPr>
          <t>ou</t>
        </r>
        <r>
          <rPr>
            <b/>
            <sz val="10"/>
            <color indexed="81"/>
            <rFont val="Times New Roman"/>
            <family val="1"/>
          </rPr>
          <t xml:space="preserve"> "NON" Si</t>
        </r>
        <r>
          <rPr>
            <sz val="10"/>
            <color indexed="81"/>
            <rFont val="Times New Roman"/>
            <family val="1"/>
          </rPr>
          <t xml:space="preserve"> vous n'avez </t>
        </r>
        <r>
          <rPr>
            <b/>
            <sz val="10"/>
            <color indexed="81"/>
            <rFont val="Times New Roman"/>
            <family val="1"/>
          </rPr>
          <t xml:space="preserve">Pas Reçu </t>
        </r>
        <r>
          <rPr>
            <sz val="10"/>
            <color indexed="81"/>
            <rFont val="Times New Roman"/>
            <family val="1"/>
          </rPr>
          <t>la</t>
        </r>
        <r>
          <rPr>
            <b/>
            <sz val="10"/>
            <color indexed="81"/>
            <rFont val="Times New Roman"/>
            <family val="1"/>
          </rPr>
          <t xml:space="preserve"> Fiche Technique </t>
        </r>
        <r>
          <rPr>
            <sz val="10"/>
            <color indexed="81"/>
            <rFont val="Times New Roman"/>
            <family val="1"/>
          </rPr>
          <t xml:space="preserve">du </t>
        </r>
        <r>
          <rPr>
            <b/>
            <sz val="10"/>
            <color indexed="81"/>
            <rFont val="Times New Roman"/>
            <family val="1"/>
          </rPr>
          <t xml:space="preserve">Produit </t>
        </r>
        <r>
          <rPr>
            <sz val="10"/>
            <color indexed="81"/>
            <rFont val="Times New Roman"/>
            <family val="1"/>
          </rPr>
          <t>avec les</t>
        </r>
        <r>
          <rPr>
            <b/>
            <sz val="10"/>
            <color indexed="81"/>
            <rFont val="Times New Roman"/>
            <family val="1"/>
          </rPr>
          <t xml:space="preserve"> Echantillons</t>
        </r>
      </text>
    </comment>
    <comment ref="AV1" authorId="0">
      <text>
        <r>
          <rPr>
            <sz val="10"/>
            <color indexed="81"/>
            <rFont val="Times New Roman"/>
            <family val="1"/>
          </rPr>
          <t>Dans la</t>
        </r>
        <r>
          <rPr>
            <b/>
            <sz val="10"/>
            <color indexed="81"/>
            <rFont val="Times New Roman"/>
            <family val="1"/>
          </rPr>
          <t xml:space="preserve"> Colonne AW Sélectionnez </t>
        </r>
        <r>
          <rPr>
            <sz val="10"/>
            <color indexed="81"/>
            <rFont val="Times New Roman"/>
            <family val="1"/>
          </rPr>
          <t xml:space="preserve">dans la </t>
        </r>
        <r>
          <rPr>
            <b/>
            <sz val="10"/>
            <color indexed="81"/>
            <rFont val="Times New Roman"/>
            <family val="1"/>
          </rPr>
          <t xml:space="preserve">Liste Déroulante ci-dessous : "OUI" Si </t>
        </r>
        <r>
          <rPr>
            <sz val="10"/>
            <color indexed="81"/>
            <rFont val="Times New Roman"/>
            <family val="1"/>
          </rPr>
          <t xml:space="preserve">vous avez </t>
        </r>
        <r>
          <rPr>
            <b/>
            <sz val="10"/>
            <color indexed="81"/>
            <rFont val="Times New Roman"/>
            <family val="1"/>
          </rPr>
          <t xml:space="preserve">Reçu </t>
        </r>
        <r>
          <rPr>
            <sz val="10"/>
            <color indexed="81"/>
            <rFont val="Times New Roman"/>
            <family val="1"/>
          </rPr>
          <t>la</t>
        </r>
        <r>
          <rPr>
            <b/>
            <sz val="10"/>
            <color indexed="81"/>
            <rFont val="Times New Roman"/>
            <family val="1"/>
          </rPr>
          <t xml:space="preserve"> Fiche Logistique</t>
        </r>
        <r>
          <rPr>
            <sz val="10"/>
            <color indexed="81"/>
            <rFont val="Times New Roman"/>
            <family val="1"/>
          </rPr>
          <t xml:space="preserve"> avec les</t>
        </r>
        <r>
          <rPr>
            <b/>
            <sz val="10"/>
            <color indexed="81"/>
            <rFont val="Times New Roman"/>
            <family val="1"/>
          </rPr>
          <t xml:space="preserve"> Echantillons</t>
        </r>
        <r>
          <rPr>
            <sz val="10"/>
            <color indexed="81"/>
            <rFont val="Times New Roman"/>
            <family val="1"/>
          </rPr>
          <t xml:space="preserve"> ou</t>
        </r>
        <r>
          <rPr>
            <b/>
            <sz val="10"/>
            <color indexed="81"/>
            <rFont val="Times New Roman"/>
            <family val="1"/>
          </rPr>
          <t xml:space="preserve"> "NON" Si </t>
        </r>
        <r>
          <rPr>
            <sz val="10"/>
            <color indexed="81"/>
            <rFont val="Times New Roman"/>
            <family val="1"/>
          </rPr>
          <t>vous n'avez</t>
        </r>
        <r>
          <rPr>
            <b/>
            <sz val="10"/>
            <color indexed="81"/>
            <rFont val="Times New Roman"/>
            <family val="1"/>
          </rPr>
          <t xml:space="preserve"> Pas Reçu </t>
        </r>
        <r>
          <rPr>
            <sz val="10"/>
            <color indexed="81"/>
            <rFont val="Times New Roman"/>
            <family val="1"/>
          </rPr>
          <t>la</t>
        </r>
        <r>
          <rPr>
            <b/>
            <sz val="10"/>
            <color indexed="81"/>
            <rFont val="Times New Roman"/>
            <family val="1"/>
          </rPr>
          <t xml:space="preserve"> Fiche Logistique</t>
        </r>
        <r>
          <rPr>
            <sz val="10"/>
            <color indexed="81"/>
            <rFont val="Times New Roman"/>
            <family val="1"/>
          </rPr>
          <t xml:space="preserve"> avec les</t>
        </r>
        <r>
          <rPr>
            <b/>
            <sz val="10"/>
            <color indexed="81"/>
            <rFont val="Times New Roman"/>
            <family val="1"/>
          </rPr>
          <t xml:space="preserve"> Echantillons</t>
        </r>
      </text>
    </comment>
    <comment ref="AW1" authorId="0">
      <text>
        <r>
          <rPr>
            <sz val="10"/>
            <color indexed="81"/>
            <rFont val="Times New Roman"/>
            <family val="1"/>
          </rPr>
          <t xml:space="preserve">Dans la </t>
        </r>
        <r>
          <rPr>
            <b/>
            <sz val="10"/>
            <color indexed="81"/>
            <rFont val="Times New Roman"/>
            <family val="1"/>
          </rPr>
          <t xml:space="preserve">Colonne AX Sélectionnez </t>
        </r>
        <r>
          <rPr>
            <sz val="10"/>
            <color indexed="81"/>
            <rFont val="Times New Roman"/>
            <family val="1"/>
          </rPr>
          <t xml:space="preserve">dans la </t>
        </r>
        <r>
          <rPr>
            <b/>
            <sz val="10"/>
            <color indexed="81"/>
            <rFont val="Times New Roman"/>
            <family val="1"/>
          </rPr>
          <t xml:space="preserve">Liste Déroulante ci-dessous : "OUI" Si </t>
        </r>
        <r>
          <rPr>
            <sz val="10"/>
            <color indexed="81"/>
            <rFont val="Times New Roman"/>
            <family val="1"/>
          </rPr>
          <t>après l'avoir</t>
        </r>
        <r>
          <rPr>
            <b/>
            <sz val="10"/>
            <color indexed="81"/>
            <rFont val="Times New Roman"/>
            <family val="1"/>
          </rPr>
          <t xml:space="preserve"> Testé, l'Echantillon Répond </t>
        </r>
        <r>
          <rPr>
            <sz val="10"/>
            <color indexed="81"/>
            <rFont val="Times New Roman"/>
            <family val="1"/>
          </rPr>
          <t>à</t>
        </r>
        <r>
          <rPr>
            <b/>
            <sz val="10"/>
            <color indexed="81"/>
            <rFont val="Times New Roman"/>
            <family val="1"/>
          </rPr>
          <t xml:space="preserve"> Tous </t>
        </r>
        <r>
          <rPr>
            <sz val="10"/>
            <color indexed="81"/>
            <rFont val="Times New Roman"/>
            <family val="1"/>
          </rPr>
          <t xml:space="preserve">les </t>
        </r>
        <r>
          <rPr>
            <b/>
            <sz val="10"/>
            <color indexed="81"/>
            <rFont val="Times New Roman"/>
            <family val="1"/>
          </rPr>
          <t xml:space="preserve">Besoins Exprimés  Et Passez </t>
        </r>
        <r>
          <rPr>
            <sz val="10"/>
            <color indexed="81"/>
            <rFont val="Times New Roman"/>
            <family val="1"/>
          </rPr>
          <t xml:space="preserve">à la </t>
        </r>
        <r>
          <rPr>
            <b/>
            <sz val="10"/>
            <color indexed="81"/>
            <rFont val="Times New Roman"/>
            <family val="1"/>
          </rPr>
          <t>Colonne AZ. Sinan Sélectionnez "NON" Si l'Echantillon Ne Répond Pas</t>
        </r>
        <r>
          <rPr>
            <sz val="10"/>
            <color indexed="81"/>
            <rFont val="Times New Roman"/>
            <family val="1"/>
          </rPr>
          <t xml:space="preserve"> à</t>
        </r>
        <r>
          <rPr>
            <b/>
            <sz val="10"/>
            <color indexed="81"/>
            <rFont val="Times New Roman"/>
            <family val="1"/>
          </rPr>
          <t xml:space="preserve"> Tous </t>
        </r>
        <r>
          <rPr>
            <sz val="10"/>
            <color indexed="81"/>
            <rFont val="Times New Roman"/>
            <family val="1"/>
          </rPr>
          <t>les</t>
        </r>
        <r>
          <rPr>
            <b/>
            <sz val="10"/>
            <color indexed="81"/>
            <rFont val="Times New Roman"/>
            <family val="1"/>
          </rPr>
          <t xml:space="preserve"> Besoins Exprimés et passez à la Colonne AY</t>
        </r>
      </text>
    </comment>
    <comment ref="AX1" authorId="0">
      <text>
        <r>
          <rPr>
            <sz val="10"/>
            <color indexed="81"/>
            <rFont val="Times New Roman"/>
            <family val="1"/>
          </rPr>
          <t xml:space="preserve">Dans la </t>
        </r>
        <r>
          <rPr>
            <b/>
            <sz val="10"/>
            <color indexed="81"/>
            <rFont val="Times New Roman"/>
            <family val="1"/>
          </rPr>
          <t>Colonne AY Si</t>
        </r>
        <r>
          <rPr>
            <sz val="10"/>
            <color indexed="81"/>
            <rFont val="Times New Roman"/>
            <family val="1"/>
          </rPr>
          <t xml:space="preserve"> l'</t>
        </r>
        <r>
          <rPr>
            <b/>
            <sz val="10"/>
            <color indexed="81"/>
            <rFont val="Times New Roman"/>
            <family val="1"/>
          </rPr>
          <t>Echantillon</t>
        </r>
        <r>
          <rPr>
            <sz val="10"/>
            <color indexed="81"/>
            <rFont val="Times New Roman"/>
            <family val="1"/>
          </rPr>
          <t xml:space="preserve"> </t>
        </r>
        <r>
          <rPr>
            <b/>
            <sz val="10"/>
            <color indexed="81"/>
            <rFont val="Times New Roman"/>
            <family val="1"/>
          </rPr>
          <t>Ne</t>
        </r>
        <r>
          <rPr>
            <sz val="10"/>
            <color indexed="81"/>
            <rFont val="Times New Roman"/>
            <family val="1"/>
          </rPr>
          <t xml:space="preserve"> </t>
        </r>
        <r>
          <rPr>
            <b/>
            <sz val="10"/>
            <color indexed="81"/>
            <rFont val="Times New Roman"/>
            <family val="1"/>
          </rPr>
          <t>Répond</t>
        </r>
        <r>
          <rPr>
            <sz val="10"/>
            <color indexed="81"/>
            <rFont val="Times New Roman"/>
            <family val="1"/>
          </rPr>
          <t xml:space="preserve"> </t>
        </r>
        <r>
          <rPr>
            <b/>
            <sz val="10"/>
            <color indexed="81"/>
            <rFont val="Times New Roman"/>
            <family val="1"/>
          </rPr>
          <t>Pas</t>
        </r>
        <r>
          <rPr>
            <sz val="10"/>
            <color indexed="81"/>
            <rFont val="Times New Roman"/>
            <family val="1"/>
          </rPr>
          <t xml:space="preserve"> à </t>
        </r>
        <r>
          <rPr>
            <b/>
            <sz val="10"/>
            <color indexed="81"/>
            <rFont val="Times New Roman"/>
            <family val="1"/>
          </rPr>
          <t>Tous</t>
        </r>
        <r>
          <rPr>
            <sz val="10"/>
            <color indexed="81"/>
            <rFont val="Times New Roman"/>
            <family val="1"/>
          </rPr>
          <t xml:space="preserve"> les </t>
        </r>
        <r>
          <rPr>
            <b/>
            <sz val="10"/>
            <color indexed="81"/>
            <rFont val="Times New Roman"/>
            <family val="1"/>
          </rPr>
          <t>Besoins Exprimés</t>
        </r>
        <r>
          <rPr>
            <sz val="10"/>
            <color indexed="81"/>
            <rFont val="Times New Roman"/>
            <family val="1"/>
          </rPr>
          <t xml:space="preserve">. Alors </t>
        </r>
        <r>
          <rPr>
            <b/>
            <sz val="10"/>
            <color indexed="81"/>
            <rFont val="Times New Roman"/>
            <family val="1"/>
          </rPr>
          <t>écrivez</t>
        </r>
        <r>
          <rPr>
            <sz val="10"/>
            <color indexed="81"/>
            <rFont val="Times New Roman"/>
            <family val="1"/>
          </rPr>
          <t xml:space="preserve"> la ou les</t>
        </r>
        <r>
          <rPr>
            <b/>
            <sz val="10"/>
            <color indexed="81"/>
            <rFont val="Times New Roman"/>
            <family val="1"/>
          </rPr>
          <t xml:space="preserve"> Raisons Pour Lesquelles l'échantillon</t>
        </r>
        <r>
          <rPr>
            <sz val="10"/>
            <color indexed="81"/>
            <rFont val="Times New Roman"/>
            <family val="1"/>
          </rPr>
          <t xml:space="preserve"> </t>
        </r>
        <r>
          <rPr>
            <b/>
            <sz val="10"/>
            <color indexed="81"/>
            <rFont val="Times New Roman"/>
            <family val="1"/>
          </rPr>
          <t>Ne Répond Pas</t>
        </r>
        <r>
          <rPr>
            <sz val="10"/>
            <color indexed="81"/>
            <rFont val="Times New Roman"/>
            <family val="1"/>
          </rPr>
          <t xml:space="preserve"> à </t>
        </r>
        <r>
          <rPr>
            <b/>
            <sz val="10"/>
            <color indexed="81"/>
            <rFont val="Times New Roman"/>
            <family val="1"/>
          </rPr>
          <t>vos Besoins. Afin d'aider la DAFG à trouver l'échantillon qui répondrai à vos besoins.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Y1" authorId="0">
      <text>
        <r>
          <rPr>
            <sz val="10"/>
            <color indexed="81"/>
            <rFont val="Times New Roman"/>
            <family val="1"/>
          </rPr>
          <t>Dans</t>
        </r>
        <r>
          <rPr>
            <b/>
            <sz val="10"/>
            <color indexed="81"/>
            <rFont val="Times New Roman"/>
            <family val="1"/>
          </rPr>
          <t xml:space="preserve"> </t>
        </r>
        <r>
          <rPr>
            <sz val="10"/>
            <color indexed="81"/>
            <rFont val="Times New Roman"/>
            <family val="1"/>
          </rPr>
          <t>la</t>
        </r>
        <r>
          <rPr>
            <b/>
            <sz val="10"/>
            <color indexed="81"/>
            <rFont val="Times New Roman"/>
            <family val="1"/>
          </rPr>
          <t xml:space="preserve"> Colonne AZ Ecrivez </t>
        </r>
        <r>
          <rPr>
            <sz val="10"/>
            <color indexed="81"/>
            <rFont val="Times New Roman"/>
            <family val="1"/>
          </rPr>
          <t xml:space="preserve">le </t>
        </r>
        <r>
          <rPr>
            <b/>
            <sz val="10"/>
            <color indexed="81"/>
            <rFont val="Times New Roman"/>
            <family val="1"/>
          </rPr>
          <t xml:space="preserve">Nombre Unitaire </t>
        </r>
        <r>
          <rPr>
            <sz val="10"/>
            <color indexed="81"/>
            <rFont val="Times New Roman"/>
            <family val="1"/>
          </rPr>
          <t xml:space="preserve">de </t>
        </r>
        <r>
          <rPr>
            <b/>
            <sz val="10"/>
            <color indexed="81"/>
            <rFont val="Times New Roman"/>
            <family val="1"/>
          </rPr>
          <t>Produits Recquis</t>
        </r>
        <r>
          <rPr>
            <sz val="10"/>
            <color indexed="81"/>
            <rFont val="Times New Roman"/>
            <family val="1"/>
          </rPr>
          <t xml:space="preserve"> pour </t>
        </r>
        <r>
          <rPr>
            <b/>
            <sz val="10"/>
            <color indexed="81"/>
            <rFont val="Times New Roman"/>
            <family val="1"/>
          </rPr>
          <t>l'Année.</t>
        </r>
      </text>
    </comment>
    <comment ref="AZ1" authorId="0">
      <text>
        <r>
          <rPr>
            <sz val="10"/>
            <color indexed="81"/>
            <rFont val="Times New Roman"/>
            <family val="1"/>
          </rPr>
          <t>Dans la</t>
        </r>
        <r>
          <rPr>
            <b/>
            <sz val="10"/>
            <color indexed="81"/>
            <rFont val="Times New Roman"/>
            <family val="1"/>
          </rPr>
          <t xml:space="preserve"> Colonne BA</t>
        </r>
        <r>
          <rPr>
            <sz val="10"/>
            <color indexed="81"/>
            <rFont val="Times New Roman"/>
            <family val="1"/>
          </rPr>
          <t xml:space="preserve"> le </t>
        </r>
        <r>
          <rPr>
            <b/>
            <sz val="10"/>
            <color indexed="81"/>
            <rFont val="Times New Roman"/>
            <family val="1"/>
          </rPr>
          <t xml:space="preserve">Besoin Annuel </t>
        </r>
        <r>
          <rPr>
            <sz val="10"/>
            <color indexed="81"/>
            <rFont val="Times New Roman"/>
            <family val="1"/>
          </rPr>
          <t>en Nombre de</t>
        </r>
        <r>
          <rPr>
            <b/>
            <sz val="10"/>
            <color indexed="81"/>
            <rFont val="Times New Roman"/>
            <family val="1"/>
          </rPr>
          <t xml:space="preserve"> Colis</t>
        </r>
        <r>
          <rPr>
            <sz val="10"/>
            <color indexed="81"/>
            <rFont val="Times New Roman"/>
            <family val="1"/>
          </rPr>
          <t xml:space="preserve"> se </t>
        </r>
        <r>
          <rPr>
            <b/>
            <sz val="10"/>
            <color indexed="81"/>
            <rFont val="Times New Roman"/>
            <family val="1"/>
          </rPr>
          <t>Calcule Automatiquement.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A1" authorId="0">
      <text>
        <r>
          <rPr>
            <sz val="10"/>
            <color indexed="81"/>
            <rFont val="Times New Roman"/>
            <family val="1"/>
          </rPr>
          <t>Dans la</t>
        </r>
        <r>
          <rPr>
            <b/>
            <sz val="10"/>
            <color indexed="81"/>
            <rFont val="Times New Roman"/>
            <family val="1"/>
          </rPr>
          <t xml:space="preserve"> Colonne BB Ecrivez </t>
        </r>
        <r>
          <rPr>
            <sz val="10"/>
            <color indexed="81"/>
            <rFont val="Times New Roman"/>
            <family val="1"/>
          </rPr>
          <t>le</t>
        </r>
        <r>
          <rPr>
            <b/>
            <sz val="10"/>
            <color indexed="81"/>
            <rFont val="Times New Roman"/>
            <family val="1"/>
          </rPr>
          <t xml:space="preserve"> Délais </t>
        </r>
        <r>
          <rPr>
            <sz val="10"/>
            <color indexed="81"/>
            <rFont val="Times New Roman"/>
            <family val="1"/>
          </rPr>
          <t xml:space="preserve">de </t>
        </r>
        <r>
          <rPr>
            <b/>
            <sz val="10"/>
            <color indexed="81"/>
            <rFont val="Times New Roman"/>
            <family val="1"/>
          </rPr>
          <t xml:space="preserve">Mise </t>
        </r>
        <r>
          <rPr>
            <sz val="10"/>
            <color indexed="81"/>
            <rFont val="Times New Roman"/>
            <family val="1"/>
          </rPr>
          <t>en</t>
        </r>
        <r>
          <rPr>
            <b/>
            <sz val="10"/>
            <color indexed="81"/>
            <rFont val="Times New Roman"/>
            <family val="1"/>
          </rPr>
          <t xml:space="preserve"> Place souhaité en nombre de jours ouvrés pour</t>
        </r>
        <r>
          <rPr>
            <sz val="10"/>
            <color indexed="81"/>
            <rFont val="Times New Roman"/>
            <family val="1"/>
          </rPr>
          <t xml:space="preserve"> </t>
        </r>
        <r>
          <rPr>
            <b/>
            <sz val="10"/>
            <color indexed="81"/>
            <rFont val="Times New Roman"/>
            <family val="1"/>
          </rPr>
          <t xml:space="preserve">Ce Produit Chez Casino Restauration </t>
        </r>
        <r>
          <rPr>
            <b/>
            <sz val="10"/>
            <color indexed="10"/>
            <rFont val="Times New Roman"/>
            <family val="1"/>
          </rPr>
          <t>sous le Format Suivant :        (ex: 10/01/2016)</t>
        </r>
      </text>
    </comment>
    <comment ref="BB1" authorId="0">
      <text>
        <r>
          <rPr>
            <sz val="10"/>
            <color indexed="81"/>
            <rFont val="Times New Roman"/>
            <family val="1"/>
          </rPr>
          <t>Dans la</t>
        </r>
        <r>
          <rPr>
            <b/>
            <sz val="10"/>
            <color indexed="81"/>
            <rFont val="Times New Roman"/>
            <family val="1"/>
          </rPr>
          <t xml:space="preserve"> colonne BC Sélectionnez </t>
        </r>
        <r>
          <rPr>
            <sz val="10"/>
            <color indexed="81"/>
            <rFont val="Times New Roman"/>
            <family val="1"/>
          </rPr>
          <t>la</t>
        </r>
        <r>
          <rPr>
            <b/>
            <sz val="10"/>
            <color indexed="81"/>
            <rFont val="Times New Roman"/>
            <family val="1"/>
          </rPr>
          <t xml:space="preserve"> Décision Prise Par CASINO pour cet échantillon </t>
        </r>
        <r>
          <rPr>
            <sz val="10"/>
            <color indexed="81"/>
            <rFont val="Times New Roman"/>
            <family val="1"/>
          </rPr>
          <t>dans la</t>
        </r>
        <r>
          <rPr>
            <b/>
            <sz val="10"/>
            <color indexed="81"/>
            <rFont val="Times New Roman"/>
            <family val="1"/>
          </rPr>
          <t xml:space="preserve"> Liste Déroulante ci-dessous</t>
        </r>
      </text>
    </comment>
    <comment ref="BC1" authorId="0">
      <text>
        <r>
          <rPr>
            <sz val="10"/>
            <color indexed="81"/>
            <rFont val="Times New Roman"/>
            <family val="1"/>
          </rPr>
          <t>Dans la</t>
        </r>
        <r>
          <rPr>
            <b/>
            <sz val="10"/>
            <color indexed="81"/>
            <rFont val="Times New Roman"/>
            <family val="1"/>
          </rPr>
          <t xml:space="preserve"> Colonne BD précisez </t>
        </r>
        <r>
          <rPr>
            <sz val="10"/>
            <color indexed="81"/>
            <rFont val="Times New Roman"/>
            <family val="1"/>
          </rPr>
          <t>l'</t>
        </r>
        <r>
          <rPr>
            <b/>
            <sz val="10"/>
            <color indexed="81"/>
            <rFont val="Times New Roman"/>
            <family val="1"/>
          </rPr>
          <t xml:space="preserve">Action </t>
        </r>
        <r>
          <rPr>
            <sz val="10"/>
            <color indexed="81"/>
            <rFont val="Times New Roman"/>
            <family val="1"/>
          </rPr>
          <t>ou les</t>
        </r>
        <r>
          <rPr>
            <b/>
            <sz val="10"/>
            <color indexed="81"/>
            <rFont val="Times New Roman"/>
            <family val="1"/>
          </rPr>
          <t xml:space="preserve"> Actions</t>
        </r>
        <r>
          <rPr>
            <sz val="10"/>
            <color indexed="81"/>
            <rFont val="Times New Roman"/>
            <family val="1"/>
          </rPr>
          <t xml:space="preserve"> à</t>
        </r>
        <r>
          <rPr>
            <b/>
            <sz val="10"/>
            <color indexed="81"/>
            <rFont val="Times New Roman"/>
            <family val="1"/>
          </rPr>
          <t xml:space="preserve"> Mener </t>
        </r>
        <r>
          <rPr>
            <sz val="10"/>
            <color indexed="81"/>
            <rFont val="Times New Roman"/>
            <family val="1"/>
          </rPr>
          <t xml:space="preserve">par </t>
        </r>
        <r>
          <rPr>
            <b/>
            <sz val="10"/>
            <color indexed="81"/>
            <rFont val="Times New Roman"/>
            <family val="1"/>
          </rPr>
          <t xml:space="preserve">CASINO pour la suite. </t>
        </r>
        <r>
          <rPr>
            <b/>
            <sz val="10"/>
            <color indexed="10"/>
            <rFont val="Times New Roman"/>
            <family val="1"/>
          </rPr>
          <t>(ex: Faire une demande de cotation auprès du fournisseur, trouver un autre produit plus adapté au besoin exprimés…)</t>
        </r>
      </text>
    </comment>
    <comment ref="BD1" authorId="0">
      <text>
        <r>
          <rPr>
            <sz val="10"/>
            <color indexed="81"/>
            <rFont val="Times New Roman"/>
            <family val="1"/>
          </rPr>
          <t>Dans la</t>
        </r>
        <r>
          <rPr>
            <b/>
            <sz val="10"/>
            <color indexed="81"/>
            <rFont val="Times New Roman"/>
            <family val="1"/>
          </rPr>
          <t xml:space="preserve"> Colonne BE Lorsequ'un Produit</t>
        </r>
        <r>
          <rPr>
            <sz val="10"/>
            <color indexed="81"/>
            <rFont val="Times New Roman"/>
            <family val="1"/>
          </rPr>
          <t xml:space="preserve"> a</t>
        </r>
        <r>
          <rPr>
            <b/>
            <sz val="10"/>
            <color indexed="81"/>
            <rFont val="Times New Roman"/>
            <family val="1"/>
          </rPr>
          <t xml:space="preserve"> </t>
        </r>
        <r>
          <rPr>
            <sz val="10"/>
            <color indexed="81"/>
            <rFont val="Times New Roman"/>
            <family val="1"/>
          </rPr>
          <t>été</t>
        </r>
        <r>
          <rPr>
            <b/>
            <sz val="10"/>
            <color indexed="81"/>
            <rFont val="Times New Roman"/>
            <family val="1"/>
          </rPr>
          <t xml:space="preserve"> Adopté Attribuer lui une</t>
        </r>
        <r>
          <rPr>
            <sz val="10"/>
            <color indexed="81"/>
            <rFont val="Times New Roman"/>
            <family val="1"/>
          </rPr>
          <t xml:space="preserve"> </t>
        </r>
        <r>
          <rPr>
            <b/>
            <sz val="10"/>
            <color indexed="81"/>
            <rFont val="Times New Roman"/>
            <family val="1"/>
          </rPr>
          <t xml:space="preserve">Référence. La référence a Attribuer correspond au numéro d'échantillon sans la lettre E et le tiret initial </t>
        </r>
        <r>
          <rPr>
            <b/>
            <sz val="10"/>
            <color indexed="10"/>
            <rFont val="Times New Roman"/>
            <family val="1"/>
          </rPr>
          <t>(</t>
        </r>
        <r>
          <rPr>
            <b/>
            <u/>
            <sz val="10"/>
            <color indexed="10"/>
            <rFont val="Times New Roman"/>
            <family val="1"/>
          </rPr>
          <t xml:space="preserve">Ex: </t>
        </r>
        <r>
          <rPr>
            <b/>
            <sz val="10"/>
            <color indexed="10"/>
            <rFont val="Times New Roman"/>
            <family val="1"/>
          </rPr>
          <t>num echantillon = E-ARD-ASS3-PSE-150-C-1000 alors référence produit = ARD-ASS3-PSE-150-C-1000)</t>
        </r>
      </text>
    </comment>
    <comment ref="BE1" authorId="0">
      <text>
        <r>
          <rPr>
            <sz val="10"/>
            <color indexed="81"/>
            <rFont val="Times New Roman"/>
            <family val="1"/>
          </rPr>
          <t>Dans la</t>
        </r>
        <r>
          <rPr>
            <b/>
            <sz val="10"/>
            <color indexed="81"/>
            <rFont val="Times New Roman"/>
            <family val="1"/>
          </rPr>
          <t xml:space="preserve"> Colonne BF Lorsequ'un Produit</t>
        </r>
        <r>
          <rPr>
            <sz val="10"/>
            <color indexed="81"/>
            <rFont val="Times New Roman"/>
            <family val="1"/>
          </rPr>
          <t xml:space="preserve"> a été </t>
        </r>
        <r>
          <rPr>
            <b/>
            <sz val="10"/>
            <color indexed="81"/>
            <rFont val="Times New Roman"/>
            <family val="1"/>
          </rPr>
          <t>Adopté et référencé. Ecrivez</t>
        </r>
        <r>
          <rPr>
            <sz val="10"/>
            <color indexed="81"/>
            <rFont val="Times New Roman"/>
            <family val="1"/>
          </rPr>
          <t xml:space="preserve"> la </t>
        </r>
        <r>
          <rPr>
            <b/>
            <sz val="10"/>
            <color indexed="81"/>
            <rFont val="Times New Roman"/>
            <family val="1"/>
          </rPr>
          <t xml:space="preserve">Date </t>
        </r>
        <r>
          <rPr>
            <sz val="10"/>
            <color indexed="81"/>
            <rFont val="Times New Roman"/>
            <family val="1"/>
          </rPr>
          <t>de</t>
        </r>
        <r>
          <rPr>
            <b/>
            <sz val="10"/>
            <color indexed="81"/>
            <rFont val="Times New Roman"/>
            <family val="1"/>
          </rPr>
          <t xml:space="preserve"> Référencement de ce Produit.            </t>
        </r>
        <r>
          <rPr>
            <b/>
            <u/>
            <sz val="10"/>
            <color indexed="10"/>
            <rFont val="Times New Roman"/>
            <family val="1"/>
          </rPr>
          <t>(ex:</t>
        </r>
        <r>
          <rPr>
            <b/>
            <sz val="10"/>
            <color indexed="10"/>
            <rFont val="Times New Roman"/>
            <family val="1"/>
          </rPr>
          <t xml:space="preserve"> 12/01/2016)</t>
        </r>
      </text>
    </comment>
    <comment ref="BF1" authorId="0">
      <text>
        <r>
          <rPr>
            <sz val="10"/>
            <color indexed="81"/>
            <rFont val="Times New Roman"/>
            <family val="1"/>
          </rPr>
          <t>Dans la</t>
        </r>
        <r>
          <rPr>
            <b/>
            <sz val="10"/>
            <color indexed="81"/>
            <rFont val="Times New Roman"/>
            <family val="1"/>
          </rPr>
          <t xml:space="preserve"> Colonne BG Ecrivez Toutes Informations </t>
        </r>
        <r>
          <rPr>
            <sz val="10"/>
            <color indexed="81"/>
            <rFont val="Times New Roman"/>
            <family val="1"/>
          </rPr>
          <t xml:space="preserve">ou </t>
        </r>
        <r>
          <rPr>
            <b/>
            <sz val="10"/>
            <color indexed="81"/>
            <rFont val="Times New Roman"/>
            <family val="1"/>
          </rPr>
          <t xml:space="preserve">Commentaires Concernant </t>
        </r>
        <r>
          <rPr>
            <sz val="10"/>
            <color indexed="81"/>
            <rFont val="Times New Roman"/>
            <family val="1"/>
          </rPr>
          <t>ce</t>
        </r>
        <r>
          <rPr>
            <b/>
            <sz val="10"/>
            <color indexed="81"/>
            <rFont val="Times New Roman"/>
            <family val="1"/>
          </rPr>
          <t xml:space="preserve"> Produit </t>
        </r>
        <r>
          <rPr>
            <sz val="10"/>
            <color indexed="81"/>
            <rFont val="Times New Roman"/>
            <family val="1"/>
          </rPr>
          <t>que vous</t>
        </r>
        <r>
          <rPr>
            <b/>
            <sz val="10"/>
            <color indexed="81"/>
            <rFont val="Times New Roman"/>
            <family val="1"/>
          </rPr>
          <t xml:space="preserve"> Jugerez Utile     </t>
        </r>
        <r>
          <rPr>
            <b/>
            <sz val="10"/>
            <color indexed="10"/>
            <rFont val="Times New Roman"/>
            <family val="1"/>
          </rPr>
          <t>(</t>
        </r>
        <r>
          <rPr>
            <b/>
            <u/>
            <sz val="10"/>
            <color indexed="10"/>
            <rFont val="Times New Roman"/>
            <family val="1"/>
          </rPr>
          <t>ex:</t>
        </r>
        <r>
          <rPr>
            <b/>
            <sz val="10"/>
            <color indexed="10"/>
            <rFont val="Times New Roman"/>
            <family val="1"/>
          </rPr>
          <t xml:space="preserve"> Attention ce Produit à été arrêté il y a 2 ans….)</t>
        </r>
      </text>
    </comment>
  </commentList>
</comments>
</file>

<file path=xl/sharedStrings.xml><?xml version="1.0" encoding="utf-8"?>
<sst xmlns="http://schemas.openxmlformats.org/spreadsheetml/2006/main" count="1223" uniqueCount="170">
  <si>
    <t>Numéro de la demande</t>
  </si>
  <si>
    <t>Nom générique de la demande</t>
  </si>
  <si>
    <t>Type de demande</t>
  </si>
  <si>
    <t>Nom du Demandeur</t>
  </si>
  <si>
    <t>Téléphone du demandeur</t>
  </si>
  <si>
    <t>Date de la demande
(Format : jj/mm/aaaa)</t>
  </si>
  <si>
    <t>Concept demandeur</t>
  </si>
  <si>
    <t xml:space="preserve">Enseigne(s) concernée(s) </t>
  </si>
  <si>
    <t>Utilisable par quel(s) autre(s) concept(s) ?</t>
  </si>
  <si>
    <t xml:space="preserve">Produit recherché </t>
  </si>
  <si>
    <t>Référence du produit (si déjà référencé)</t>
  </si>
  <si>
    <t xml:space="preserve">Libellé du produit suivi de C-NB de produit par colis </t>
  </si>
  <si>
    <r>
      <t xml:space="preserve">Dimensions du produit en mm dans l'ordre suivant Long*Larg*Haut </t>
    </r>
    <r>
      <rPr>
        <sz val="14"/>
        <color theme="1"/>
        <rFont val="Calibri"/>
        <family val="2"/>
        <scheme val="minor"/>
      </rPr>
      <t xml:space="preserve">
</t>
    </r>
  </si>
  <si>
    <t>En quelles Matière(s) souhaitez-vous le produit ?</t>
  </si>
  <si>
    <t>Produit logoté</t>
  </si>
  <si>
    <t>Remplaçable par un produit similaire ?</t>
  </si>
  <si>
    <t xml:space="preserve">Ce produit est prévu pour quel type d'utilisation ? </t>
  </si>
  <si>
    <t>Caractéristique(s)  indispensable(s) de l'échantillon</t>
  </si>
  <si>
    <t>Vu chez quel fournisseur?</t>
  </si>
  <si>
    <t>Si autre chez quel fournisseur ?</t>
  </si>
  <si>
    <t>Référence du produit chez le fournisseur</t>
  </si>
  <si>
    <t xml:space="preserve">Quantité d'échantillon souhaitée </t>
  </si>
  <si>
    <t>Nom du destinataire des échantillons</t>
  </si>
  <si>
    <t>Adresse de livraison</t>
  </si>
  <si>
    <t>Date limite de réception souhaitée (Format : jj/mm/aaaa)</t>
  </si>
  <si>
    <t>Demande finalisée</t>
  </si>
  <si>
    <t>Etat de la demande</t>
  </si>
  <si>
    <t>Commentaires DAFG</t>
  </si>
  <si>
    <t>Nom du fournisseur</t>
  </si>
  <si>
    <t>Date de remplissage par le fournisseur</t>
  </si>
  <si>
    <t xml:space="preserve">Référence produit du fournisseur </t>
  </si>
  <si>
    <t>Libellé produit fournisseur suivi de C-NB produits / colis</t>
  </si>
  <si>
    <t>PCB (conditionnement ou colisage)</t>
  </si>
  <si>
    <t xml:space="preserve">Produit personnalisable </t>
  </si>
  <si>
    <t xml:space="preserve">Volume unitaire minimum recquis pour personnalisation </t>
  </si>
  <si>
    <t>Date d'envoi  des échantillons (Format : jj/mm/aaaa)</t>
  </si>
  <si>
    <t>Mode d'envoi _(courrier, colissimo,)</t>
  </si>
  <si>
    <t>Délai de livraison des échantillons en nombre de jours ouvrés</t>
  </si>
  <si>
    <t>Quantité unitaire envoyée</t>
  </si>
  <si>
    <t>Valeur totale de la marchandise envoyée en €</t>
  </si>
  <si>
    <t xml:space="preserve">Coût d'envoi des échantillons en € </t>
  </si>
  <si>
    <t xml:space="preserve">Nom de l'interlocuteur du dossier </t>
  </si>
  <si>
    <t>Téléphone de l'interlocuteur du dossier (ligne directe)</t>
  </si>
  <si>
    <t>Date de réception échantillons par la DAFG (Format : jj/mm/aaaa)</t>
  </si>
  <si>
    <t>Nombre d'échantillons reçus</t>
  </si>
  <si>
    <t>Numéro d'échantillon à affecter</t>
  </si>
  <si>
    <t xml:space="preserve">Réception de la fiche technique </t>
  </si>
  <si>
    <t xml:space="preserve">Réception de la fiche logistique </t>
  </si>
  <si>
    <t>L'échantillon répond-il à tous les besoins exprimés?</t>
  </si>
  <si>
    <t>Pourquoi l' échantillon ne répond pas à tous les besoins exprimé</t>
  </si>
  <si>
    <t>Besoin annuel en volume unitaire</t>
  </si>
  <si>
    <t>Besoin annuel en nombre de colis</t>
  </si>
  <si>
    <t>Délais de mise en place souhaité en nombre de jours ouvrés</t>
  </si>
  <si>
    <t>DECISION CASINO</t>
  </si>
  <si>
    <t>Action à mener</t>
  </si>
  <si>
    <t>Référence Produit Attribuée</t>
  </si>
  <si>
    <t>Date de Référencement</t>
  </si>
  <si>
    <t xml:space="preserve">Commentaires
 (Historique du produit ou informations utiles) </t>
  </si>
  <si>
    <t>Etat de traitement de la demande</t>
  </si>
  <si>
    <t>ARD-1</t>
  </si>
  <si>
    <t>ASSIETTE COMPTOIRS</t>
  </si>
  <si>
    <t>Produit déjà référencé</t>
  </si>
  <si>
    <t>Anthony LEBON</t>
  </si>
  <si>
    <t>04 77 45 72 46</t>
  </si>
  <si>
    <t>Comptoirs Casino</t>
  </si>
  <si>
    <t xml:space="preserve">AUCUNE </t>
  </si>
  <si>
    <t>A LA BONNE HEURE, CAVE A BURGERS, CŒUR DE BLE,</t>
  </si>
  <si>
    <t>Assiette plastique</t>
  </si>
  <si>
    <t>ASS3-PSE-150</t>
  </si>
  <si>
    <t>Assiette en PSE blanche 150x150 C-1000</t>
  </si>
  <si>
    <t>150x150</t>
  </si>
  <si>
    <t>Plastique</t>
  </si>
  <si>
    <t>NON</t>
  </si>
  <si>
    <t>Contact alimentaire, restauration</t>
  </si>
  <si>
    <t>Doit pouvoir se jeter après usage, résister au contact alimentaire sans se dégrader et doit pouvoir passé au micro-ondes</t>
  </si>
  <si>
    <t>ARDEX</t>
  </si>
  <si>
    <t>111115</t>
  </si>
  <si>
    <t>Sophia TOUHAMI</t>
  </si>
  <si>
    <t>1 esplanade de France 42000 Saint-Etienne</t>
  </si>
  <si>
    <t>OUI</t>
  </si>
  <si>
    <t>Validée</t>
  </si>
  <si>
    <t>E-ARD-ASS3-PSE-150-C-1000</t>
  </si>
  <si>
    <t>Produit retenu</t>
  </si>
  <si>
    <t>Commander 200 000 Unités soit 200 colis</t>
  </si>
  <si>
    <t>ARD-ASS3-PSE-150-C-1000</t>
  </si>
  <si>
    <t>Traitée</t>
  </si>
  <si>
    <t>ARD-2</t>
  </si>
  <si>
    <t>Carte magnétique</t>
  </si>
  <si>
    <t>04 77 45 45 80</t>
  </si>
  <si>
    <t>R2C</t>
  </si>
  <si>
    <t>Autres</t>
  </si>
  <si>
    <t>Aucune</t>
  </si>
  <si>
    <t>CAR-R2C-3</t>
  </si>
  <si>
    <t>Carte magnétique R2C-3 C-500</t>
  </si>
  <si>
    <t>150*110*10</t>
  </si>
  <si>
    <t>Pour rentrer dans le restaurant</t>
  </si>
  <si>
    <t>Puce magnétique personnalisé</t>
  </si>
  <si>
    <t>Changement de fournisseur car nous avons déjà ce produit référencé chez un autre fournisseur</t>
  </si>
  <si>
    <t>E-ARD-CAR-3-L-R2C-C-500</t>
  </si>
  <si>
    <t>Problème avec la puce magnétique qui n'ouvre pas la porte</t>
  </si>
  <si>
    <t>Produit refusé</t>
  </si>
  <si>
    <t>Régler le problème avec la puce électronique ou trouver un autre fournisseur</t>
  </si>
  <si>
    <t>ART-1</t>
  </si>
  <si>
    <t>Badge personnel</t>
  </si>
  <si>
    <t>Caféteria</t>
  </si>
  <si>
    <t>CAFETERIA</t>
  </si>
  <si>
    <t>CAFETERIA, VILLA PLANCHA</t>
  </si>
  <si>
    <t>555</t>
  </si>
  <si>
    <t>Badge manager C-50</t>
  </si>
  <si>
    <t>100*30*10</t>
  </si>
  <si>
    <t>Permettre aux clients d'identifié les membres du personnel et leur métier.</t>
  </si>
  <si>
    <t>Logoté avec le logo du concept et personnalisé avec le nom de l'employé.</t>
  </si>
  <si>
    <t>ARTE DIST</t>
  </si>
  <si>
    <t>10 esplanade de France 42000 Saint-Etienne</t>
  </si>
  <si>
    <t>Le produit ne correspond pas à l'image que souhaite dégager ces concepts. Une assiette en verre ou plastique serait plus adapté. (carton pas assez résistant)</t>
  </si>
  <si>
    <t>E-ART-555-L-CAF-C-50</t>
  </si>
  <si>
    <t>Le prix proposé lors de la demande de quotation est trop élevé. Trouver un fournisseur qui nous propose un produit similaire et moins onéreux.</t>
  </si>
  <si>
    <t>COM-1</t>
  </si>
  <si>
    <t>Changement</t>
  </si>
  <si>
    <t>Bertrand GIRAUD</t>
  </si>
  <si>
    <t>04 77 45 48 24</t>
  </si>
  <si>
    <t>Cœur De Blé</t>
  </si>
  <si>
    <t>A LA BONNE HEURE, CAVE A BURGERS, COMPTOIRS CASINO, ZOO</t>
  </si>
  <si>
    <t xml:space="preserve">Sac sandwich   </t>
  </si>
  <si>
    <t>000660 007</t>
  </si>
  <si>
    <t>Sac Panini 95x65x29 cm C-1000</t>
  </si>
  <si>
    <t>950x650x290</t>
  </si>
  <si>
    <t xml:space="preserve">Papier </t>
  </si>
  <si>
    <t>Emballer des Paninis et autres sandwich, contact alimentaire</t>
  </si>
  <si>
    <t>Garde la chaleur, protège le produit, léger, peut être passé au micro-ondes</t>
  </si>
  <si>
    <t>COMATEC</t>
  </si>
  <si>
    <t>18241</t>
  </si>
  <si>
    <t>Est-ce vraiment pertinent de demander un produit logoté pour les Hopitaux?</t>
  </si>
  <si>
    <t>E-COM-18241-C-1000</t>
  </si>
  <si>
    <t>Commander 30 000 soit 30 colis</t>
  </si>
  <si>
    <t>COM-18241-C-1000</t>
  </si>
  <si>
    <t>COM-2</t>
  </si>
  <si>
    <t>VERRE R2C</t>
  </si>
  <si>
    <t>Nouveau produit</t>
  </si>
  <si>
    <t>Didier VERGNES</t>
  </si>
  <si>
    <t>04 77 45 39 51</t>
  </si>
  <si>
    <t xml:space="preserve">R2C, CAFETERIA </t>
  </si>
  <si>
    <t>COMPTOIRS CASINO, VILLA PLANCHA, PIZZA DELIA, CAVE A BURGERS</t>
  </si>
  <si>
    <t>Verre en verre transparent 30CL</t>
  </si>
  <si>
    <t>Verre en verre standard 30CL C-50</t>
  </si>
  <si>
    <t>30 CL</t>
  </si>
  <si>
    <t>Verre</t>
  </si>
  <si>
    <t>Boire à table lors des repas</t>
  </si>
  <si>
    <t>Solide, élégant et transparent</t>
  </si>
  <si>
    <t>VR-VR3-30CL</t>
  </si>
  <si>
    <t>3 esplanade de France 42000 Saint-Etienne</t>
  </si>
  <si>
    <t>E-COM-VR-VR3-30CL-C-50</t>
  </si>
  <si>
    <t>Commander 300 000 unités soit 6000 colis</t>
  </si>
  <si>
    <t>COM-VR-VR3-30CL-C-50</t>
  </si>
  <si>
    <t>COM-3</t>
  </si>
  <si>
    <t>SAC</t>
  </si>
  <si>
    <t>ALBH</t>
  </si>
  <si>
    <t>Sac papier patisserie</t>
  </si>
  <si>
    <t>TRE-435</t>
  </si>
  <si>
    <t>Sac papier kraft C-350</t>
  </si>
  <si>
    <t>45*65*3</t>
  </si>
  <si>
    <t>Kraft</t>
  </si>
  <si>
    <t>Contact alimentaire, résistant</t>
  </si>
  <si>
    <t>Emballer des patisseries à emporter</t>
  </si>
  <si>
    <t>TYYUJ-76</t>
  </si>
  <si>
    <t>Olivier MATHEVET</t>
  </si>
  <si>
    <t>E-COM-TYYUJ-76-L-R2C-C-350</t>
  </si>
  <si>
    <t>Commander 250 000 unités soit 714 colis</t>
  </si>
  <si>
    <t>COM-TYYUJ-76-L-R2C-C-350</t>
  </si>
  <si>
    <t>En cours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</si>
</sst>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_-* #,##0\ _€_-;\-* #,##0\ _€_-;_-* &quot;-&quot;??\ _€_-;_-@_-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1"/>
      <name val="Times New Roman"/>
      <family val="1"/>
    </font>
    <font>
      <b/>
      <sz val="11"/>
      <color indexed="81"/>
      <name val="Times New Roman"/>
      <family val="1"/>
    </font>
    <font>
      <b/>
      <sz val="11"/>
      <color indexed="10"/>
      <name val="Times New Roman"/>
      <family val="1"/>
    </font>
    <font>
      <b/>
      <u/>
      <sz val="11"/>
      <color indexed="10"/>
      <name val="Times New Roman"/>
      <family val="1"/>
    </font>
    <font>
      <sz val="10"/>
      <color indexed="81"/>
      <name val="Times New Roman"/>
      <family val="1"/>
    </font>
    <font>
      <b/>
      <sz val="10"/>
      <color indexed="81"/>
      <name val="Times New Roman"/>
      <family val="1"/>
    </font>
    <font>
      <b/>
      <u/>
      <sz val="10"/>
      <color indexed="10"/>
      <name val="Times New Roman"/>
      <family val="1"/>
    </font>
    <font>
      <b/>
      <sz val="10"/>
      <color indexed="10"/>
      <name val="Times New Roman"/>
      <family val="1"/>
    </font>
    <font>
      <b/>
      <sz val="9"/>
      <color indexed="10"/>
      <name val="Tahoma"/>
      <family val="2"/>
    </font>
    <font>
      <sz val="9"/>
      <color indexed="81"/>
      <name val="Tahoma"/>
      <family val="2"/>
    </font>
    <font>
      <sz val="10"/>
      <color indexed="10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4" tint="0.39997558519241921"/>
      </top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3" fillId="2" borderId="1" xfId="0" applyNumberFormat="1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center" vertical="center" wrapText="1"/>
    </xf>
    <xf numFmtId="0" fontId="3" fillId="4" borderId="3" xfId="0" applyNumberFormat="1" applyFont="1" applyFill="1" applyBorder="1" applyAlignment="1" applyProtection="1">
      <alignment horizontal="center" vertical="center" wrapText="1"/>
    </xf>
    <xf numFmtId="0" fontId="3" fillId="4" borderId="3" xfId="2" applyNumberFormat="1" applyFont="1" applyFill="1" applyBorder="1" applyAlignment="1" applyProtection="1">
      <alignment horizontal="center" vertical="center" wrapText="1"/>
    </xf>
    <xf numFmtId="49" fontId="3" fillId="4" borderId="3" xfId="2" applyNumberFormat="1" applyFont="1" applyFill="1" applyBorder="1" applyAlignment="1" applyProtection="1">
      <alignment horizontal="center" vertical="center" wrapText="1"/>
    </xf>
    <xf numFmtId="0" fontId="3" fillId="3" borderId="4" xfId="0" applyNumberFormat="1" applyFont="1" applyFill="1" applyBorder="1" applyAlignment="1">
      <alignment horizontal="center" vertical="center" wrapText="1"/>
    </xf>
    <xf numFmtId="0" fontId="3" fillId="3" borderId="5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3" fillId="5" borderId="1" xfId="0" applyNumberFormat="1" applyFont="1" applyFill="1" applyBorder="1" applyAlignment="1" applyProtection="1">
      <alignment horizontal="center" vertical="center" wrapText="1"/>
    </xf>
    <xf numFmtId="0" fontId="5" fillId="5" borderId="1" xfId="0" applyFont="1" applyFill="1" applyBorder="1" applyAlignment="1" applyProtection="1">
      <alignment horizontal="center" vertical="center" wrapText="1"/>
    </xf>
    <xf numFmtId="0" fontId="2" fillId="5" borderId="1" xfId="0" applyFont="1" applyFill="1" applyBorder="1" applyAlignment="1" applyProtection="1">
      <alignment horizontal="center" vertical="center" wrapText="1"/>
    </xf>
    <xf numFmtId="0" fontId="0" fillId="5" borderId="1" xfId="0" applyFill="1" applyBorder="1" applyAlignment="1" applyProtection="1">
      <alignment horizontal="center" vertical="center" wrapText="1"/>
    </xf>
    <xf numFmtId="0" fontId="0" fillId="5" borderId="1" xfId="0" applyNumberFormat="1" applyFill="1" applyBorder="1" applyAlignment="1" applyProtection="1">
      <alignment horizontal="center" vertical="center" wrapText="1"/>
    </xf>
    <xf numFmtId="14" fontId="0" fillId="5" borderId="1" xfId="0" applyNumberFormat="1" applyFill="1" applyBorder="1" applyAlignment="1" applyProtection="1">
      <alignment horizontal="center" vertical="center" wrapText="1"/>
    </xf>
    <xf numFmtId="49" fontId="0" fillId="5" borderId="1" xfId="0" applyNumberFormat="1" applyFill="1" applyBorder="1" applyAlignment="1" applyProtection="1">
      <alignment horizontal="center" vertical="center" wrapText="1"/>
    </xf>
    <xf numFmtId="49" fontId="2" fillId="5" borderId="1" xfId="0" applyNumberFormat="1" applyFont="1" applyFill="1" applyBorder="1" applyAlignment="1" applyProtection="1">
      <alignment horizontal="center" vertical="center" wrapText="1"/>
    </xf>
    <xf numFmtId="1" fontId="0" fillId="5" borderId="1" xfId="0" applyNumberFormat="1" applyFill="1" applyBorder="1" applyAlignment="1" applyProtection="1">
      <alignment horizontal="center" vertical="center" wrapText="1"/>
    </xf>
    <xf numFmtId="0" fontId="0" fillId="5" borderId="1" xfId="0" applyFont="1" applyFill="1" applyBorder="1" applyAlignment="1" applyProtection="1">
      <alignment horizontal="center" vertical="center" wrapText="1"/>
    </xf>
    <xf numFmtId="1" fontId="0" fillId="5" borderId="1" xfId="0" applyNumberFormat="1" applyFont="1" applyFill="1" applyBorder="1" applyAlignment="1" applyProtection="1">
      <alignment horizontal="center" vertical="center" wrapText="1"/>
    </xf>
    <xf numFmtId="14" fontId="0" fillId="5" borderId="1" xfId="0" applyNumberFormat="1" applyFont="1" applyFill="1" applyBorder="1" applyAlignment="1" applyProtection="1">
      <alignment horizontal="center" vertical="center" wrapText="1"/>
    </xf>
    <xf numFmtId="0" fontId="0" fillId="5" borderId="1" xfId="0" applyFill="1" applyBorder="1" applyAlignment="1" applyProtection="1">
      <alignment horizontal="center" vertical="center"/>
      <protection locked="0"/>
    </xf>
    <xf numFmtId="14" fontId="2" fillId="5" borderId="4" xfId="0" applyNumberFormat="1" applyFont="1" applyFill="1" applyBorder="1" applyAlignment="1" applyProtection="1">
      <alignment horizontal="center" vertical="center" wrapText="1"/>
      <protection locked="0"/>
    </xf>
    <xf numFmtId="1" fontId="0" fillId="5" borderId="1" xfId="0" applyNumberFormat="1" applyFill="1" applyBorder="1" applyAlignment="1" applyProtection="1">
      <alignment horizontal="center" vertical="center" wrapText="1"/>
      <protection locked="0"/>
    </xf>
    <xf numFmtId="14" fontId="0" fillId="5" borderId="3" xfId="0" applyNumberFormat="1" applyFill="1" applyBorder="1" applyAlignment="1" applyProtection="1">
      <alignment horizontal="center" vertical="center" wrapText="1"/>
    </xf>
    <xf numFmtId="1" fontId="0" fillId="5" borderId="3" xfId="0" applyNumberFormat="1" applyFill="1" applyBorder="1" applyAlignment="1" applyProtection="1">
      <alignment horizontal="center" vertical="center" wrapText="1"/>
    </xf>
    <xf numFmtId="0" fontId="0" fillId="5" borderId="3" xfId="0" applyNumberFormat="1" applyFill="1" applyBorder="1" applyAlignment="1" applyProtection="1">
      <alignment horizontal="center" vertical="center" wrapText="1"/>
    </xf>
    <xf numFmtId="164" fontId="0" fillId="5" borderId="3" xfId="0" applyNumberFormat="1" applyFill="1" applyBorder="1" applyAlignment="1" applyProtection="1">
      <alignment horizontal="center" vertical="center" wrapText="1"/>
    </xf>
    <xf numFmtId="14" fontId="0" fillId="5" borderId="1" xfId="0" applyNumberFormat="1" applyFill="1" applyBorder="1" applyAlignment="1" applyProtection="1">
      <alignment horizontal="center" vertical="center" wrapText="1"/>
      <protection locked="0"/>
    </xf>
    <xf numFmtId="14" fontId="0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0" fillId="5" borderId="1" xfId="0" applyFill="1" applyBorder="1" applyAlignment="1" applyProtection="1">
      <alignment horizontal="center" vertical="center" wrapText="1"/>
      <protection locked="0"/>
    </xf>
    <xf numFmtId="165" fontId="0" fillId="5" borderId="1" xfId="1" applyNumberFormat="1" applyFont="1" applyFill="1" applyBorder="1" applyAlignment="1" applyProtection="1">
      <alignment horizontal="center" vertical="center" wrapText="1"/>
      <protection locked="0"/>
    </xf>
    <xf numFmtId="14" fontId="0" fillId="5" borderId="1" xfId="0" applyNumberFormat="1" applyFill="1" applyBorder="1" applyAlignment="1" applyProtection="1">
      <alignment horizontal="center" vertical="center"/>
      <protection locked="0"/>
    </xf>
    <xf numFmtId="0" fontId="6" fillId="5" borderId="1" xfId="0" applyFont="1" applyFill="1" applyBorder="1" applyAlignment="1" applyProtection="1">
      <alignment horizontal="center" vertical="center" wrapText="1"/>
    </xf>
    <xf numFmtId="0" fontId="7" fillId="5" borderId="1" xfId="0" applyFont="1" applyFill="1" applyBorder="1" applyAlignment="1" applyProtection="1">
      <alignment horizontal="center" vertical="center" wrapText="1"/>
    </xf>
    <xf numFmtId="49" fontId="0" fillId="5" borderId="1" xfId="0" applyNumberFormat="1" applyFont="1" applyFill="1" applyBorder="1" applyAlignment="1" applyProtection="1">
      <alignment horizontal="center" vertical="center" wrapText="1"/>
    </xf>
    <xf numFmtId="0" fontId="0" fillId="5" borderId="1" xfId="0" applyFill="1" applyBorder="1" applyProtection="1">
      <protection locked="0"/>
    </xf>
    <xf numFmtId="1" fontId="3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/>
      <protection locked="0"/>
    </xf>
  </cellXfs>
  <cellStyles count="3">
    <cellStyle name="Milliers" xfId="1" builtinId="3"/>
    <cellStyle name="Monétaire" xfId="2" builtinId="4"/>
    <cellStyle name="Normal" xfId="0" builtinId="0"/>
  </cellStyles>
  <dxfs count="4133"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</font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3FFE1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8FFE44"/>
        </patternFill>
      </fill>
    </dxf>
    <dxf>
      <font>
        <b/>
        <i val="0"/>
        <color theme="0"/>
      </font>
      <fill>
        <patternFill>
          <bgColor rgb="FF660066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RESTO%20DAFG%20ECHANTILLONS\Demandes%20d'&#233;chantillons\Demandes%20d'&#233;chantillon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ésentation de l'outil"/>
      <sheetName val="Demande d'échantillon en cours "/>
      <sheetName val="Liste déroulante"/>
      <sheetName val="Rép FIRPLAST"/>
      <sheetName val="Rép SOLIA"/>
      <sheetName val="Rép COMATEC"/>
      <sheetName val="Rép DE FACTO"/>
      <sheetName val="Rép ARDEX"/>
      <sheetName val="Rép EVENPLAST"/>
      <sheetName val="Rép GAULT ET FREMONT "/>
      <sheetName val="Rép GUILLIN EMBALLAGES"/>
      <sheetName val="Rép IMPRIMERIE DU VIADUC"/>
      <sheetName val="Rép JOLARD"/>
      <sheetName val="Rép MP HYGIENE"/>
      <sheetName val="Rép SIPALDIS"/>
      <sheetName val="Rép TICKET COM"/>
      <sheetName val="Rép TREELOGI-CODINA"/>
      <sheetName val="Rép ARTE DIST"/>
      <sheetName val="Rép THIOLAT"/>
      <sheetName val="Rép LE GOFF"/>
      <sheetName val="Rajout une fois archivage OK"/>
      <sheetName val="Demandes d'échantill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G37"/>
  <sheetViews>
    <sheetView tabSelected="1" topLeftCell="AX37" workbookViewId="0">
      <selection activeCell="AY62" sqref="AY62"/>
    </sheetView>
  </sheetViews>
  <sheetFormatPr baseColWidth="10" defaultRowHeight="15"/>
  <cols>
    <col min="1" max="59" width="20.7109375" customWidth="1"/>
  </cols>
  <sheetData>
    <row r="1" spans="1:59" ht="86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2" t="s">
        <v>26</v>
      </c>
      <c r="AB1" s="3" t="s">
        <v>27</v>
      </c>
      <c r="AC1" s="3" t="s">
        <v>28</v>
      </c>
      <c r="AD1" s="4" t="s">
        <v>29</v>
      </c>
      <c r="AE1" s="5" t="s">
        <v>30</v>
      </c>
      <c r="AF1" s="5" t="s">
        <v>31</v>
      </c>
      <c r="AG1" s="5" t="s">
        <v>32</v>
      </c>
      <c r="AH1" s="5" t="s">
        <v>33</v>
      </c>
      <c r="AI1" s="5" t="s">
        <v>34</v>
      </c>
      <c r="AJ1" s="4" t="s">
        <v>35</v>
      </c>
      <c r="AK1" s="4" t="s">
        <v>36</v>
      </c>
      <c r="AL1" s="4" t="s">
        <v>37</v>
      </c>
      <c r="AM1" s="4" t="s">
        <v>38</v>
      </c>
      <c r="AN1" s="6" t="s">
        <v>39</v>
      </c>
      <c r="AO1" s="5" t="s">
        <v>40</v>
      </c>
      <c r="AP1" s="5" t="s">
        <v>41</v>
      </c>
      <c r="AQ1" s="4" t="s">
        <v>42</v>
      </c>
      <c r="AR1" s="7" t="s">
        <v>43</v>
      </c>
      <c r="AS1" s="7" t="s">
        <v>44</v>
      </c>
      <c r="AT1" s="7" t="s">
        <v>45</v>
      </c>
      <c r="AU1" s="7" t="s">
        <v>46</v>
      </c>
      <c r="AV1" s="8" t="s">
        <v>47</v>
      </c>
      <c r="AW1" s="1" t="s">
        <v>48</v>
      </c>
      <c r="AX1" s="1" t="s">
        <v>49</v>
      </c>
      <c r="AY1" s="9" t="s">
        <v>50</v>
      </c>
      <c r="AZ1" s="9" t="s">
        <v>51</v>
      </c>
      <c r="BA1" s="1" t="s">
        <v>52</v>
      </c>
      <c r="BB1" s="7" t="s">
        <v>53</v>
      </c>
      <c r="BC1" s="7" t="s">
        <v>54</v>
      </c>
      <c r="BD1" s="7" t="s">
        <v>55</v>
      </c>
      <c r="BE1" s="7" t="s">
        <v>56</v>
      </c>
      <c r="BF1" s="7" t="s">
        <v>57</v>
      </c>
      <c r="BG1" s="39" t="s">
        <v>58</v>
      </c>
    </row>
    <row r="2" spans="1:59" ht="60" customHeight="1">
      <c r="A2" s="10" t="s">
        <v>117</v>
      </c>
      <c r="B2" s="11" t="s">
        <v>118</v>
      </c>
      <c r="C2" s="12" t="s">
        <v>61</v>
      </c>
      <c r="D2" s="13" t="s">
        <v>119</v>
      </c>
      <c r="E2" s="14" t="s">
        <v>120</v>
      </c>
      <c r="F2" s="15">
        <v>42379</v>
      </c>
      <c r="G2" s="13" t="s">
        <v>121</v>
      </c>
      <c r="H2" s="13" t="s">
        <v>65</v>
      </c>
      <c r="I2" s="16" t="s">
        <v>122</v>
      </c>
      <c r="J2" s="16" t="s">
        <v>123</v>
      </c>
      <c r="K2" s="16" t="s">
        <v>124</v>
      </c>
      <c r="L2" s="16" t="s">
        <v>125</v>
      </c>
      <c r="M2" s="16" t="s">
        <v>126</v>
      </c>
      <c r="N2" s="16" t="s">
        <v>127</v>
      </c>
      <c r="O2" s="17" t="s">
        <v>72</v>
      </c>
      <c r="P2" s="17" t="s">
        <v>79</v>
      </c>
      <c r="Q2" s="16" t="s">
        <v>128</v>
      </c>
      <c r="R2" s="16" t="s">
        <v>129</v>
      </c>
      <c r="S2" s="18" t="s">
        <v>130</v>
      </c>
      <c r="T2" s="19"/>
      <c r="U2" s="19" t="s">
        <v>131</v>
      </c>
      <c r="V2" s="20">
        <v>5</v>
      </c>
      <c r="W2" s="21" t="s">
        <v>77</v>
      </c>
      <c r="X2" s="21" t="s">
        <v>78</v>
      </c>
      <c r="Y2" s="21">
        <v>42389</v>
      </c>
      <c r="Z2" s="22" t="s">
        <v>79</v>
      </c>
      <c r="AA2" s="23" t="s">
        <v>80</v>
      </c>
      <c r="AB2" s="24" t="s">
        <v>132</v>
      </c>
      <c r="AC2" s="24" t="s">
        <v>130</v>
      </c>
      <c r="AD2" s="25">
        <f ca="1">IFERROR(IF($AD2="SOLIA",VLOOKUP($B2,[1]!Tableau_Lancer_la_requête_à_partir_de_Excel_Files6[#All],28,FALSE),IF($AD2="FIRPLAST",VLOOKUP($B2,[1]!Tableau_Lancer_la_requête_à_partir_de_Excel_Files5[#All],28,FALSE),IF($AD2="COMATEC",VLOOKUP($B2,[1]!Tableau_Lancer_la_requête_à_partir_de_Excel_Files7[#All],28,FALSE),IF($AD2="DE FACTO",VLOOKUP($B2,[1]!Tableau_Lancer_la_requête_à_partir_de_Excel_Files4[#All],28,FALSE),IF($AD2="ARTE Dist",VLOOKUP($B2,[1]!Tableau_Lancer_la_requête_à_partir_de_Excel_Files18[#All],28,FALSE),IF($AD2="THIOLAT",VLOOKUP($B2,[1]!Tableau_Lancer_la_requête_à_partir_de_Excel_Files20[#All],28,FALSE),IF($AD2="LE GOFF",VLOOKUP($B2,[1]!Tableau_Lancer_la_requête_à_partir_de_Excel_Files19[#All],28,FALSE),IF($AD2="ARDEX",VLOOKUP($B2,[1]!Tableau_Lancer_la_requête_à_partir_de_Excel_Files8[#All],28,FALSE),IF($AD2="EVENPLAST",VLOOKUP($B2,[1]!Tableau_Lancer_la_requête_à_partir_de_Excel_Files9[#All],28,FALSE),IF($AD2="GAULT ET FREMONT",VLOOKUP($B2,[1]!Tableau_Lancer_la_requête_à_partir_de_Excel_Files10[#All],28,FALSE),IF($AD2="GUILLIN EMBALLAGES",VLOOKUP($B2,[1]!Tableau_Lancer_la_requête_à_partir_de_Excel_Files11[#All],28,FALSE),IF($AD2="IMPRIMERIE DU VIADUC",VLOOKUP($B2,[1]!Tableau_Lancer_la_requête_à_partir_de_Excel_Files12[#All],28,FALSE),IF($AD2="JOLARD",VLOOKUP($B2,[1]!Tableau_Lancer_la_requête_à_partir_de_Excel_Files14[#All],28,FALSE),IF($AD2="MP HYGIENE",VLOOKUP($B2,[1]!Tableau_Lancer_la_requête_à_partir_de_Excel_Files15[#All],28,FALSE),IF($AD2="SIPALDIS",VLOOKUP($B2,[1]!Tableau_Lancer_la_requête_à_partir_de_Excel_Files13[#All],28,FALSE),IF($AD2="TICKET COM",VLOOKUP($B2,[1]!Tableau_Lancer_la_requête_à_partir_de_Excel_Files16[#All],28,FALSE),IF($AD2="TREELOGI-CODINA",VLOOKUP($B2,[1]!Tableau_Lancer_la_requête_à_partir_de_Excel_Files17[#All],28,FALSE)))))))))))))))))),"A REMPLIR")</f>
        <v>42381</v>
      </c>
      <c r="AE2" s="25" t="str">
        <f ca="1">IFERROR(IF($AD2="SOLIA",VLOOKUP($B2,[1]!Tableau_Lancer_la_requête_à_partir_de_Excel_Files6[#All],29,FALSE),IF($AD2="FIRPLAST",VLOOKUP($B2,[1]!Tableau_Lancer_la_requête_à_partir_de_Excel_Files5[#All],29,FALSE),IF($AD2="COMATEC",VLOOKUP($B2,[1]!Tableau_Lancer_la_requête_à_partir_de_Excel_Files7[#All],29,FALSE),IF($AD2="DE FACTO",VLOOKUP($B2,[1]!Tableau_Lancer_la_requête_à_partir_de_Excel_Files4[#All],29,FALSE),IF($AD2="ARTE Dist",VLOOKUP($B2,[1]!Tableau_Lancer_la_requête_à_partir_de_Excel_Files18[#All],29,FALSE),IF($AD2="THIOLAT",VLOOKUP($B2,[1]!Tableau_Lancer_la_requête_à_partir_de_Excel_Files20[#All],29,FALSE),IF($AD2="LE GOFF",VLOOKUP($B2,[1]!Tableau_Lancer_la_requête_à_partir_de_Excel_Files19[#All],29,FALSE),IF($AD2="ARDEX",VLOOKUP($B2,[1]!Tableau_Lancer_la_requête_à_partir_de_Excel_Files8[#All],29,FALSE),IF($AD2="EVENPLAST",VLOOKUP($B2,[1]!Tableau_Lancer_la_requête_à_partir_de_Excel_Files9[#All],29,FALSE),IF($AD2="GAULT ET FREMONT",VLOOKUP($B2,[1]!Tableau_Lancer_la_requête_à_partir_de_Excel_Files10[#All],29,FALSE),IF($AD2="GUILLIN EMBALLAGES",VLOOKUP($B2,[1]!Tableau_Lancer_la_requête_à_partir_de_Excel_Files11[#All],29,FALSE),IF($AD2="IMPRIMERIE DU VIADUC",VLOOKUP($B2,[1]!Tableau_Lancer_la_requête_à_partir_de_Excel_Files12[#All],29,FALSE),IF($AD2="JOLARD",VLOOKUP($B2,[1]!Tableau_Lancer_la_requête_à_partir_de_Excel_Files14[#All],29,FALSE),IF($AD2="MP HYGIENE",VLOOKUP($B2,[1]!Tableau_Lancer_la_requête_à_partir_de_Excel_Files15[#All],29,FALSE),IF($AD2="SIPALDIS",VLOOKUP($B2,[1]!Tableau_Lancer_la_requête_à_partir_de_Excel_Files13[#All],29,FALSE),IF($AD2="TICKET COM",VLOOKUP($B2,[1]!Tableau_Lancer_la_requête_à_partir_de_Excel_Files16[#All],29,FALSE),IF($AD2="TREELOGI-CODINA",VLOOKUP($B2,[1]!Tableau_Lancer_la_requête_à_partir_de_Excel_Files17[#All],29,FALSE)))))))))))))))))),"A REMPLIR")</f>
        <v>18241</v>
      </c>
      <c r="AF2" s="25" t="str">
        <f ca="1">IFERROR(IF($AD2="SOLIA",VLOOKUP($B2,[1]!Tableau_Lancer_la_requête_à_partir_de_Excel_Files6[#All],30,FALSE),IF($AD2="FIRPLAST",VLOOKUP($B2,[1]!Tableau_Lancer_la_requête_à_partir_de_Excel_Files5[#All],30,FALSE),IF($AD2="COMATEC",VLOOKUP($B2,[1]!Tableau_Lancer_la_requête_à_partir_de_Excel_Files7[#All],30,FALSE),IF($AD2="DE FACTO",VLOOKUP($B2,[1]!Tableau_Lancer_la_requête_à_partir_de_Excel_Files4[#All],30,FALSE),IF($AD2="ARTE Dist",VLOOKUP($B2,[1]!Tableau_Lancer_la_requête_à_partir_de_Excel_Files18[#All],30,FALSE),IF($AD2="THIOLAT",VLOOKUP($B2,[1]!Tableau_Lancer_la_requête_à_partir_de_Excel_Files20[#All],30,FALSE),IF($AD2="LE GOFF",VLOOKUP($B2,[1]!Tableau_Lancer_la_requête_à_partir_de_Excel_Files19[#All],30,FALSE),IF($AD2="ARDEX",VLOOKUP($B2,[1]!Tableau_Lancer_la_requête_à_partir_de_Excel_Files8[#All],30,FALSE),IF($AD2="EVENPLAST",VLOOKUP($B2,[1]!Tableau_Lancer_la_requête_à_partir_de_Excel_Files9[#All],30,FALSE),IF($AD2="GAULT ET FREMONT",VLOOKUP($B2,[1]!Tableau_Lancer_la_requête_à_partir_de_Excel_Files10[#All],30,FALSE),IF($AD2="GUILLIN EMBALLAGES",VLOOKUP($B2,[1]!Tableau_Lancer_la_requête_à_partir_de_Excel_Files11[#All],30,FALSE),IF($AD2="IMPRIMERIE DU VIADUC",VLOOKUP($B2,[1]!Tableau_Lancer_la_requête_à_partir_de_Excel_Files12[#All],30,FALSE),IF($AD2="JOLARD",VLOOKUP($B2,[1]!Tableau_Lancer_la_requête_à_partir_de_Excel_Files14[#All],30,FALSE),IF($AD2="MP HYGIENE",VLOOKUP($B2,[1]!Tableau_Lancer_la_requête_à_partir_de_Excel_Files15[#All],30,FALSE),IF($AD2="SIPALDIS",VLOOKUP($B2,[1]!Tableau_Lancer_la_requête_à_partir_de_Excel_Files13[#All],30,FALSE),IF($AD2="TICKET COM",VLOOKUP($B2,[1]!Tableau_Lancer_la_requête_à_partir_de_Excel_Files16[#All],30,FALSE),IF($AD2="TREELOGI-CODINA",VLOOKUP($B2,[1]!Tableau_Lancer_la_requête_à_partir_de_Excel_Files17[#All],30,FALSE)))))))))))))))))),"A REMPLIR")</f>
        <v>Sac Panini papier 95x65x29 cm C-1000</v>
      </c>
      <c r="AG2" s="26" t="str">
        <f ca="1">IFERROR(IF($AD2="SOLIA",VLOOKUP($B2,[1]!Tableau_Lancer_la_requête_à_partir_de_Excel_Files6[#All],31,FALSE),IF($AD2="FIRPLAST",VLOOKUP($B2,[1]!Tableau_Lancer_la_requête_à_partir_de_Excel_Files5[#All],31,FALSE),IF($AD2="COMATEC",VLOOKUP($B2,[1]!Tableau_Lancer_la_requête_à_partir_de_Excel_Files7[#All],31,FALSE),IF($AD2="DE FACTO",VLOOKUP($B2,[1]!Tableau_Lancer_la_requête_à_partir_de_Excel_Files4[#All],31,FALSE),IF($AD2="ARTE Dist",VLOOKUP($B2,[1]!Tableau_Lancer_la_requête_à_partir_de_Excel_Files18[#All],31,FALSE),IF($AD2="THIOLAT",VLOOKUP($B2,[1]!Tableau_Lancer_la_requête_à_partir_de_Excel_Files20[#All],31,FALSE),IF($AD2="LE GOFF",VLOOKUP($B2,[1]!Tableau_Lancer_la_requête_à_partir_de_Excel_Files19[#All],31,FALSE),IF($AD2="ARDEX",VLOOKUP($B2,[1]!Tableau_Lancer_la_requête_à_partir_de_Excel_Files8[#All],31,FALSE),IF($AD2="EVENPLAST",VLOOKUP($B2,[1]!Tableau_Lancer_la_requête_à_partir_de_Excel_Files9[#All],31,FALSE),IF($AD2="GAULT ET FREMONT",VLOOKUP($B2,[1]!Tableau_Lancer_la_requête_à_partir_de_Excel_Files10[#All],31,FALSE),IF($AD2="GUILLIN EMBALLAGES",VLOOKUP($B2,[1]!Tableau_Lancer_la_requête_à_partir_de_Excel_Files11[#All],31,FALSE),IF($AD2="IMPRIMERIE DU VIADUC",VLOOKUP($B2,[1]!Tableau_Lancer_la_requête_à_partir_de_Excel_Files12[#All],31,FALSE),IF($AD2="JOLARD",VLOOKUP($B2,[1]!Tableau_Lancer_la_requête_à_partir_de_Excel_Files14[#All],31,FALSE),IF($AD2="MP HYGIENE",VLOOKUP($B2,[1]!Tableau_Lancer_la_requête_à_partir_de_Excel_Files15[#All],31,FALSE),IF($AD2="SIPALDIS",VLOOKUP($B2,[1]!Tableau_Lancer_la_requête_à_partir_de_Excel_Files13[#All],31,FALSE),IF($AD2="TICKET COM",VLOOKUP($B2,[1]!Tableau_Lancer_la_requête_à_partir_de_Excel_Files16[#All],31,FALSE),IF($AD2="TREELOGI-CODINA",VLOOKUP($B2,[1]!Tableau_Lancer_la_requête_à_partir_de_Excel_Files17[#All],31,FALSE)))))))))))))))))),"A REMPLIR")</f>
        <v>1000</v>
      </c>
      <c r="AH2" s="25" t="str">
        <f ca="1">IFERROR(IF($AD2="SOLIA",VLOOKUP($B2,[1]!Tableau_Lancer_la_requête_à_partir_de_Excel_Files6[#All],32,FALSE),IF($AD2="FIRPLAST",VLOOKUP($B2,[1]!Tableau_Lancer_la_requête_à_partir_de_Excel_Files5[#All],32,FALSE),IF($AD2="COMATEC",VLOOKUP($B2,[1]!Tableau_Lancer_la_requête_à_partir_de_Excel_Files7[#All],32,FALSE),IF($AD2="DE FACTO",VLOOKUP($B2,[1]!Tableau_Lancer_la_requête_à_partir_de_Excel_Files4[#All],32,FALSE),IF($AD2="ARTE Dist",VLOOKUP($B2,[1]!Tableau_Lancer_la_requête_à_partir_de_Excel_Files18[#All],32,FALSE),IF($AD2="THIOLAT",VLOOKUP($B2,[1]!Tableau_Lancer_la_requête_à_partir_de_Excel_Files20[#All],32,FALSE),IF($AD2="LE GOFF",VLOOKUP($B2,[1]!Tableau_Lancer_la_requête_à_partir_de_Excel_Files19[#All],32,FALSE),IF($AD2="ARDEX",VLOOKUP($B2,[1]!Tableau_Lancer_la_requête_à_partir_de_Excel_Files8[#All],32,FALSE),IF($AD2="EVENPLAST",VLOOKUP($B2,[1]!Tableau_Lancer_la_requête_à_partir_de_Excel_Files9[#All],32,FALSE),IF($AD2="GAULT ET FREMONT",VLOOKUP($B2,[1]!Tableau_Lancer_la_requête_à_partir_de_Excel_Files10[#All],32,FALSE),IF($AD2="GUILLIN EMBALLAGES",VLOOKUP($B2,[1]!Tableau_Lancer_la_requête_à_partir_de_Excel_Files11[#All],32,FALSE),IF($AD2="IMPRIMERIE DU VIADUC",VLOOKUP($B2,[1]!Tableau_Lancer_la_requête_à_partir_de_Excel_Files12[#All],32,FALSE),IF($AD2="JOLARD",VLOOKUP($B2,[1]!Tableau_Lancer_la_requête_à_partir_de_Excel_Files14[#All],32,FALSE),IF($AD2="MP HYGIENE",VLOOKUP($B2,[1]!Tableau_Lancer_la_requête_à_partir_de_Excel_Files15[#All],32,FALSE),IF($AD2="SIPALDIS",VLOOKUP($B2,[1]!Tableau_Lancer_la_requête_à_partir_de_Excel_Files13[#All],32,FALSE),IF($AD2="TICKET COM",VLOOKUP($B2,[1]!Tableau_Lancer_la_requête_à_partir_de_Excel_Files16[#All],32,FALSE),IF($AD2="TREELOGI-CODINA",VLOOKUP($B2,[1]!Tableau_Lancer_la_requête_à_partir_de_Excel_Files17[#All],32,FALSE)))))))))))))))))),"A REMPLIR")</f>
        <v>OUI</v>
      </c>
      <c r="AI2" s="27" t="str">
        <f ca="1">IFERROR(IF($AD2="SOLIA",VLOOKUP($B2,[1]!Tableau_Lancer_la_requête_à_partir_de_Excel_Files6[#All],33,FALSE),IF($AD2="FIRPLAST",VLOOKUP($B2,[1]!Tableau_Lancer_la_requête_à_partir_de_Excel_Files5[#All],33,FALSE),IF($AD2="COMATEC",VLOOKUP($B2,[1]!Tableau_Lancer_la_requête_à_partir_de_Excel_Files7[#All],33,FALSE),IF($AD2="DE FACTO",VLOOKUP($B2,[1]!Tableau_Lancer_la_requête_à_partir_de_Excel_Files4[#All],33,FALSE),IF($AD2="ARTE Dist",VLOOKUP($B2,[1]!Tableau_Lancer_la_requête_à_partir_de_Excel_Files18[#All],33,FALSE),IF($AD2="THIOLAT",VLOOKUP($B2,[1]!Tableau_Lancer_la_requête_à_partir_de_Excel_Files20[#All],33,FALSE),IF($AD2="LE GOFF",VLOOKUP($B2,[1]!Tableau_Lancer_la_requête_à_partir_de_Excel_Files19[#All],33,FALSE),IF($AD2="ARDEX",VLOOKUP($B2,[1]!Tableau_Lancer_la_requête_à_partir_de_Excel_Files8[#All],33,FALSE),IF($AD2="EVENPLAST",VLOOKUP($B2,[1]!Tableau_Lancer_la_requête_à_partir_de_Excel_Files9[#All],33,FALSE),IF($AD2="GAULT ET FREMONT",VLOOKUP($B2,[1]!Tableau_Lancer_la_requête_à_partir_de_Excel_Files10[#All],33,FALSE),IF($AD2="GUILLIN EMBALLAGES",VLOOKUP($B2,[1]!Tableau_Lancer_la_requête_à_partir_de_Excel_Files11[#All],33,FALSE),IF($AD2="IMPRIMERIE DU VIADUC",VLOOKUP($B2,[1]!Tableau_Lancer_la_requête_à_partir_de_Excel_Files12[#All],33,FALSE),IF($AD2="JOLARD",VLOOKUP($B2,[1]!Tableau_Lancer_la_requête_à_partir_de_Excel_Files14[#All],33,FALSE),IF($AD2="MP HYGIENE",VLOOKUP($B2,[1]!Tableau_Lancer_la_requête_à_partir_de_Excel_Files15[#All],33,FALSE),IF($AD2="SIPALDIS",VLOOKUP($B2,[1]!Tableau_Lancer_la_requête_à_partir_de_Excel_Files13[#All],33,FALSE),IF($AD2="TICKET COM",VLOOKUP($B2,[1]!Tableau_Lancer_la_requête_à_partir_de_Excel_Files16[#All],33,FALSE),IF($AD2="TREELOGI-CODINA",VLOOKUP($B2,[1]!Tableau_Lancer_la_requête_à_partir_de_Excel_Files17[#All],33,FALSE)))))))))))))))))),"A REMPLIR")</f>
        <v>50000</v>
      </c>
      <c r="AJ2" s="25">
        <f ca="1">IFERROR(IF($AD2="SOLIA",VLOOKUP($B2,[1]!Tableau_Lancer_la_requête_à_partir_de_Excel_Files6[#All],34,FALSE),IF($AD2="FIRPLAST",VLOOKUP($B2,[1]!Tableau_Lancer_la_requête_à_partir_de_Excel_Files5[#All],34,FALSE),IF($AD2="COMATEC",VLOOKUP($B2,[1]!Tableau_Lancer_la_requête_à_partir_de_Excel_Files7[#All],34,FALSE),IF($AD2="DE FACTO",VLOOKUP($B2,[1]!Tableau_Lancer_la_requête_à_partir_de_Excel_Files4[#All],34,FALSE),IF($AD2="ARTE Dist",VLOOKUP($B2,[1]!Tableau_Lancer_la_requête_à_partir_de_Excel_Files18[#All],34,FALSE),IF($AD2="THIOLAT",VLOOKUP($B2,[1]!Tableau_Lancer_la_requête_à_partir_de_Excel_Files20[#All],34,FALSE),IF($AD2="LE GOFF",VLOOKUP($B2,[1]!Tableau_Lancer_la_requête_à_partir_de_Excel_Files19[#All],34,FALSE),IF($AD2="ARDEX",VLOOKUP($B2,[1]!Tableau_Lancer_la_requête_à_partir_de_Excel_Files8[#All],34,FALSE),IF($AD2="EVENPLAST",VLOOKUP($B2,[1]!Tableau_Lancer_la_requête_à_partir_de_Excel_Files9[#All],34,FALSE),IF($AD2="GAULT ET FREMONT",VLOOKUP($B2,[1]!Tableau_Lancer_la_requête_à_partir_de_Excel_Files10[#All],34,FALSE),IF($AD2="GUILLIN EMBALLAGES",VLOOKUP($B2,[1]!Tableau_Lancer_la_requête_à_partir_de_Excel_Files11[#All],34,FALSE),IF($AD2="IMPRIMERIE DU VIADUC",VLOOKUP($B2,[1]!Tableau_Lancer_la_requête_à_partir_de_Excel_Files12[#All],34,FALSE),IF($AD2="JOLARD",VLOOKUP($B2,[1]!Tableau_Lancer_la_requête_à_partir_de_Excel_Files14[#All],34,FALSE),IF($AD2="MP HYGIENE",VLOOKUP($B2,[1]!Tableau_Lancer_la_requête_à_partir_de_Excel_Files15[#All],34,FALSE),IF($AD2="SIPALDIS",VLOOKUP($B2,[1]!Tableau_Lancer_la_requête_à_partir_de_Excel_Files13[#All],34,FALSE),IF($AD2="TICKET COM",VLOOKUP($B2,[1]!Tableau_Lancer_la_requête_à_partir_de_Excel_Files16[#All],34,FALSE),IF($AD2="TREELOGI-CODINA",VLOOKUP($B2,[1]!Tableau_Lancer_la_requête_à_partir_de_Excel_Files17[#All],34,FALSE)))))))))))))))))),"A REMPLIR")</f>
        <v>42384</v>
      </c>
      <c r="AK2" s="25" t="str">
        <f ca="1">IFERROR(IF($AD2="SOLIA",VLOOKUP($B2,[1]!Tableau_Lancer_la_requête_à_partir_de_Excel_Files6[#All],35,FALSE),IF($AD2="FIRPLAST",VLOOKUP($B2,[1]!Tableau_Lancer_la_requête_à_partir_de_Excel_Files5[#All],35,FALSE),IF($AD2="COMATEC",VLOOKUP($B2,[1]!Tableau_Lancer_la_requête_à_partir_de_Excel_Files7[#All],35,FALSE),IF($AD2="DE FACTO",VLOOKUP($B2,[1]!Tableau_Lancer_la_requête_à_partir_de_Excel_Files4[#All],35,FALSE),IF($AD2="ARTE Dist",VLOOKUP($B2,[1]!Tableau_Lancer_la_requête_à_partir_de_Excel_Files18[#All],35,FALSE),IF($AD2="THIOLAT",VLOOKUP($B2,[1]!Tableau_Lancer_la_requête_à_partir_de_Excel_Files20[#All],35,FALSE),IF($AD2="LE GOFF",VLOOKUP($B2,[1]!Tableau_Lancer_la_requête_à_partir_de_Excel_Files19[#All],35,FALSE),IF($AD2="ARDEX",VLOOKUP($B2,[1]!Tableau_Lancer_la_requête_à_partir_de_Excel_Files8[#All],35,FALSE),IF($AD2="EVENPLAST",VLOOKUP($B2,[1]!Tableau_Lancer_la_requête_à_partir_de_Excel_Files9[#All],35,FALSE),IF($AD2="GAULT ET FREMONT",VLOOKUP($B2,[1]!Tableau_Lancer_la_requête_à_partir_de_Excel_Files10[#All],35,FALSE),IF($AD2="GUILLIN EMBALLAGES",VLOOKUP($B2,[1]!Tableau_Lancer_la_requête_à_partir_de_Excel_Files11[#All],35,FALSE),IF($AD2="IMPRIMERIE DU VIADUC",VLOOKUP($B2,[1]!Tableau_Lancer_la_requête_à_partir_de_Excel_Files12[#All],35,FALSE),IF($AD2="JOLARD",VLOOKUP($B2,[1]!Tableau_Lancer_la_requête_à_partir_de_Excel_Files14[#All],35,FALSE),IF($AD2="MP HYGIENE",VLOOKUP($B2,[1]!Tableau_Lancer_la_requête_à_partir_de_Excel_Files15[#All],35,FALSE),IF($AD2="SIPALDIS",VLOOKUP($B2,[1]!Tableau_Lancer_la_requête_à_partir_de_Excel_Files13[#All],35,FALSE),IF($AD2="TICKET COM",VLOOKUP($B2,[1]!Tableau_Lancer_la_requête_à_partir_de_Excel_Files16[#All],35,FALSE),IF($AD2="TREELOGI-CODINA",VLOOKUP($B2,[1]!Tableau_Lancer_la_requête_à_partir_de_Excel_Files17[#All],35,FALSE)))))))))))))))))),"A REMPLIR")</f>
        <v xml:space="preserve">Courrier </v>
      </c>
      <c r="AL2" s="26" t="str">
        <f ca="1">IFERROR(IF($AD2="SOLIA",VLOOKUP($B2,[1]!Tableau_Lancer_la_requête_à_partir_de_Excel_Files6[#All],36,FALSE),IF($AD2="FIRPLAST",VLOOKUP($B2,[1]!Tableau_Lancer_la_requête_à_partir_de_Excel_Files5[#All],36,FALSE),IF($AD2="COMATEC",VLOOKUP($B2,[1]!Tableau_Lancer_la_requête_à_partir_de_Excel_Files7[#All],36,FALSE),IF($AD2="DE FACTO",VLOOKUP($B2,[1]!Tableau_Lancer_la_requête_à_partir_de_Excel_Files4[#All],36,FALSE),IF($AD2="ARTE Dist",VLOOKUP($B2,[1]!Tableau_Lancer_la_requête_à_partir_de_Excel_Files18[#All],36,FALSE),IF($AD2="THIOLAT",VLOOKUP($B2,[1]!Tableau_Lancer_la_requête_à_partir_de_Excel_Files20[#All],36,FALSE),IF($AD2="LE GOFF",VLOOKUP($B2,[1]!Tableau_Lancer_la_requête_à_partir_de_Excel_Files19[#All],36,FALSE),IF($AD2="ARDEX",VLOOKUP($B2,[1]!Tableau_Lancer_la_requête_à_partir_de_Excel_Files8[#All],36,FALSE),IF($AD2="EVENPLAST",VLOOKUP($B2,[1]!Tableau_Lancer_la_requête_à_partir_de_Excel_Files9[#All],36,FALSE),IF($AD2="GAULT ET FREMONT",VLOOKUP($B2,[1]!Tableau_Lancer_la_requête_à_partir_de_Excel_Files10[#All],36,FALSE),IF($AD2="GUILLIN EMBALLAGES",VLOOKUP($B2,[1]!Tableau_Lancer_la_requête_à_partir_de_Excel_Files11[#All],36,FALSE),IF($AD2="IMPRIMERIE DU VIADUC",VLOOKUP($B2,[1]!Tableau_Lancer_la_requête_à_partir_de_Excel_Files12[#All],36,FALSE),IF($AD2="JOLARD",VLOOKUP($B2,[1]!Tableau_Lancer_la_requête_à_partir_de_Excel_Files14[#All],36,FALSE),IF($AD2="MP HYGIENE",VLOOKUP($B2,[1]!Tableau_Lancer_la_requête_à_partir_de_Excel_Files15[#All],36,FALSE),IF($AD2="SIPALDIS",VLOOKUP($B2,[1]!Tableau_Lancer_la_requête_à_partir_de_Excel_Files13[#All],36,FALSE),IF($AD2="TICKET COM",VLOOKUP($B2,[1]!Tableau_Lancer_la_requête_à_partir_de_Excel_Files16[#All],36,FALSE),IF($AD2="TREELOGI-CODINA",VLOOKUP($B2,[1]!Tableau_Lancer_la_requête_à_partir_de_Excel_Files17[#All],36,FALSE)))))))))))))))))),"A REMPLIR")</f>
        <v>5</v>
      </c>
      <c r="AM2" s="26">
        <f ca="1">IFERROR(IF($AD2="SOLIA",VLOOKUP($B2,[1]!Tableau_Lancer_la_requête_à_partir_de_Excel_Files6[#All],37,FALSE),IF($AD2="FIRPLAST",VLOOKUP($B2,[1]!Tableau_Lancer_la_requête_à_partir_de_Excel_Files5[#All],37,FALSE),IF($AD2="COMATEC",VLOOKUP($B2,[1]!Tableau_Lancer_la_requête_à_partir_de_Excel_Files7[#All],37,FALSE),IF($AD2="DE FACTO",VLOOKUP($B2,[1]!Tableau_Lancer_la_requête_à_partir_de_Excel_Files4[#All],37,FALSE),IF($AD2="ARTE Dist",VLOOKUP($B2,[1]!Tableau_Lancer_la_requête_à_partir_de_Excel_Files18[#All],37,FALSE),IF($AD2="THIOLAT",VLOOKUP($B2,[1]!Tableau_Lancer_la_requête_à_partir_de_Excel_Files20[#All],37,FALSE),IF($AD2="LE GOFF",VLOOKUP($B2,[1]!Tableau_Lancer_la_requête_à_partir_de_Excel_Files19[#All],37,FALSE),IF($AD2="ARDEX",VLOOKUP($B2,[1]!Tableau_Lancer_la_requête_à_partir_de_Excel_Files8[#All],37,FALSE),IF($AD2="EVENPLAST",VLOOKUP($B2,[1]!Tableau_Lancer_la_requête_à_partir_de_Excel_Files9[#All],37,FALSE),IF($AD2="GAULT ET FREMONT",VLOOKUP($B2,[1]!Tableau_Lancer_la_requête_à_partir_de_Excel_Files10[#All],37,FALSE),IF($AD2="GUILLIN EMBALLAGES",VLOOKUP($B2,[1]!Tableau_Lancer_la_requête_à_partir_de_Excel_Files11[#All],37,FALSE),IF($AD2="IMPRIMERIE DU VIADUC",VLOOKUP($B2,[1]!Tableau_Lancer_la_requête_à_partir_de_Excel_Files12[#All],37,FALSE),IF($AD2="JOLARD",VLOOKUP($B2,[1]!Tableau_Lancer_la_requête_à_partir_de_Excel_Files14[#All],37,FALSE),IF($AD2="MP HYGIENE",VLOOKUP($B2,[1]!Tableau_Lancer_la_requête_à_partir_de_Excel_Files15[#All],37,FALSE),IF($AD2="SIPALDIS",VLOOKUP($B2,[1]!Tableau_Lancer_la_requête_à_partir_de_Excel_Files13[#All],37,FALSE),IF($AD2="TICKET COM",VLOOKUP($B2,[1]!Tableau_Lancer_la_requête_à_partir_de_Excel_Files16[#All],37,FALSE),IF($AD2="TREELOGI-CODINA",VLOOKUP($B2,[1]!Tableau_Lancer_la_requête_à_partir_de_Excel_Files17[#All],37,FALSE)))))))))))))))))),"A REMPLIR")</f>
        <v>5</v>
      </c>
      <c r="AN2" s="28">
        <f ca="1">IFERROR(IF($AD2="SOLIA",VLOOKUP($B2,[1]!Tableau_Lancer_la_requête_à_partir_de_Excel_Files6[#All],38,FALSE),IF($AD2="FIRPLAST",VLOOKUP($B2,[1]!Tableau_Lancer_la_requête_à_partir_de_Excel_Files5[#All],38,FALSE),IF($AD2="COMATEC",VLOOKUP($B2,[1]!Tableau_Lancer_la_requête_à_partir_de_Excel_Files7[#All],38,FALSE),IF($AD2="DE FACTO",VLOOKUP($B2,[1]!Tableau_Lancer_la_requête_à_partir_de_Excel_Files4[#All],38,FALSE),IF($AD2="ARTE Dist",VLOOKUP($B2,[1]!Tableau_Lancer_la_requête_à_partir_de_Excel_Files18[#All],38,FALSE),IF($AD2="THIOLAT",VLOOKUP($B2,[1]!Tableau_Lancer_la_requête_à_partir_de_Excel_Files20[#All],38,FALSE),IF($AD2="LE GOFF",VLOOKUP($B2,[1]!Tableau_Lancer_la_requête_à_partir_de_Excel_Files19[#All],38,FALSE),IF($AD2="ARDEX",VLOOKUP($B2,[1]!Tableau_Lancer_la_requête_à_partir_de_Excel_Files8[#All],38,FALSE),IF($AD2="EVENPLAST",VLOOKUP($B2,[1]!Tableau_Lancer_la_requête_à_partir_de_Excel_Files9[#All],38,FALSE),IF($AD2="GAULT ET FREMONT",VLOOKUP($B2,[1]!Tableau_Lancer_la_requête_à_partir_de_Excel_Files10[#All],38,FALSE),IF($AD2="GUILLIN EMBALLAGES",VLOOKUP($B2,[1]!Tableau_Lancer_la_requête_à_partir_de_Excel_Files11[#All],38,FALSE),IF($AD2="IMPRIMERIE DU VIADUC",VLOOKUP($B2,[1]!Tableau_Lancer_la_requête_à_partir_de_Excel_Files12[#All],38,FALSE),IF($AD2="JOLARD",VLOOKUP($B2,[1]!Tableau_Lancer_la_requête_à_partir_de_Excel_Files14[#All],38,FALSE),IF($AD2="MP HYGIENE",VLOOKUP($B2,[1]!Tableau_Lancer_la_requête_à_partir_de_Excel_Files15[#All],38,FALSE),IF($AD2="SIPALDIS",VLOOKUP($B2,[1]!Tableau_Lancer_la_requête_à_partir_de_Excel_Files13[#All],38,FALSE),IF($AD2="TICKET COM",VLOOKUP($B2,[1]!Tableau_Lancer_la_requête_à_partir_de_Excel_Files16[#All],38,FALSE),IF($AD2="TREELOGI-CODINA",VLOOKUP($B2,[1]!Tableau_Lancer_la_requête_à_partir_de_Excel_Files17[#All],38,FALSE)))))))))))))))))),"A REMPLIR")</f>
        <v>0.1</v>
      </c>
      <c r="AO2" s="28">
        <f ca="1">IFERROR(IF($AD2="SOLIA",VLOOKUP($B2,[1]!Tableau_Lancer_la_requête_à_partir_de_Excel_Files6[#All],39,FALSE),IF($AD2="FIRPLAST",VLOOKUP($B2,[1]!Tableau_Lancer_la_requête_à_partir_de_Excel_Files5[#All],39,FALSE),IF($AD2="COMATEC",VLOOKUP($B2,[1]!Tableau_Lancer_la_requête_à_partir_de_Excel_Files7[#All],39,FALSE),IF($AD2="DE FACTO",VLOOKUP($B2,[1]!Tableau_Lancer_la_requête_à_partir_de_Excel_Files4[#All],39,FALSE),IF($AD2="ARTE Dist",VLOOKUP($B2,[1]!Tableau_Lancer_la_requête_à_partir_de_Excel_Files18[#All],39,FALSE),IF($AD2="THIOLAT",VLOOKUP($B2,[1]!Tableau_Lancer_la_requête_à_partir_de_Excel_Files20[#All],39,FALSE),IF($AD2="LE GOFF",VLOOKUP($B2,[1]!Tableau_Lancer_la_requête_à_partir_de_Excel_Files19[#All],39,FALSE),IF($AD2="ARDEX",VLOOKUP($B2,[1]!Tableau_Lancer_la_requête_à_partir_de_Excel_Files8[#All],39,FALSE),IF($AD2="EVENPLAST",VLOOKUP($B2,[1]!Tableau_Lancer_la_requête_à_partir_de_Excel_Files9[#All],39,FALSE),IF($AD2="GAULT ET FREMONT",VLOOKUP($B2,[1]!Tableau_Lancer_la_requête_à_partir_de_Excel_Files10[#All],39,FALSE),IF($AD2="GUILLIN EMBALLAGES",VLOOKUP($B2,[1]!Tableau_Lancer_la_requête_à_partir_de_Excel_Files11[#All],39,FALSE),IF($AD2="IMPRIMERIE DU VIADUC",VLOOKUP($B2,[1]!Tableau_Lancer_la_requête_à_partir_de_Excel_Files12[#All],39,FALSE),IF($AD2="JOLARD",VLOOKUP($B2,[1]!Tableau_Lancer_la_requête_à_partir_de_Excel_Files14[#All],39,FALSE),IF($AD2="MP HYGIENE",VLOOKUP($B2,[1]!Tableau_Lancer_la_requête_à_partir_de_Excel_Files15[#All],39,FALSE),IF($AD2="SIPALDIS",VLOOKUP($B2,[1]!Tableau_Lancer_la_requête_à_partir_de_Excel_Files13[#All],39,FALSE),IF($AD2="TICKET COM",VLOOKUP($B2,[1]!Tableau_Lancer_la_requête_à_partir_de_Excel_Files16[#All],39,FALSE),IF($AD2="TREELOGI-CODINA",VLOOKUP($B2,[1]!Tableau_Lancer_la_requête_à_partir_de_Excel_Files17[#All],39,FALSE)))))))))))))))))),"A REMPLIR")</f>
        <v>0.5</v>
      </c>
      <c r="AP2" s="25" t="str">
        <f ca="1">IFERROR(IF($AD2="SOLIA",VLOOKUP($B2,[1]!Tableau_Lancer_la_requête_à_partir_de_Excel_Files6[#All],40,FALSE),IF($AD2="FIRPLAST",VLOOKUP($B2,[1]!Tableau_Lancer_la_requête_à_partir_de_Excel_Files5[#All],40,FALSE),IF($AD2="COMATEC",VLOOKUP($B2,[1]!Tableau_Lancer_la_requête_à_partir_de_Excel_Files7[#All],40,FALSE),IF($AD2="DE FACTO",VLOOKUP($B2,[1]!Tableau_Lancer_la_requête_à_partir_de_Excel_Files4[#All],40,FALSE),IF($AD2="ARTE Dist",VLOOKUP($B2,[1]!Tableau_Lancer_la_requête_à_partir_de_Excel_Files18[#All],40,FALSE),IF($AD2="THIOLAT",VLOOKUP($B2,[1]!Tableau_Lancer_la_requête_à_partir_de_Excel_Files20[#All],40,FALSE),IF($AD2="LE GOFF",VLOOKUP($B2,[1]!Tableau_Lancer_la_requête_à_partir_de_Excel_Files19[#All],40,FALSE),IF($AD2="ARDEX",VLOOKUP($B2,[1]!Tableau_Lancer_la_requête_à_partir_de_Excel_Files8[#All],40,FALSE),IF($AD2="EVENPLAST",VLOOKUP($B2,[1]!Tableau_Lancer_la_requête_à_partir_de_Excel_Files9[#All],40,FALSE),IF($AD2="GAULT ET FREMONT",VLOOKUP($B2,[1]!Tableau_Lancer_la_requête_à_partir_de_Excel_Files10[#All],40,FALSE),IF($AD2="GUILLIN EMBALLAGES",VLOOKUP($B2,[1]!Tableau_Lancer_la_requête_à_partir_de_Excel_Files11[#All],40,FALSE),IF($AD2="IMPRIMERIE DU VIADUC",VLOOKUP($B2,[1]!Tableau_Lancer_la_requête_à_partir_de_Excel_Files12[#All],40,FALSE),IF($AD2="JOLARD",VLOOKUP($B2,[1]!Tableau_Lancer_la_requête_à_partir_de_Excel_Files14[#All],40,FALSE),IF($AD2="MP HYGIENE",VLOOKUP($B2,[1]!Tableau_Lancer_la_requête_à_partir_de_Excel_Files15[#All],40,FALSE),IF($AD2="SIPALDIS",VLOOKUP($B2,[1]!Tableau_Lancer_la_requête_à_partir_de_Excel_Files13[#All],40,FALSE),IF($AD2="TICKET COM",VLOOKUP($B2,[1]!Tableau_Lancer_la_requête_à_partir_de_Excel_Files16[#All],40,FALSE),IF($AD2="TREELOGI-CODINA",VLOOKUP($B2,[1]!Tableau_Lancer_la_requête_à_partir_de_Excel_Files17[#All],40,FALSE)))))))))))))))))),"A REMPLIR")</f>
        <v>Robert GERMAIN</v>
      </c>
      <c r="AQ2" s="27" t="str">
        <f ca="1">IFERROR(IF($AD2="SOLIA",VLOOKUP($B2,[1]!Tableau_Lancer_la_requête_à_partir_de_Excel_Files6[#All],41,FALSE),IF($AD2="FIRPLAST",VLOOKUP($B2,[1]!Tableau_Lancer_la_requête_à_partir_de_Excel_Files5[#All],41,FALSE),IF($AD2="COMATEC",VLOOKUP($B2,[1]!Tableau_Lancer_la_requête_à_partir_de_Excel_Files7[#All],41,FALSE),IF($AD2="DE FACTO",VLOOKUP($B2,[1]!Tableau_Lancer_la_requête_à_partir_de_Excel_Files4[#All],41,FALSE),IF($AD2="ARTE Dist",VLOOKUP($B2,[1]!Tableau_Lancer_la_requête_à_partir_de_Excel_Files18[#All],41,FALSE),IF($AD2="THIOLAT",VLOOKUP($B2,[1]!Tableau_Lancer_la_requête_à_partir_de_Excel_Files20[#All],41,FALSE),IF($AD2="LE GOFF",VLOOKUP($B2,[1]!Tableau_Lancer_la_requête_à_partir_de_Excel_Files19[#All],41,FALSE),IF($AD2="ARDEX",VLOOKUP($B2,[1]!Tableau_Lancer_la_requête_à_partir_de_Excel_Files8[#All],41,FALSE),IF($AD2="EVENPLAST",VLOOKUP($B2,[1]!Tableau_Lancer_la_requête_à_partir_de_Excel_Files9[#All],41,FALSE),IF($AD2="GAULT ET FREMONT",VLOOKUP($B2,[1]!Tableau_Lancer_la_requête_à_partir_de_Excel_Files10[#All],41,FALSE),IF($AD2="GUILLIN EMBALLAGES",VLOOKUP($B2,[1]!Tableau_Lancer_la_requête_à_partir_de_Excel_Files11[#All],41,FALSE),IF($AD2="IMPRIMERIE DU VIADUC",VLOOKUP($B2,[1]!Tableau_Lancer_la_requête_à_partir_de_Excel_Files12[#All],41,FALSE),IF($AD2="JOLARD",VLOOKUP($B2,[1]!Tableau_Lancer_la_requête_à_partir_de_Excel_Files14[#All],41,FALSE),IF($AD2="MP HYGIENE",VLOOKUP($B2,[1]!Tableau_Lancer_la_requête_à_partir_de_Excel_Files15[#All],41,FALSE),IF($AD2="SIPALDIS",VLOOKUP($B2,[1]!Tableau_Lancer_la_requête_à_partir_de_Excel_Files13[#All],41,FALSE),IF($AD2="TICKET COM",VLOOKUP($B2,[1]!Tableau_Lancer_la_requête_à_partir_de_Excel_Files16[#All],41,FALSE),IF($AD2="TREELOGI-CODINA",VLOOKUP($B2,[1]!Tableau_Lancer_la_requête_à_partir_de_Excel_Files17[#All],41,FALSE)))))))))))))))))),"A REMPLIR")</f>
        <v>02 34 51 67 54</v>
      </c>
      <c r="AR2" s="29">
        <v>42388</v>
      </c>
      <c r="AS2" s="24">
        <v>5</v>
      </c>
      <c r="AT2" s="30" t="s">
        <v>133</v>
      </c>
      <c r="AU2" s="31" t="s">
        <v>79</v>
      </c>
      <c r="AV2" s="31" t="s">
        <v>79</v>
      </c>
      <c r="AW2" s="31" t="s">
        <v>79</v>
      </c>
      <c r="AX2" s="31"/>
      <c r="AY2" s="32">
        <v>30000</v>
      </c>
      <c r="AZ2" s="32">
        <v>30</v>
      </c>
      <c r="BA2" s="31">
        <v>20</v>
      </c>
      <c r="BB2" s="31" t="s">
        <v>82</v>
      </c>
      <c r="BC2" s="31" t="s">
        <v>134</v>
      </c>
      <c r="BD2" s="30" t="s">
        <v>135</v>
      </c>
      <c r="BE2" s="33">
        <v>42398</v>
      </c>
      <c r="BF2" s="37"/>
      <c r="BG2" s="40" t="s">
        <v>169</v>
      </c>
    </row>
    <row r="3" spans="1:59" ht="60" customHeight="1">
      <c r="A3" s="38" t="s">
        <v>136</v>
      </c>
      <c r="B3" s="11" t="s">
        <v>137</v>
      </c>
      <c r="C3" s="12" t="s">
        <v>138</v>
      </c>
      <c r="D3" s="13" t="s">
        <v>139</v>
      </c>
      <c r="E3" s="14" t="s">
        <v>140</v>
      </c>
      <c r="F3" s="15">
        <v>42370</v>
      </c>
      <c r="G3" s="13" t="s">
        <v>89</v>
      </c>
      <c r="H3" s="13" t="s">
        <v>141</v>
      </c>
      <c r="I3" s="16" t="s">
        <v>142</v>
      </c>
      <c r="J3" s="16" t="s">
        <v>143</v>
      </c>
      <c r="K3" s="16"/>
      <c r="L3" s="16" t="s">
        <v>144</v>
      </c>
      <c r="M3" s="16" t="s">
        <v>145</v>
      </c>
      <c r="N3" s="16" t="s">
        <v>146</v>
      </c>
      <c r="O3" s="17" t="s">
        <v>79</v>
      </c>
      <c r="P3" s="17" t="s">
        <v>79</v>
      </c>
      <c r="Q3" s="16" t="s">
        <v>147</v>
      </c>
      <c r="R3" s="16" t="s">
        <v>148</v>
      </c>
      <c r="S3" s="18" t="s">
        <v>130</v>
      </c>
      <c r="T3" s="19"/>
      <c r="U3" s="19" t="s">
        <v>149</v>
      </c>
      <c r="V3" s="18">
        <v>10</v>
      </c>
      <c r="W3" s="15" t="s">
        <v>77</v>
      </c>
      <c r="X3" s="15" t="s">
        <v>150</v>
      </c>
      <c r="Y3" s="15">
        <v>42380</v>
      </c>
      <c r="Z3" s="22" t="s">
        <v>79</v>
      </c>
      <c r="AA3" s="23" t="s">
        <v>80</v>
      </c>
      <c r="AB3" s="24" t="s">
        <v>132</v>
      </c>
      <c r="AC3" s="24" t="s">
        <v>130</v>
      </c>
      <c r="AD3" s="25">
        <f ca="1">IFERROR(IF($AD3="SOLIA",VLOOKUP($B3,[1]!Tableau_Lancer_la_requête_à_partir_de_Excel_Files6[#All],28,FALSE),IF($AD3="FIRPLAST",VLOOKUP($B3,[1]!Tableau_Lancer_la_requête_à_partir_de_Excel_Files5[#All],28,FALSE),IF($AD3="COMATEC",VLOOKUP($B3,[1]!Tableau_Lancer_la_requête_à_partir_de_Excel_Files7[#All],28,FALSE),IF($AD3="DE FACTO",VLOOKUP($B3,[1]!Tableau_Lancer_la_requête_à_partir_de_Excel_Files4[#All],28,FALSE),IF($AD3="ARTE Dist",VLOOKUP($B3,[1]!Tableau_Lancer_la_requête_à_partir_de_Excel_Files18[#All],28,FALSE),IF($AD3="THIOLAT",VLOOKUP($B3,[1]!Tableau_Lancer_la_requête_à_partir_de_Excel_Files20[#All],28,FALSE),IF($AD3="LE GOFF",VLOOKUP($B3,[1]!Tableau_Lancer_la_requête_à_partir_de_Excel_Files19[#All],28,FALSE),IF($AD3="ARDEX",VLOOKUP($B3,[1]!Tableau_Lancer_la_requête_à_partir_de_Excel_Files8[#All],28,FALSE),IF($AD3="EVENPLAST",VLOOKUP($B3,[1]!Tableau_Lancer_la_requête_à_partir_de_Excel_Files9[#All],28,FALSE),IF($AD3="GAULT ET FREMONT",VLOOKUP($B3,[1]!Tableau_Lancer_la_requête_à_partir_de_Excel_Files10[#All],28,FALSE),IF($AD3="GUILLIN EMBALLAGES",VLOOKUP($B3,[1]!Tableau_Lancer_la_requête_à_partir_de_Excel_Files11[#All],28,FALSE),IF($AD3="IMPRIMERIE DU VIADUC",VLOOKUP($B3,[1]!Tableau_Lancer_la_requête_à_partir_de_Excel_Files12[#All],28,FALSE),IF($AD3="JOLARD",VLOOKUP($B3,[1]!Tableau_Lancer_la_requête_à_partir_de_Excel_Files14[#All],28,FALSE),IF($AD3="MP HYGIENE",VLOOKUP($B3,[1]!Tableau_Lancer_la_requête_à_partir_de_Excel_Files15[#All],28,FALSE),IF($AD3="SIPALDIS",VLOOKUP($B3,[1]!Tableau_Lancer_la_requête_à_partir_de_Excel_Files13[#All],28,FALSE),IF($AD3="TICKET COM",VLOOKUP($B3,[1]!Tableau_Lancer_la_requête_à_partir_de_Excel_Files16[#All],28,FALSE),IF($AD3="TREELOGI-CODINA",VLOOKUP($B3,[1]!Tableau_Lancer_la_requête_à_partir_de_Excel_Files17[#All],28,FALSE)))))))))))))))))),"A REMPLIR")</f>
        <v>42431</v>
      </c>
      <c r="AE3" s="25" t="str">
        <f ca="1">IFERROR(IF($AD3="SOLIA",VLOOKUP($B3,[1]!Tableau_Lancer_la_requête_à_partir_de_Excel_Files6[#All],29,FALSE),IF($AD3="FIRPLAST",VLOOKUP($B3,[1]!Tableau_Lancer_la_requête_à_partir_de_Excel_Files5[#All],29,FALSE),IF($AD3="COMATEC",VLOOKUP($B3,[1]!Tableau_Lancer_la_requête_à_partir_de_Excel_Files7[#All],29,FALSE),IF($AD3="DE FACTO",VLOOKUP($B3,[1]!Tableau_Lancer_la_requête_à_partir_de_Excel_Files4[#All],29,FALSE),IF($AD3="ARTE Dist",VLOOKUP($B3,[1]!Tableau_Lancer_la_requête_à_partir_de_Excel_Files18[#All],29,FALSE),IF($AD3="THIOLAT",VLOOKUP($B3,[1]!Tableau_Lancer_la_requête_à_partir_de_Excel_Files20[#All],29,FALSE),IF($AD3="LE GOFF",VLOOKUP($B3,[1]!Tableau_Lancer_la_requête_à_partir_de_Excel_Files19[#All],29,FALSE),IF($AD3="ARDEX",VLOOKUP($B3,[1]!Tableau_Lancer_la_requête_à_partir_de_Excel_Files8[#All],29,FALSE),IF($AD3="EVENPLAST",VLOOKUP($B3,[1]!Tableau_Lancer_la_requête_à_partir_de_Excel_Files9[#All],29,FALSE),IF($AD3="GAULT ET FREMONT",VLOOKUP($B3,[1]!Tableau_Lancer_la_requête_à_partir_de_Excel_Files10[#All],29,FALSE),IF($AD3="GUILLIN EMBALLAGES",VLOOKUP($B3,[1]!Tableau_Lancer_la_requête_à_partir_de_Excel_Files11[#All],29,FALSE),IF($AD3="IMPRIMERIE DU VIADUC",VLOOKUP($B3,[1]!Tableau_Lancer_la_requête_à_partir_de_Excel_Files12[#All],29,FALSE),IF($AD3="JOLARD",VLOOKUP($B3,[1]!Tableau_Lancer_la_requête_à_partir_de_Excel_Files14[#All],29,FALSE),IF($AD3="MP HYGIENE",VLOOKUP($B3,[1]!Tableau_Lancer_la_requête_à_partir_de_Excel_Files15[#All],29,FALSE),IF($AD3="SIPALDIS",VLOOKUP($B3,[1]!Tableau_Lancer_la_requête_à_partir_de_Excel_Files13[#All],29,FALSE),IF($AD3="TICKET COM",VLOOKUP($B3,[1]!Tableau_Lancer_la_requête_à_partir_de_Excel_Files16[#All],29,FALSE),IF($AD3="TREELOGI-CODINA",VLOOKUP($B3,[1]!Tableau_Lancer_la_requête_à_partir_de_Excel_Files17[#All],29,FALSE)))))))))))))))))),"A REMPLIR")</f>
        <v>VR-VR3-30CL</v>
      </c>
      <c r="AF3" s="25" t="str">
        <f ca="1">IFERROR(IF($AD3="SOLIA",VLOOKUP($B3,[1]!Tableau_Lancer_la_requête_à_partir_de_Excel_Files6[#All],30,FALSE),IF($AD3="FIRPLAST",VLOOKUP($B3,[1]!Tableau_Lancer_la_requête_à_partir_de_Excel_Files5[#All],30,FALSE),IF($AD3="COMATEC",VLOOKUP($B3,[1]!Tableau_Lancer_la_requête_à_partir_de_Excel_Files7[#All],30,FALSE),IF($AD3="DE FACTO",VLOOKUP($B3,[1]!Tableau_Lancer_la_requête_à_partir_de_Excel_Files4[#All],30,FALSE),IF($AD3="ARTE Dist",VLOOKUP($B3,[1]!Tableau_Lancer_la_requête_à_partir_de_Excel_Files18[#All],30,FALSE),IF($AD3="THIOLAT",VLOOKUP($B3,[1]!Tableau_Lancer_la_requête_à_partir_de_Excel_Files20[#All],30,FALSE),IF($AD3="LE GOFF",VLOOKUP($B3,[1]!Tableau_Lancer_la_requête_à_partir_de_Excel_Files19[#All],30,FALSE),IF($AD3="ARDEX",VLOOKUP($B3,[1]!Tableau_Lancer_la_requête_à_partir_de_Excel_Files8[#All],30,FALSE),IF($AD3="EVENPLAST",VLOOKUP($B3,[1]!Tableau_Lancer_la_requête_à_partir_de_Excel_Files9[#All],30,FALSE),IF($AD3="GAULT ET FREMONT",VLOOKUP($B3,[1]!Tableau_Lancer_la_requête_à_partir_de_Excel_Files10[#All],30,FALSE),IF($AD3="GUILLIN EMBALLAGES",VLOOKUP($B3,[1]!Tableau_Lancer_la_requête_à_partir_de_Excel_Files11[#All],30,FALSE),IF($AD3="IMPRIMERIE DU VIADUC",VLOOKUP($B3,[1]!Tableau_Lancer_la_requête_à_partir_de_Excel_Files12[#All],30,FALSE),IF($AD3="JOLARD",VLOOKUP($B3,[1]!Tableau_Lancer_la_requête_à_partir_de_Excel_Files14[#All],30,FALSE),IF($AD3="MP HYGIENE",VLOOKUP($B3,[1]!Tableau_Lancer_la_requête_à_partir_de_Excel_Files15[#All],30,FALSE),IF($AD3="SIPALDIS",VLOOKUP($B3,[1]!Tableau_Lancer_la_requête_à_partir_de_Excel_Files13[#All],30,FALSE),IF($AD3="TICKET COM",VLOOKUP($B3,[1]!Tableau_Lancer_la_requête_à_partir_de_Excel_Files16[#All],30,FALSE),IF($AD3="TREELOGI-CODINA",VLOOKUP($B3,[1]!Tableau_Lancer_la_requête_à_partir_de_Excel_Files17[#All],30,FALSE)))))))))))))))))),"A REMPLIR")</f>
        <v>Verre en verre standard 30CL C-50</v>
      </c>
      <c r="AG3" s="26" t="str">
        <f ca="1">IFERROR(IF($AD3="SOLIA",VLOOKUP($B3,[1]!Tableau_Lancer_la_requête_à_partir_de_Excel_Files6[#All],31,FALSE),IF($AD3="FIRPLAST",VLOOKUP($B3,[1]!Tableau_Lancer_la_requête_à_partir_de_Excel_Files5[#All],31,FALSE),IF($AD3="COMATEC",VLOOKUP($B3,[1]!Tableau_Lancer_la_requête_à_partir_de_Excel_Files7[#All],31,FALSE),IF($AD3="DE FACTO",VLOOKUP($B3,[1]!Tableau_Lancer_la_requête_à_partir_de_Excel_Files4[#All],31,FALSE),IF($AD3="ARTE Dist",VLOOKUP($B3,[1]!Tableau_Lancer_la_requête_à_partir_de_Excel_Files18[#All],31,FALSE),IF($AD3="THIOLAT",VLOOKUP($B3,[1]!Tableau_Lancer_la_requête_à_partir_de_Excel_Files20[#All],31,FALSE),IF($AD3="LE GOFF",VLOOKUP($B3,[1]!Tableau_Lancer_la_requête_à_partir_de_Excel_Files19[#All],31,FALSE),IF($AD3="ARDEX",VLOOKUP($B3,[1]!Tableau_Lancer_la_requête_à_partir_de_Excel_Files8[#All],31,FALSE),IF($AD3="EVENPLAST",VLOOKUP($B3,[1]!Tableau_Lancer_la_requête_à_partir_de_Excel_Files9[#All],31,FALSE),IF($AD3="GAULT ET FREMONT",VLOOKUP($B3,[1]!Tableau_Lancer_la_requête_à_partir_de_Excel_Files10[#All],31,FALSE),IF($AD3="GUILLIN EMBALLAGES",VLOOKUP($B3,[1]!Tableau_Lancer_la_requête_à_partir_de_Excel_Files11[#All],31,FALSE),IF($AD3="IMPRIMERIE DU VIADUC",VLOOKUP($B3,[1]!Tableau_Lancer_la_requête_à_partir_de_Excel_Files12[#All],31,FALSE),IF($AD3="JOLARD",VLOOKUP($B3,[1]!Tableau_Lancer_la_requête_à_partir_de_Excel_Files14[#All],31,FALSE),IF($AD3="MP HYGIENE",VLOOKUP($B3,[1]!Tableau_Lancer_la_requête_à_partir_de_Excel_Files15[#All],31,FALSE),IF($AD3="SIPALDIS",VLOOKUP($B3,[1]!Tableau_Lancer_la_requête_à_partir_de_Excel_Files13[#All],31,FALSE),IF($AD3="TICKET COM",VLOOKUP($B3,[1]!Tableau_Lancer_la_requête_à_partir_de_Excel_Files16[#All],31,FALSE),IF($AD3="TREELOGI-CODINA",VLOOKUP($B3,[1]!Tableau_Lancer_la_requête_à_partir_de_Excel_Files17[#All],31,FALSE)))))))))))))))))),"A REMPLIR")</f>
        <v>50</v>
      </c>
      <c r="AH3" s="25" t="str">
        <f ca="1">IFERROR(IF($AD3="SOLIA",VLOOKUP($B3,[1]!Tableau_Lancer_la_requête_à_partir_de_Excel_Files6[#All],32,FALSE),IF($AD3="FIRPLAST",VLOOKUP($B3,[1]!Tableau_Lancer_la_requête_à_partir_de_Excel_Files5[#All],32,FALSE),IF($AD3="COMATEC",VLOOKUP($B3,[1]!Tableau_Lancer_la_requête_à_partir_de_Excel_Files7[#All],32,FALSE),IF($AD3="DE FACTO",VLOOKUP($B3,[1]!Tableau_Lancer_la_requête_à_partir_de_Excel_Files4[#All],32,FALSE),IF($AD3="ARTE Dist",VLOOKUP($B3,[1]!Tableau_Lancer_la_requête_à_partir_de_Excel_Files18[#All],32,FALSE),IF($AD3="THIOLAT",VLOOKUP($B3,[1]!Tableau_Lancer_la_requête_à_partir_de_Excel_Files20[#All],32,FALSE),IF($AD3="LE GOFF",VLOOKUP($B3,[1]!Tableau_Lancer_la_requête_à_partir_de_Excel_Files19[#All],32,FALSE),IF($AD3="ARDEX",VLOOKUP($B3,[1]!Tableau_Lancer_la_requête_à_partir_de_Excel_Files8[#All],32,FALSE),IF($AD3="EVENPLAST",VLOOKUP($B3,[1]!Tableau_Lancer_la_requête_à_partir_de_Excel_Files9[#All],32,FALSE),IF($AD3="GAULT ET FREMONT",VLOOKUP($B3,[1]!Tableau_Lancer_la_requête_à_partir_de_Excel_Files10[#All],32,FALSE),IF($AD3="GUILLIN EMBALLAGES",VLOOKUP($B3,[1]!Tableau_Lancer_la_requête_à_partir_de_Excel_Files11[#All],32,FALSE),IF($AD3="IMPRIMERIE DU VIADUC",VLOOKUP($B3,[1]!Tableau_Lancer_la_requête_à_partir_de_Excel_Files12[#All],32,FALSE),IF($AD3="JOLARD",VLOOKUP($B3,[1]!Tableau_Lancer_la_requête_à_partir_de_Excel_Files14[#All],32,FALSE),IF($AD3="MP HYGIENE",VLOOKUP($B3,[1]!Tableau_Lancer_la_requête_à_partir_de_Excel_Files15[#All],32,FALSE),IF($AD3="SIPALDIS",VLOOKUP($B3,[1]!Tableau_Lancer_la_requête_à_partir_de_Excel_Files13[#All],32,FALSE),IF($AD3="TICKET COM",VLOOKUP($B3,[1]!Tableau_Lancer_la_requête_à_partir_de_Excel_Files16[#All],32,FALSE),IF($AD3="TREELOGI-CODINA",VLOOKUP($B3,[1]!Tableau_Lancer_la_requête_à_partir_de_Excel_Files17[#All],32,FALSE)))))))))))))))))),"A REMPLIR")</f>
        <v>NON</v>
      </c>
      <c r="AI3" s="27" t="str">
        <f ca="1">IFERROR(IF($AD3="SOLIA",VLOOKUP($B3,[1]!Tableau_Lancer_la_requête_à_partir_de_Excel_Files6[#All],33,FALSE),IF($AD3="FIRPLAST",VLOOKUP($B3,[1]!Tableau_Lancer_la_requête_à_partir_de_Excel_Files5[#All],33,FALSE),IF($AD3="COMATEC",VLOOKUP($B3,[1]!Tableau_Lancer_la_requête_à_partir_de_Excel_Files7[#All],33,FALSE),IF($AD3="DE FACTO",VLOOKUP($B3,[1]!Tableau_Lancer_la_requête_à_partir_de_Excel_Files4[#All],33,FALSE),IF($AD3="ARTE Dist",VLOOKUP($B3,[1]!Tableau_Lancer_la_requête_à_partir_de_Excel_Files18[#All],33,FALSE),IF($AD3="THIOLAT",VLOOKUP($B3,[1]!Tableau_Lancer_la_requête_à_partir_de_Excel_Files20[#All],33,FALSE),IF($AD3="LE GOFF",VLOOKUP($B3,[1]!Tableau_Lancer_la_requête_à_partir_de_Excel_Files19[#All],33,FALSE),IF($AD3="ARDEX",VLOOKUP($B3,[1]!Tableau_Lancer_la_requête_à_partir_de_Excel_Files8[#All],33,FALSE),IF($AD3="EVENPLAST",VLOOKUP($B3,[1]!Tableau_Lancer_la_requête_à_partir_de_Excel_Files9[#All],33,FALSE),IF($AD3="GAULT ET FREMONT",VLOOKUP($B3,[1]!Tableau_Lancer_la_requête_à_partir_de_Excel_Files10[#All],33,FALSE),IF($AD3="GUILLIN EMBALLAGES",VLOOKUP($B3,[1]!Tableau_Lancer_la_requête_à_partir_de_Excel_Files11[#All],33,FALSE),IF($AD3="IMPRIMERIE DU VIADUC",VLOOKUP($B3,[1]!Tableau_Lancer_la_requête_à_partir_de_Excel_Files12[#All],33,FALSE),IF($AD3="JOLARD",VLOOKUP($B3,[1]!Tableau_Lancer_la_requête_à_partir_de_Excel_Files14[#All],33,FALSE),IF($AD3="MP HYGIENE",VLOOKUP($B3,[1]!Tableau_Lancer_la_requête_à_partir_de_Excel_Files15[#All],33,FALSE),IF($AD3="SIPALDIS",VLOOKUP($B3,[1]!Tableau_Lancer_la_requête_à_partir_de_Excel_Files13[#All],33,FALSE),IF($AD3="TICKET COM",VLOOKUP($B3,[1]!Tableau_Lancer_la_requête_à_partir_de_Excel_Files16[#All],33,FALSE),IF($AD3="TREELOGI-CODINA",VLOOKUP($B3,[1]!Tableau_Lancer_la_requête_à_partir_de_Excel_Files17[#All],33,FALSE)))))))))))))))))),"A REMPLIR")</f>
        <v>0</v>
      </c>
      <c r="AJ3" s="25">
        <f ca="1">IFERROR(IF($AD3="SOLIA",VLOOKUP($B3,[1]!Tableau_Lancer_la_requête_à_partir_de_Excel_Files6[#All],34,FALSE),IF($AD3="FIRPLAST",VLOOKUP($B3,[1]!Tableau_Lancer_la_requête_à_partir_de_Excel_Files5[#All],34,FALSE),IF($AD3="COMATEC",VLOOKUP($B3,[1]!Tableau_Lancer_la_requête_à_partir_de_Excel_Files7[#All],34,FALSE),IF($AD3="DE FACTO",VLOOKUP($B3,[1]!Tableau_Lancer_la_requête_à_partir_de_Excel_Files4[#All],34,FALSE),IF($AD3="ARTE Dist",VLOOKUP($B3,[1]!Tableau_Lancer_la_requête_à_partir_de_Excel_Files18[#All],34,FALSE),IF($AD3="THIOLAT",VLOOKUP($B3,[1]!Tableau_Lancer_la_requête_à_partir_de_Excel_Files20[#All],34,FALSE),IF($AD3="LE GOFF",VLOOKUP($B3,[1]!Tableau_Lancer_la_requête_à_partir_de_Excel_Files19[#All],34,FALSE),IF($AD3="ARDEX",VLOOKUP($B3,[1]!Tableau_Lancer_la_requête_à_partir_de_Excel_Files8[#All],34,FALSE),IF($AD3="EVENPLAST",VLOOKUP($B3,[1]!Tableau_Lancer_la_requête_à_partir_de_Excel_Files9[#All],34,FALSE),IF($AD3="GAULT ET FREMONT",VLOOKUP($B3,[1]!Tableau_Lancer_la_requête_à_partir_de_Excel_Files10[#All],34,FALSE),IF($AD3="GUILLIN EMBALLAGES",VLOOKUP($B3,[1]!Tableau_Lancer_la_requête_à_partir_de_Excel_Files11[#All],34,FALSE),IF($AD3="IMPRIMERIE DU VIADUC",VLOOKUP($B3,[1]!Tableau_Lancer_la_requête_à_partir_de_Excel_Files12[#All],34,FALSE),IF($AD3="JOLARD",VLOOKUP($B3,[1]!Tableau_Lancer_la_requête_à_partir_de_Excel_Files14[#All],34,FALSE),IF($AD3="MP HYGIENE",VLOOKUP($B3,[1]!Tableau_Lancer_la_requête_à_partir_de_Excel_Files15[#All],34,FALSE),IF($AD3="SIPALDIS",VLOOKUP($B3,[1]!Tableau_Lancer_la_requête_à_partir_de_Excel_Files13[#All],34,FALSE),IF($AD3="TICKET COM",VLOOKUP($B3,[1]!Tableau_Lancer_la_requête_à_partir_de_Excel_Files16[#All],34,FALSE),IF($AD3="TREELOGI-CODINA",VLOOKUP($B3,[1]!Tableau_Lancer_la_requête_à_partir_de_Excel_Files17[#All],34,FALSE)))))))))))))))))),"A REMPLIR")</f>
        <v>42376</v>
      </c>
      <c r="AK3" s="25" t="str">
        <f ca="1">IFERROR(IF($AD3="SOLIA",VLOOKUP($B3,[1]!Tableau_Lancer_la_requête_à_partir_de_Excel_Files6[#All],35,FALSE),IF($AD3="FIRPLAST",VLOOKUP($B3,[1]!Tableau_Lancer_la_requête_à_partir_de_Excel_Files5[#All],35,FALSE),IF($AD3="COMATEC",VLOOKUP($B3,[1]!Tableau_Lancer_la_requête_à_partir_de_Excel_Files7[#All],35,FALSE),IF($AD3="DE FACTO",VLOOKUP($B3,[1]!Tableau_Lancer_la_requête_à_partir_de_Excel_Files4[#All],35,FALSE),IF($AD3="ARTE Dist",VLOOKUP($B3,[1]!Tableau_Lancer_la_requête_à_partir_de_Excel_Files18[#All],35,FALSE),IF($AD3="THIOLAT",VLOOKUP($B3,[1]!Tableau_Lancer_la_requête_à_partir_de_Excel_Files20[#All],35,FALSE),IF($AD3="LE GOFF",VLOOKUP($B3,[1]!Tableau_Lancer_la_requête_à_partir_de_Excel_Files19[#All],35,FALSE),IF($AD3="ARDEX",VLOOKUP($B3,[1]!Tableau_Lancer_la_requête_à_partir_de_Excel_Files8[#All],35,FALSE),IF($AD3="EVENPLAST",VLOOKUP($B3,[1]!Tableau_Lancer_la_requête_à_partir_de_Excel_Files9[#All],35,FALSE),IF($AD3="GAULT ET FREMONT",VLOOKUP($B3,[1]!Tableau_Lancer_la_requête_à_partir_de_Excel_Files10[#All],35,FALSE),IF($AD3="GUILLIN EMBALLAGES",VLOOKUP($B3,[1]!Tableau_Lancer_la_requête_à_partir_de_Excel_Files11[#All],35,FALSE),IF($AD3="IMPRIMERIE DU VIADUC",VLOOKUP($B3,[1]!Tableau_Lancer_la_requête_à_partir_de_Excel_Files12[#All],35,FALSE),IF($AD3="JOLARD",VLOOKUP($B3,[1]!Tableau_Lancer_la_requête_à_partir_de_Excel_Files14[#All],35,FALSE),IF($AD3="MP HYGIENE",VLOOKUP($B3,[1]!Tableau_Lancer_la_requête_à_partir_de_Excel_Files15[#All],35,FALSE),IF($AD3="SIPALDIS",VLOOKUP($B3,[1]!Tableau_Lancer_la_requête_à_partir_de_Excel_Files13[#All],35,FALSE),IF($AD3="TICKET COM",VLOOKUP($B3,[1]!Tableau_Lancer_la_requête_à_partir_de_Excel_Files16[#All],35,FALSE),IF($AD3="TREELOGI-CODINA",VLOOKUP($B3,[1]!Tableau_Lancer_la_requête_à_partir_de_Excel_Files17[#All],35,FALSE)))))))))))))))))),"A REMPLIR")</f>
        <v>Colissimo</v>
      </c>
      <c r="AL3" s="26" t="str">
        <f ca="1">IFERROR(IF($AD3="SOLIA",VLOOKUP($B3,[1]!Tableau_Lancer_la_requête_à_partir_de_Excel_Files6[#All],36,FALSE),IF($AD3="FIRPLAST",VLOOKUP($B3,[1]!Tableau_Lancer_la_requête_à_partir_de_Excel_Files5[#All],36,FALSE),IF($AD3="COMATEC",VLOOKUP($B3,[1]!Tableau_Lancer_la_requête_à_partir_de_Excel_Files7[#All],36,FALSE),IF($AD3="DE FACTO",VLOOKUP($B3,[1]!Tableau_Lancer_la_requête_à_partir_de_Excel_Files4[#All],36,FALSE),IF($AD3="ARTE Dist",VLOOKUP($B3,[1]!Tableau_Lancer_la_requête_à_partir_de_Excel_Files18[#All],36,FALSE),IF($AD3="THIOLAT",VLOOKUP($B3,[1]!Tableau_Lancer_la_requête_à_partir_de_Excel_Files20[#All],36,FALSE),IF($AD3="LE GOFF",VLOOKUP($B3,[1]!Tableau_Lancer_la_requête_à_partir_de_Excel_Files19[#All],36,FALSE),IF($AD3="ARDEX",VLOOKUP($B3,[1]!Tableau_Lancer_la_requête_à_partir_de_Excel_Files8[#All],36,FALSE),IF($AD3="EVENPLAST",VLOOKUP($B3,[1]!Tableau_Lancer_la_requête_à_partir_de_Excel_Files9[#All],36,FALSE),IF($AD3="GAULT ET FREMONT",VLOOKUP($B3,[1]!Tableau_Lancer_la_requête_à_partir_de_Excel_Files10[#All],36,FALSE),IF($AD3="GUILLIN EMBALLAGES",VLOOKUP($B3,[1]!Tableau_Lancer_la_requête_à_partir_de_Excel_Files11[#All],36,FALSE),IF($AD3="IMPRIMERIE DU VIADUC",VLOOKUP($B3,[1]!Tableau_Lancer_la_requête_à_partir_de_Excel_Files12[#All],36,FALSE),IF($AD3="JOLARD",VLOOKUP($B3,[1]!Tableau_Lancer_la_requête_à_partir_de_Excel_Files14[#All],36,FALSE),IF($AD3="MP HYGIENE",VLOOKUP($B3,[1]!Tableau_Lancer_la_requête_à_partir_de_Excel_Files15[#All],36,FALSE),IF($AD3="SIPALDIS",VLOOKUP($B3,[1]!Tableau_Lancer_la_requête_à_partir_de_Excel_Files13[#All],36,FALSE),IF($AD3="TICKET COM",VLOOKUP($B3,[1]!Tableau_Lancer_la_requête_à_partir_de_Excel_Files16[#All],36,FALSE),IF($AD3="TREELOGI-CODINA",VLOOKUP($B3,[1]!Tableau_Lancer_la_requête_à_partir_de_Excel_Files17[#All],36,FALSE)))))))))))))))))),"A REMPLIR")</f>
        <v>3</v>
      </c>
      <c r="AM3" s="26">
        <f ca="1">IFERROR(IF($AD3="SOLIA",VLOOKUP($B3,[1]!Tableau_Lancer_la_requête_à_partir_de_Excel_Files6[#All],37,FALSE),IF($AD3="FIRPLAST",VLOOKUP($B3,[1]!Tableau_Lancer_la_requête_à_partir_de_Excel_Files5[#All],37,FALSE),IF($AD3="COMATEC",VLOOKUP($B3,[1]!Tableau_Lancer_la_requête_à_partir_de_Excel_Files7[#All],37,FALSE),IF($AD3="DE FACTO",VLOOKUP($B3,[1]!Tableau_Lancer_la_requête_à_partir_de_Excel_Files4[#All],37,FALSE),IF($AD3="ARTE Dist",VLOOKUP($B3,[1]!Tableau_Lancer_la_requête_à_partir_de_Excel_Files18[#All],37,FALSE),IF($AD3="THIOLAT",VLOOKUP($B3,[1]!Tableau_Lancer_la_requête_à_partir_de_Excel_Files20[#All],37,FALSE),IF($AD3="LE GOFF",VLOOKUP($B3,[1]!Tableau_Lancer_la_requête_à_partir_de_Excel_Files19[#All],37,FALSE),IF($AD3="ARDEX",VLOOKUP($B3,[1]!Tableau_Lancer_la_requête_à_partir_de_Excel_Files8[#All],37,FALSE),IF($AD3="EVENPLAST",VLOOKUP($B3,[1]!Tableau_Lancer_la_requête_à_partir_de_Excel_Files9[#All],37,FALSE),IF($AD3="GAULT ET FREMONT",VLOOKUP($B3,[1]!Tableau_Lancer_la_requête_à_partir_de_Excel_Files10[#All],37,FALSE),IF($AD3="GUILLIN EMBALLAGES",VLOOKUP($B3,[1]!Tableau_Lancer_la_requête_à_partir_de_Excel_Files11[#All],37,FALSE),IF($AD3="IMPRIMERIE DU VIADUC",VLOOKUP($B3,[1]!Tableau_Lancer_la_requête_à_partir_de_Excel_Files12[#All],37,FALSE),IF($AD3="JOLARD",VLOOKUP($B3,[1]!Tableau_Lancer_la_requête_à_partir_de_Excel_Files14[#All],37,FALSE),IF($AD3="MP HYGIENE",VLOOKUP($B3,[1]!Tableau_Lancer_la_requête_à_partir_de_Excel_Files15[#All],37,FALSE),IF($AD3="SIPALDIS",VLOOKUP($B3,[1]!Tableau_Lancer_la_requête_à_partir_de_Excel_Files13[#All],37,FALSE),IF($AD3="TICKET COM",VLOOKUP($B3,[1]!Tableau_Lancer_la_requête_à_partir_de_Excel_Files16[#All],37,FALSE),IF($AD3="TREELOGI-CODINA",VLOOKUP($B3,[1]!Tableau_Lancer_la_requête_à_partir_de_Excel_Files17[#All],37,FALSE)))))))))))))))))),"A REMPLIR")</f>
        <v>10</v>
      </c>
      <c r="AN3" s="28">
        <f ca="1">IFERROR(IF($AD3="SOLIA",VLOOKUP($B3,[1]!Tableau_Lancer_la_requête_à_partir_de_Excel_Files6[#All],38,FALSE),IF($AD3="FIRPLAST",VLOOKUP($B3,[1]!Tableau_Lancer_la_requête_à_partir_de_Excel_Files5[#All],38,FALSE),IF($AD3="COMATEC",VLOOKUP($B3,[1]!Tableau_Lancer_la_requête_à_partir_de_Excel_Files7[#All],38,FALSE),IF($AD3="DE FACTO",VLOOKUP($B3,[1]!Tableau_Lancer_la_requête_à_partir_de_Excel_Files4[#All],38,FALSE),IF($AD3="ARTE Dist",VLOOKUP($B3,[1]!Tableau_Lancer_la_requête_à_partir_de_Excel_Files18[#All],38,FALSE),IF($AD3="THIOLAT",VLOOKUP($B3,[1]!Tableau_Lancer_la_requête_à_partir_de_Excel_Files20[#All],38,FALSE),IF($AD3="LE GOFF",VLOOKUP($B3,[1]!Tableau_Lancer_la_requête_à_partir_de_Excel_Files19[#All],38,FALSE),IF($AD3="ARDEX",VLOOKUP($B3,[1]!Tableau_Lancer_la_requête_à_partir_de_Excel_Files8[#All],38,FALSE),IF($AD3="EVENPLAST",VLOOKUP($B3,[1]!Tableau_Lancer_la_requête_à_partir_de_Excel_Files9[#All],38,FALSE),IF($AD3="GAULT ET FREMONT",VLOOKUP($B3,[1]!Tableau_Lancer_la_requête_à_partir_de_Excel_Files10[#All],38,FALSE),IF($AD3="GUILLIN EMBALLAGES",VLOOKUP($B3,[1]!Tableau_Lancer_la_requête_à_partir_de_Excel_Files11[#All],38,FALSE),IF($AD3="IMPRIMERIE DU VIADUC",VLOOKUP($B3,[1]!Tableau_Lancer_la_requête_à_partir_de_Excel_Files12[#All],38,FALSE),IF($AD3="JOLARD",VLOOKUP($B3,[1]!Tableau_Lancer_la_requête_à_partir_de_Excel_Files14[#All],38,FALSE),IF($AD3="MP HYGIENE",VLOOKUP($B3,[1]!Tableau_Lancer_la_requête_à_partir_de_Excel_Files15[#All],38,FALSE),IF($AD3="SIPALDIS",VLOOKUP($B3,[1]!Tableau_Lancer_la_requête_à_partir_de_Excel_Files13[#All],38,FALSE),IF($AD3="TICKET COM",VLOOKUP($B3,[1]!Tableau_Lancer_la_requête_à_partir_de_Excel_Files16[#All],38,FALSE),IF($AD3="TREELOGI-CODINA",VLOOKUP($B3,[1]!Tableau_Lancer_la_requête_à_partir_de_Excel_Files17[#All],38,FALSE)))))))))))))))))),"A REMPLIR")</f>
        <v>10</v>
      </c>
      <c r="AO3" s="28">
        <f ca="1">IFERROR(IF($AD3="SOLIA",VLOOKUP($B3,[1]!Tableau_Lancer_la_requête_à_partir_de_Excel_Files6[#All],39,FALSE),IF($AD3="FIRPLAST",VLOOKUP($B3,[1]!Tableau_Lancer_la_requête_à_partir_de_Excel_Files5[#All],39,FALSE),IF($AD3="COMATEC",VLOOKUP($B3,[1]!Tableau_Lancer_la_requête_à_partir_de_Excel_Files7[#All],39,FALSE),IF($AD3="DE FACTO",VLOOKUP($B3,[1]!Tableau_Lancer_la_requête_à_partir_de_Excel_Files4[#All],39,FALSE),IF($AD3="ARTE Dist",VLOOKUP($B3,[1]!Tableau_Lancer_la_requête_à_partir_de_Excel_Files18[#All],39,FALSE),IF($AD3="THIOLAT",VLOOKUP($B3,[1]!Tableau_Lancer_la_requête_à_partir_de_Excel_Files20[#All],39,FALSE),IF($AD3="LE GOFF",VLOOKUP($B3,[1]!Tableau_Lancer_la_requête_à_partir_de_Excel_Files19[#All],39,FALSE),IF($AD3="ARDEX",VLOOKUP($B3,[1]!Tableau_Lancer_la_requête_à_partir_de_Excel_Files8[#All],39,FALSE),IF($AD3="EVENPLAST",VLOOKUP($B3,[1]!Tableau_Lancer_la_requête_à_partir_de_Excel_Files9[#All],39,FALSE),IF($AD3="GAULT ET FREMONT",VLOOKUP($B3,[1]!Tableau_Lancer_la_requête_à_partir_de_Excel_Files10[#All],39,FALSE),IF($AD3="GUILLIN EMBALLAGES",VLOOKUP($B3,[1]!Tableau_Lancer_la_requête_à_partir_de_Excel_Files11[#All],39,FALSE),IF($AD3="IMPRIMERIE DU VIADUC",VLOOKUP($B3,[1]!Tableau_Lancer_la_requête_à_partir_de_Excel_Files12[#All],39,FALSE),IF($AD3="JOLARD",VLOOKUP($B3,[1]!Tableau_Lancer_la_requête_à_partir_de_Excel_Files14[#All],39,FALSE),IF($AD3="MP HYGIENE",VLOOKUP($B3,[1]!Tableau_Lancer_la_requête_à_partir_de_Excel_Files15[#All],39,FALSE),IF($AD3="SIPALDIS",VLOOKUP($B3,[1]!Tableau_Lancer_la_requête_à_partir_de_Excel_Files13[#All],39,FALSE),IF($AD3="TICKET COM",VLOOKUP($B3,[1]!Tableau_Lancer_la_requête_à_partir_de_Excel_Files16[#All],39,FALSE),IF($AD3="TREELOGI-CODINA",VLOOKUP($B3,[1]!Tableau_Lancer_la_requête_à_partir_de_Excel_Files17[#All],39,FALSE)))))))))))))))))),"A REMPLIR")</f>
        <v>5</v>
      </c>
      <c r="AP3" s="25" t="str">
        <f ca="1">IFERROR(IF($AD3="SOLIA",VLOOKUP($B3,[1]!Tableau_Lancer_la_requête_à_partir_de_Excel_Files6[#All],40,FALSE),IF($AD3="FIRPLAST",VLOOKUP($B3,[1]!Tableau_Lancer_la_requête_à_partir_de_Excel_Files5[#All],40,FALSE),IF($AD3="COMATEC",VLOOKUP($B3,[1]!Tableau_Lancer_la_requête_à_partir_de_Excel_Files7[#All],40,FALSE),IF($AD3="DE FACTO",VLOOKUP($B3,[1]!Tableau_Lancer_la_requête_à_partir_de_Excel_Files4[#All],40,FALSE),IF($AD3="ARTE Dist",VLOOKUP($B3,[1]!Tableau_Lancer_la_requête_à_partir_de_Excel_Files18[#All],40,FALSE),IF($AD3="THIOLAT",VLOOKUP($B3,[1]!Tableau_Lancer_la_requête_à_partir_de_Excel_Files20[#All],40,FALSE),IF($AD3="LE GOFF",VLOOKUP($B3,[1]!Tableau_Lancer_la_requête_à_partir_de_Excel_Files19[#All],40,FALSE),IF($AD3="ARDEX",VLOOKUP($B3,[1]!Tableau_Lancer_la_requête_à_partir_de_Excel_Files8[#All],40,FALSE),IF($AD3="EVENPLAST",VLOOKUP($B3,[1]!Tableau_Lancer_la_requête_à_partir_de_Excel_Files9[#All],40,FALSE),IF($AD3="GAULT ET FREMONT",VLOOKUP($B3,[1]!Tableau_Lancer_la_requête_à_partir_de_Excel_Files10[#All],40,FALSE),IF($AD3="GUILLIN EMBALLAGES",VLOOKUP($B3,[1]!Tableau_Lancer_la_requête_à_partir_de_Excel_Files11[#All],40,FALSE),IF($AD3="IMPRIMERIE DU VIADUC",VLOOKUP($B3,[1]!Tableau_Lancer_la_requête_à_partir_de_Excel_Files12[#All],40,FALSE),IF($AD3="JOLARD",VLOOKUP($B3,[1]!Tableau_Lancer_la_requête_à_partir_de_Excel_Files14[#All],40,FALSE),IF($AD3="MP HYGIENE",VLOOKUP($B3,[1]!Tableau_Lancer_la_requête_à_partir_de_Excel_Files15[#All],40,FALSE),IF($AD3="SIPALDIS",VLOOKUP($B3,[1]!Tableau_Lancer_la_requête_à_partir_de_Excel_Files13[#All],40,FALSE),IF($AD3="TICKET COM",VLOOKUP($B3,[1]!Tableau_Lancer_la_requête_à_partir_de_Excel_Files16[#All],40,FALSE),IF($AD3="TREELOGI-CODINA",VLOOKUP($B3,[1]!Tableau_Lancer_la_requête_à_partir_de_Excel_Files17[#All],40,FALSE)))))))))))))))))),"A REMPLIR")</f>
        <v>Robert GERMAIN</v>
      </c>
      <c r="AQ3" s="27" t="str">
        <f ca="1">IFERROR(IF($AD3="SOLIA",VLOOKUP($B3,[1]!Tableau_Lancer_la_requête_à_partir_de_Excel_Files6[#All],41,FALSE),IF($AD3="FIRPLAST",VLOOKUP($B3,[1]!Tableau_Lancer_la_requête_à_partir_de_Excel_Files5[#All],41,FALSE),IF($AD3="COMATEC",VLOOKUP($B3,[1]!Tableau_Lancer_la_requête_à_partir_de_Excel_Files7[#All],41,FALSE),IF($AD3="DE FACTO",VLOOKUP($B3,[1]!Tableau_Lancer_la_requête_à_partir_de_Excel_Files4[#All],41,FALSE),IF($AD3="ARTE Dist",VLOOKUP($B3,[1]!Tableau_Lancer_la_requête_à_partir_de_Excel_Files18[#All],41,FALSE),IF($AD3="THIOLAT",VLOOKUP($B3,[1]!Tableau_Lancer_la_requête_à_partir_de_Excel_Files20[#All],41,FALSE),IF($AD3="LE GOFF",VLOOKUP($B3,[1]!Tableau_Lancer_la_requête_à_partir_de_Excel_Files19[#All],41,FALSE),IF($AD3="ARDEX",VLOOKUP($B3,[1]!Tableau_Lancer_la_requête_à_partir_de_Excel_Files8[#All],41,FALSE),IF($AD3="EVENPLAST",VLOOKUP($B3,[1]!Tableau_Lancer_la_requête_à_partir_de_Excel_Files9[#All],41,FALSE),IF($AD3="GAULT ET FREMONT",VLOOKUP($B3,[1]!Tableau_Lancer_la_requête_à_partir_de_Excel_Files10[#All],41,FALSE),IF($AD3="GUILLIN EMBALLAGES",VLOOKUP($B3,[1]!Tableau_Lancer_la_requête_à_partir_de_Excel_Files11[#All],41,FALSE),IF($AD3="IMPRIMERIE DU VIADUC",VLOOKUP($B3,[1]!Tableau_Lancer_la_requête_à_partir_de_Excel_Files12[#All],41,FALSE),IF($AD3="JOLARD",VLOOKUP($B3,[1]!Tableau_Lancer_la_requête_à_partir_de_Excel_Files14[#All],41,FALSE),IF($AD3="MP HYGIENE",VLOOKUP($B3,[1]!Tableau_Lancer_la_requête_à_partir_de_Excel_Files15[#All],41,FALSE),IF($AD3="SIPALDIS",VLOOKUP($B3,[1]!Tableau_Lancer_la_requête_à_partir_de_Excel_Files13[#All],41,FALSE),IF($AD3="TICKET COM",VLOOKUP($B3,[1]!Tableau_Lancer_la_requête_à_partir_de_Excel_Files16[#All],41,FALSE),IF($AD3="TREELOGI-CODINA",VLOOKUP($B3,[1]!Tableau_Lancer_la_requête_à_partir_de_Excel_Files17[#All],41,FALSE)))))))))))))))))),"A REMPLIR")</f>
        <v>02 34 51 67 54</v>
      </c>
      <c r="AR3" s="29">
        <v>42383</v>
      </c>
      <c r="AS3" s="24">
        <v>10</v>
      </c>
      <c r="AT3" s="30" t="s">
        <v>151</v>
      </c>
      <c r="AU3" s="31" t="s">
        <v>79</v>
      </c>
      <c r="AV3" s="31" t="s">
        <v>72</v>
      </c>
      <c r="AW3" s="31" t="s">
        <v>79</v>
      </c>
      <c r="AX3" s="31"/>
      <c r="AY3" s="32">
        <v>300000</v>
      </c>
      <c r="AZ3" s="32">
        <v>6000</v>
      </c>
      <c r="BA3" s="31">
        <v>12</v>
      </c>
      <c r="BB3" s="31" t="s">
        <v>82</v>
      </c>
      <c r="BC3" s="31" t="s">
        <v>152</v>
      </c>
      <c r="BD3" s="30" t="s">
        <v>153</v>
      </c>
      <c r="BE3" s="33">
        <v>42394</v>
      </c>
      <c r="BF3" s="37"/>
      <c r="BG3" s="40" t="s">
        <v>169</v>
      </c>
    </row>
    <row r="4" spans="1:59" ht="150">
      <c r="A4" s="10" t="s">
        <v>86</v>
      </c>
      <c r="B4" s="34" t="s">
        <v>87</v>
      </c>
      <c r="C4" s="12" t="s">
        <v>61</v>
      </c>
      <c r="D4" s="13" t="s">
        <v>77</v>
      </c>
      <c r="E4" s="14" t="s">
        <v>88</v>
      </c>
      <c r="F4" s="15">
        <v>42576</v>
      </c>
      <c r="G4" s="13" t="s">
        <v>89</v>
      </c>
      <c r="H4" s="13" t="s">
        <v>90</v>
      </c>
      <c r="I4" s="16" t="s">
        <v>91</v>
      </c>
      <c r="J4" s="16" t="s">
        <v>87</v>
      </c>
      <c r="K4" s="16" t="s">
        <v>92</v>
      </c>
      <c r="L4" s="16" t="s">
        <v>93</v>
      </c>
      <c r="M4" s="16" t="s">
        <v>94</v>
      </c>
      <c r="N4" s="16" t="s">
        <v>71</v>
      </c>
      <c r="O4" s="17" t="s">
        <v>79</v>
      </c>
      <c r="P4" s="17" t="s">
        <v>79</v>
      </c>
      <c r="Q4" s="16" t="s">
        <v>95</v>
      </c>
      <c r="R4" s="16" t="s">
        <v>96</v>
      </c>
      <c r="S4" s="35" t="s">
        <v>75</v>
      </c>
      <c r="T4" s="19"/>
      <c r="U4" s="36" t="s">
        <v>92</v>
      </c>
      <c r="V4" s="18">
        <v>3</v>
      </c>
      <c r="W4" s="15" t="s">
        <v>77</v>
      </c>
      <c r="X4" s="15" t="s">
        <v>78</v>
      </c>
      <c r="Y4" s="15">
        <v>42594</v>
      </c>
      <c r="Z4" s="22" t="s">
        <v>79</v>
      </c>
      <c r="AA4" s="23" t="s">
        <v>80</v>
      </c>
      <c r="AB4" s="24" t="s">
        <v>97</v>
      </c>
      <c r="AC4" s="24" t="s">
        <v>75</v>
      </c>
      <c r="AD4" s="25">
        <f ca="1">IFERROR(IF($AD4="SOLIA",VLOOKUP($B4,[1]!Tableau_Lancer_la_requête_à_partir_de_Excel_Files6[#All],28,FALSE),IF($AD4="FIRPLAST",VLOOKUP($B4,[1]!Tableau_Lancer_la_requête_à_partir_de_Excel_Files5[#All],28,FALSE),IF($AD4="COMATEC",VLOOKUP($B4,[1]!Tableau_Lancer_la_requête_à_partir_de_Excel_Files7[#All],28,FALSE),IF($AD4="DE FACTO",VLOOKUP($B4,[1]!Tableau_Lancer_la_requête_à_partir_de_Excel_Files4[#All],28,FALSE),IF($AD4="ARTE Dist",VLOOKUP($B4,[1]!Tableau_Lancer_la_requête_à_partir_de_Excel_Files18[#All],28,FALSE),IF($AD4="THIOLAT",VLOOKUP($B4,[1]!Tableau_Lancer_la_requête_à_partir_de_Excel_Files20[#All],28,FALSE),IF($AD4="LE GOFF",VLOOKUP($B4,[1]!Tableau_Lancer_la_requête_à_partir_de_Excel_Files19[#All],28,FALSE),IF($AD4="ARDEX",VLOOKUP($B4,[1]!Tableau_Lancer_la_requête_à_partir_de_Excel_Files8[#All],28,FALSE),IF($AD4="EVENPLAST",VLOOKUP($B4,[1]!Tableau_Lancer_la_requête_à_partir_de_Excel_Files9[#All],28,FALSE),IF($AD4="GAULT ET FREMONT",VLOOKUP($B4,[1]!Tableau_Lancer_la_requête_à_partir_de_Excel_Files10[#All],28,FALSE),IF($AD4="GUILLIN EMBALLAGES",VLOOKUP($B4,[1]!Tableau_Lancer_la_requête_à_partir_de_Excel_Files11[#All],28,FALSE),IF($AD4="IMPRIMERIE DU VIADUC",VLOOKUP($B4,[1]!Tableau_Lancer_la_requête_à_partir_de_Excel_Files12[#All],28,FALSE),IF($AD4="JOLARD",VLOOKUP($B4,[1]!Tableau_Lancer_la_requête_à_partir_de_Excel_Files14[#All],28,FALSE),IF($AD4="MP HYGIENE",VLOOKUP($B4,[1]!Tableau_Lancer_la_requête_à_partir_de_Excel_Files15[#All],28,FALSE),IF($AD4="SIPALDIS",VLOOKUP($B4,[1]!Tableau_Lancer_la_requête_à_partir_de_Excel_Files13[#All],28,FALSE),IF($AD4="TICKET COM",VLOOKUP($B4,[1]!Tableau_Lancer_la_requête_à_partir_de_Excel_Files16[#All],28,FALSE),IF($AD4="TREELOGI-CODINA",VLOOKUP($B4,[1]!Tableau_Lancer_la_requête_à_partir_de_Excel_Files17[#All],28,FALSE)))))))))))))))))),"A REMPLIR")</f>
        <v>42579</v>
      </c>
      <c r="AE4" s="25" t="str">
        <f ca="1">IFERROR(IF($AD4="SOLIA",VLOOKUP($B4,[1]!Tableau_Lancer_la_requête_à_partir_de_Excel_Files6[#All],29,FALSE),IF($AD4="FIRPLAST",VLOOKUP($B4,[1]!Tableau_Lancer_la_requête_à_partir_de_Excel_Files5[#All],29,FALSE),IF($AD4="COMATEC",VLOOKUP($B4,[1]!Tableau_Lancer_la_requête_à_partir_de_Excel_Files7[#All],29,FALSE),IF($AD4="DE FACTO",VLOOKUP($B4,[1]!Tableau_Lancer_la_requête_à_partir_de_Excel_Files4[#All],29,FALSE),IF($AD4="ARTE Dist",VLOOKUP($B4,[1]!Tableau_Lancer_la_requête_à_partir_de_Excel_Files18[#All],29,FALSE),IF($AD4="THIOLAT",VLOOKUP($B4,[1]!Tableau_Lancer_la_requête_à_partir_de_Excel_Files20[#All],29,FALSE),IF($AD4="LE GOFF",VLOOKUP($B4,[1]!Tableau_Lancer_la_requête_à_partir_de_Excel_Files19[#All],29,FALSE),IF($AD4="ARDEX",VLOOKUP($B4,[1]!Tableau_Lancer_la_requête_à_partir_de_Excel_Files8[#All],29,FALSE),IF($AD4="EVENPLAST",VLOOKUP($B4,[1]!Tableau_Lancer_la_requête_à_partir_de_Excel_Files9[#All],29,FALSE),IF($AD4="GAULT ET FREMONT",VLOOKUP($B4,[1]!Tableau_Lancer_la_requête_à_partir_de_Excel_Files10[#All],29,FALSE),IF($AD4="GUILLIN EMBALLAGES",VLOOKUP($B4,[1]!Tableau_Lancer_la_requête_à_partir_de_Excel_Files11[#All],29,FALSE),IF($AD4="IMPRIMERIE DU VIADUC",VLOOKUP($B4,[1]!Tableau_Lancer_la_requête_à_partir_de_Excel_Files12[#All],29,FALSE),IF($AD4="JOLARD",VLOOKUP($B4,[1]!Tableau_Lancer_la_requête_à_partir_de_Excel_Files14[#All],29,FALSE),IF($AD4="MP HYGIENE",VLOOKUP($B4,[1]!Tableau_Lancer_la_requête_à_partir_de_Excel_Files15[#All],29,FALSE),IF($AD4="SIPALDIS",VLOOKUP($B4,[1]!Tableau_Lancer_la_requête_à_partir_de_Excel_Files13[#All],29,FALSE),IF($AD4="TICKET COM",VLOOKUP($B4,[1]!Tableau_Lancer_la_requête_à_partir_de_Excel_Files16[#All],29,FALSE),IF($AD4="TREELOGI-CODINA",VLOOKUP($B4,[1]!Tableau_Lancer_la_requête_à_partir_de_Excel_Files17[#All],29,FALSE)))))))))))))))))),"A REMPLIR")</f>
        <v>CAR-3</v>
      </c>
      <c r="AF4" s="25" t="str">
        <f ca="1">IFERROR(IF($AD4="SOLIA",VLOOKUP($B4,[1]!Tableau_Lancer_la_requête_à_partir_de_Excel_Files6[#All],30,FALSE),IF($AD4="FIRPLAST",VLOOKUP($B4,[1]!Tableau_Lancer_la_requête_à_partir_de_Excel_Files5[#All],30,FALSE),IF($AD4="COMATEC",VLOOKUP($B4,[1]!Tableau_Lancer_la_requête_à_partir_de_Excel_Files7[#All],30,FALSE),IF($AD4="DE FACTO",VLOOKUP($B4,[1]!Tableau_Lancer_la_requête_à_partir_de_Excel_Files4[#All],30,FALSE),IF($AD4="ARTE Dist",VLOOKUP($B4,[1]!Tableau_Lancer_la_requête_à_partir_de_Excel_Files18[#All],30,FALSE),IF($AD4="THIOLAT",VLOOKUP($B4,[1]!Tableau_Lancer_la_requête_à_partir_de_Excel_Files20[#All],30,FALSE),IF($AD4="LE GOFF",VLOOKUP($B4,[1]!Tableau_Lancer_la_requête_à_partir_de_Excel_Files19[#All],30,FALSE),IF($AD4="ARDEX",VLOOKUP($B4,[1]!Tableau_Lancer_la_requête_à_partir_de_Excel_Files8[#All],30,FALSE),IF($AD4="EVENPLAST",VLOOKUP($B4,[1]!Tableau_Lancer_la_requête_à_partir_de_Excel_Files9[#All],30,FALSE),IF($AD4="GAULT ET FREMONT",VLOOKUP($B4,[1]!Tableau_Lancer_la_requête_à_partir_de_Excel_Files10[#All],30,FALSE),IF($AD4="GUILLIN EMBALLAGES",VLOOKUP($B4,[1]!Tableau_Lancer_la_requête_à_partir_de_Excel_Files11[#All],30,FALSE),IF($AD4="IMPRIMERIE DU VIADUC",VLOOKUP($B4,[1]!Tableau_Lancer_la_requête_à_partir_de_Excel_Files12[#All],30,FALSE),IF($AD4="JOLARD",VLOOKUP($B4,[1]!Tableau_Lancer_la_requête_à_partir_de_Excel_Files14[#All],30,FALSE),IF($AD4="MP HYGIENE",VLOOKUP($B4,[1]!Tableau_Lancer_la_requête_à_partir_de_Excel_Files15[#All],30,FALSE),IF($AD4="SIPALDIS",VLOOKUP($B4,[1]!Tableau_Lancer_la_requête_à_partir_de_Excel_Files13[#All],30,FALSE),IF($AD4="TICKET COM",VLOOKUP($B4,[1]!Tableau_Lancer_la_requête_à_partir_de_Excel_Files16[#All],30,FALSE),IF($AD4="TREELOGI-CODINA",VLOOKUP($B4,[1]!Tableau_Lancer_la_requête_à_partir_de_Excel_Files17[#All],30,FALSE)))))))))))))))))),"A REMPLIR")</f>
        <v>Carte magnétique R2C-3 C-500</v>
      </c>
      <c r="AG4" s="26" t="str">
        <f ca="1">IFERROR(IF($AD4="SOLIA",VLOOKUP($B4,[1]!Tableau_Lancer_la_requête_à_partir_de_Excel_Files6[#All],31,FALSE),IF($AD4="FIRPLAST",VLOOKUP($B4,[1]!Tableau_Lancer_la_requête_à_partir_de_Excel_Files5[#All],31,FALSE),IF($AD4="COMATEC",VLOOKUP($B4,[1]!Tableau_Lancer_la_requête_à_partir_de_Excel_Files7[#All],31,FALSE),IF($AD4="DE FACTO",VLOOKUP($B4,[1]!Tableau_Lancer_la_requête_à_partir_de_Excel_Files4[#All],31,FALSE),IF($AD4="ARTE Dist",VLOOKUP($B4,[1]!Tableau_Lancer_la_requête_à_partir_de_Excel_Files18[#All],31,FALSE),IF($AD4="THIOLAT",VLOOKUP($B4,[1]!Tableau_Lancer_la_requête_à_partir_de_Excel_Files20[#All],31,FALSE),IF($AD4="LE GOFF",VLOOKUP($B4,[1]!Tableau_Lancer_la_requête_à_partir_de_Excel_Files19[#All],31,FALSE),IF($AD4="ARDEX",VLOOKUP($B4,[1]!Tableau_Lancer_la_requête_à_partir_de_Excel_Files8[#All],31,FALSE),IF($AD4="EVENPLAST",VLOOKUP($B4,[1]!Tableau_Lancer_la_requête_à_partir_de_Excel_Files9[#All],31,FALSE),IF($AD4="GAULT ET FREMONT",VLOOKUP($B4,[1]!Tableau_Lancer_la_requête_à_partir_de_Excel_Files10[#All],31,FALSE),IF($AD4="GUILLIN EMBALLAGES",VLOOKUP($B4,[1]!Tableau_Lancer_la_requête_à_partir_de_Excel_Files11[#All],31,FALSE),IF($AD4="IMPRIMERIE DU VIADUC",VLOOKUP($B4,[1]!Tableau_Lancer_la_requête_à_partir_de_Excel_Files12[#All],31,FALSE),IF($AD4="JOLARD",VLOOKUP($B4,[1]!Tableau_Lancer_la_requête_à_partir_de_Excel_Files14[#All],31,FALSE),IF($AD4="MP HYGIENE",VLOOKUP($B4,[1]!Tableau_Lancer_la_requête_à_partir_de_Excel_Files15[#All],31,FALSE),IF($AD4="SIPALDIS",VLOOKUP($B4,[1]!Tableau_Lancer_la_requête_à_partir_de_Excel_Files13[#All],31,FALSE),IF($AD4="TICKET COM",VLOOKUP($B4,[1]!Tableau_Lancer_la_requête_à_partir_de_Excel_Files16[#All],31,FALSE),IF($AD4="TREELOGI-CODINA",VLOOKUP($B4,[1]!Tableau_Lancer_la_requête_à_partir_de_Excel_Files17[#All],31,FALSE)))))))))))))))))),"A REMPLIR")</f>
        <v>500</v>
      </c>
      <c r="AH4" s="25" t="str">
        <f ca="1">IFERROR(IF($AD4="SOLIA",VLOOKUP($B4,[1]!Tableau_Lancer_la_requête_à_partir_de_Excel_Files6[#All],32,FALSE),IF($AD4="FIRPLAST",VLOOKUP($B4,[1]!Tableau_Lancer_la_requête_à_partir_de_Excel_Files5[#All],32,FALSE),IF($AD4="COMATEC",VLOOKUP($B4,[1]!Tableau_Lancer_la_requête_à_partir_de_Excel_Files7[#All],32,FALSE),IF($AD4="DE FACTO",VLOOKUP($B4,[1]!Tableau_Lancer_la_requête_à_partir_de_Excel_Files4[#All],32,FALSE),IF($AD4="ARTE Dist",VLOOKUP($B4,[1]!Tableau_Lancer_la_requête_à_partir_de_Excel_Files18[#All],32,FALSE),IF($AD4="THIOLAT",VLOOKUP($B4,[1]!Tableau_Lancer_la_requête_à_partir_de_Excel_Files20[#All],32,FALSE),IF($AD4="LE GOFF",VLOOKUP($B4,[1]!Tableau_Lancer_la_requête_à_partir_de_Excel_Files19[#All],32,FALSE),IF($AD4="ARDEX",VLOOKUP($B4,[1]!Tableau_Lancer_la_requête_à_partir_de_Excel_Files8[#All],32,FALSE),IF($AD4="EVENPLAST",VLOOKUP($B4,[1]!Tableau_Lancer_la_requête_à_partir_de_Excel_Files9[#All],32,FALSE),IF($AD4="GAULT ET FREMONT",VLOOKUP($B4,[1]!Tableau_Lancer_la_requête_à_partir_de_Excel_Files10[#All],32,FALSE),IF($AD4="GUILLIN EMBALLAGES",VLOOKUP($B4,[1]!Tableau_Lancer_la_requête_à_partir_de_Excel_Files11[#All],32,FALSE),IF($AD4="IMPRIMERIE DU VIADUC",VLOOKUP($B4,[1]!Tableau_Lancer_la_requête_à_partir_de_Excel_Files12[#All],32,FALSE),IF($AD4="JOLARD",VLOOKUP($B4,[1]!Tableau_Lancer_la_requête_à_partir_de_Excel_Files14[#All],32,FALSE),IF($AD4="MP HYGIENE",VLOOKUP($B4,[1]!Tableau_Lancer_la_requête_à_partir_de_Excel_Files15[#All],32,FALSE),IF($AD4="SIPALDIS",VLOOKUP($B4,[1]!Tableau_Lancer_la_requête_à_partir_de_Excel_Files13[#All],32,FALSE),IF($AD4="TICKET COM",VLOOKUP($B4,[1]!Tableau_Lancer_la_requête_à_partir_de_Excel_Files16[#All],32,FALSE),IF($AD4="TREELOGI-CODINA",VLOOKUP($B4,[1]!Tableau_Lancer_la_requête_à_partir_de_Excel_Files17[#All],32,FALSE)))))))))))))))))),"A REMPLIR")</f>
        <v>OUI</v>
      </c>
      <c r="AI4" s="27" t="str">
        <f ca="1">IFERROR(IF($AD4="SOLIA",VLOOKUP($B4,[1]!Tableau_Lancer_la_requête_à_partir_de_Excel_Files6[#All],33,FALSE),IF($AD4="FIRPLAST",VLOOKUP($B4,[1]!Tableau_Lancer_la_requête_à_partir_de_Excel_Files5[#All],33,FALSE),IF($AD4="COMATEC",VLOOKUP($B4,[1]!Tableau_Lancer_la_requête_à_partir_de_Excel_Files7[#All],33,FALSE),IF($AD4="DE FACTO",VLOOKUP($B4,[1]!Tableau_Lancer_la_requête_à_partir_de_Excel_Files4[#All],33,FALSE),IF($AD4="ARTE Dist",VLOOKUP($B4,[1]!Tableau_Lancer_la_requête_à_partir_de_Excel_Files18[#All],33,FALSE),IF($AD4="THIOLAT",VLOOKUP($B4,[1]!Tableau_Lancer_la_requête_à_partir_de_Excel_Files20[#All],33,FALSE),IF($AD4="LE GOFF",VLOOKUP($B4,[1]!Tableau_Lancer_la_requête_à_partir_de_Excel_Files19[#All],33,FALSE),IF($AD4="ARDEX",VLOOKUP($B4,[1]!Tableau_Lancer_la_requête_à_partir_de_Excel_Files8[#All],33,FALSE),IF($AD4="EVENPLAST",VLOOKUP($B4,[1]!Tableau_Lancer_la_requête_à_partir_de_Excel_Files9[#All],33,FALSE),IF($AD4="GAULT ET FREMONT",VLOOKUP($B4,[1]!Tableau_Lancer_la_requête_à_partir_de_Excel_Files10[#All],33,FALSE),IF($AD4="GUILLIN EMBALLAGES",VLOOKUP($B4,[1]!Tableau_Lancer_la_requête_à_partir_de_Excel_Files11[#All],33,FALSE),IF($AD4="IMPRIMERIE DU VIADUC",VLOOKUP($B4,[1]!Tableau_Lancer_la_requête_à_partir_de_Excel_Files12[#All],33,FALSE),IF($AD4="JOLARD",VLOOKUP($B4,[1]!Tableau_Lancer_la_requête_à_partir_de_Excel_Files14[#All],33,FALSE),IF($AD4="MP HYGIENE",VLOOKUP($B4,[1]!Tableau_Lancer_la_requête_à_partir_de_Excel_Files15[#All],33,FALSE),IF($AD4="SIPALDIS",VLOOKUP($B4,[1]!Tableau_Lancer_la_requête_à_partir_de_Excel_Files13[#All],33,FALSE),IF($AD4="TICKET COM",VLOOKUP($B4,[1]!Tableau_Lancer_la_requête_à_partir_de_Excel_Files16[#All],33,FALSE),IF($AD4="TREELOGI-CODINA",VLOOKUP($B4,[1]!Tableau_Lancer_la_requête_à_partir_de_Excel_Files17[#All],33,FALSE)))))))))))))))))),"A REMPLIR")</f>
        <v>5000</v>
      </c>
      <c r="AJ4" s="25">
        <f ca="1">IFERROR(IF($AD4="SOLIA",VLOOKUP($B4,[1]!Tableau_Lancer_la_requête_à_partir_de_Excel_Files6[#All],34,FALSE),IF($AD4="FIRPLAST",VLOOKUP($B4,[1]!Tableau_Lancer_la_requête_à_partir_de_Excel_Files5[#All],34,FALSE),IF($AD4="COMATEC",VLOOKUP($B4,[1]!Tableau_Lancer_la_requête_à_partir_de_Excel_Files7[#All],34,FALSE),IF($AD4="DE FACTO",VLOOKUP($B4,[1]!Tableau_Lancer_la_requête_à_partir_de_Excel_Files4[#All],34,FALSE),IF($AD4="ARTE Dist",VLOOKUP($B4,[1]!Tableau_Lancer_la_requête_à_partir_de_Excel_Files18[#All],34,FALSE),IF($AD4="THIOLAT",VLOOKUP($B4,[1]!Tableau_Lancer_la_requête_à_partir_de_Excel_Files20[#All],34,FALSE),IF($AD4="LE GOFF",VLOOKUP($B4,[1]!Tableau_Lancer_la_requête_à_partir_de_Excel_Files19[#All],34,FALSE),IF($AD4="ARDEX",VLOOKUP($B4,[1]!Tableau_Lancer_la_requête_à_partir_de_Excel_Files8[#All],34,FALSE),IF($AD4="EVENPLAST",VLOOKUP($B4,[1]!Tableau_Lancer_la_requête_à_partir_de_Excel_Files9[#All],34,FALSE),IF($AD4="GAULT ET FREMONT",VLOOKUP($B4,[1]!Tableau_Lancer_la_requête_à_partir_de_Excel_Files10[#All],34,FALSE),IF($AD4="GUILLIN EMBALLAGES",VLOOKUP($B4,[1]!Tableau_Lancer_la_requête_à_partir_de_Excel_Files11[#All],34,FALSE),IF($AD4="IMPRIMERIE DU VIADUC",VLOOKUP($B4,[1]!Tableau_Lancer_la_requête_à_partir_de_Excel_Files12[#All],34,FALSE),IF($AD4="JOLARD",VLOOKUP($B4,[1]!Tableau_Lancer_la_requête_à_partir_de_Excel_Files14[#All],34,FALSE),IF($AD4="MP HYGIENE",VLOOKUP($B4,[1]!Tableau_Lancer_la_requête_à_partir_de_Excel_Files15[#All],34,FALSE),IF($AD4="SIPALDIS",VLOOKUP($B4,[1]!Tableau_Lancer_la_requête_à_partir_de_Excel_Files13[#All],34,FALSE),IF($AD4="TICKET COM",VLOOKUP($B4,[1]!Tableau_Lancer_la_requête_à_partir_de_Excel_Files16[#All],34,FALSE),IF($AD4="TREELOGI-CODINA",VLOOKUP($B4,[1]!Tableau_Lancer_la_requête_à_partir_de_Excel_Files17[#All],34,FALSE)))))))))))))))))),"A REMPLIR")</f>
        <v>42583</v>
      </c>
      <c r="AK4" s="25" t="str">
        <f ca="1">IFERROR(IF($AD4="SOLIA",VLOOKUP($B4,[1]!Tableau_Lancer_la_requête_à_partir_de_Excel_Files6[#All],35,FALSE),IF($AD4="FIRPLAST",VLOOKUP($B4,[1]!Tableau_Lancer_la_requête_à_partir_de_Excel_Files5[#All],35,FALSE),IF($AD4="COMATEC",VLOOKUP($B4,[1]!Tableau_Lancer_la_requête_à_partir_de_Excel_Files7[#All],35,FALSE),IF($AD4="DE FACTO",VLOOKUP($B4,[1]!Tableau_Lancer_la_requête_à_partir_de_Excel_Files4[#All],35,FALSE),IF($AD4="ARTE Dist",VLOOKUP($B4,[1]!Tableau_Lancer_la_requête_à_partir_de_Excel_Files18[#All],35,FALSE),IF($AD4="THIOLAT",VLOOKUP($B4,[1]!Tableau_Lancer_la_requête_à_partir_de_Excel_Files20[#All],35,FALSE),IF($AD4="LE GOFF",VLOOKUP($B4,[1]!Tableau_Lancer_la_requête_à_partir_de_Excel_Files19[#All],35,FALSE),IF($AD4="ARDEX",VLOOKUP($B4,[1]!Tableau_Lancer_la_requête_à_partir_de_Excel_Files8[#All],35,FALSE),IF($AD4="EVENPLAST",VLOOKUP($B4,[1]!Tableau_Lancer_la_requête_à_partir_de_Excel_Files9[#All],35,FALSE),IF($AD4="GAULT ET FREMONT",VLOOKUP($B4,[1]!Tableau_Lancer_la_requête_à_partir_de_Excel_Files10[#All],35,FALSE),IF($AD4="GUILLIN EMBALLAGES",VLOOKUP($B4,[1]!Tableau_Lancer_la_requête_à_partir_de_Excel_Files11[#All],35,FALSE),IF($AD4="IMPRIMERIE DU VIADUC",VLOOKUP($B4,[1]!Tableau_Lancer_la_requête_à_partir_de_Excel_Files12[#All],35,FALSE),IF($AD4="JOLARD",VLOOKUP($B4,[1]!Tableau_Lancer_la_requête_à_partir_de_Excel_Files14[#All],35,FALSE),IF($AD4="MP HYGIENE",VLOOKUP($B4,[1]!Tableau_Lancer_la_requête_à_partir_de_Excel_Files15[#All],35,FALSE),IF($AD4="SIPALDIS",VLOOKUP($B4,[1]!Tableau_Lancer_la_requête_à_partir_de_Excel_Files13[#All],35,FALSE),IF($AD4="TICKET COM",VLOOKUP($B4,[1]!Tableau_Lancer_la_requête_à_partir_de_Excel_Files16[#All],35,FALSE),IF($AD4="TREELOGI-CODINA",VLOOKUP($B4,[1]!Tableau_Lancer_la_requête_à_partir_de_Excel_Files17[#All],35,FALSE)))))))))))))))))),"A REMPLIR")</f>
        <v>Lettre recommandé</v>
      </c>
      <c r="AL4" s="26" t="str">
        <f ca="1">IFERROR(IF($AD4="SOLIA",VLOOKUP($B4,[1]!Tableau_Lancer_la_requête_à_partir_de_Excel_Files6[#All],36,FALSE),IF($AD4="FIRPLAST",VLOOKUP($B4,[1]!Tableau_Lancer_la_requête_à_partir_de_Excel_Files5[#All],36,FALSE),IF($AD4="COMATEC",VLOOKUP($B4,[1]!Tableau_Lancer_la_requête_à_partir_de_Excel_Files7[#All],36,FALSE),IF($AD4="DE FACTO",VLOOKUP($B4,[1]!Tableau_Lancer_la_requête_à_partir_de_Excel_Files4[#All],36,FALSE),IF($AD4="ARTE Dist",VLOOKUP($B4,[1]!Tableau_Lancer_la_requête_à_partir_de_Excel_Files18[#All],36,FALSE),IF($AD4="THIOLAT",VLOOKUP($B4,[1]!Tableau_Lancer_la_requête_à_partir_de_Excel_Files20[#All],36,FALSE),IF($AD4="LE GOFF",VLOOKUP($B4,[1]!Tableau_Lancer_la_requête_à_partir_de_Excel_Files19[#All],36,FALSE),IF($AD4="ARDEX",VLOOKUP($B4,[1]!Tableau_Lancer_la_requête_à_partir_de_Excel_Files8[#All],36,FALSE),IF($AD4="EVENPLAST",VLOOKUP($B4,[1]!Tableau_Lancer_la_requête_à_partir_de_Excel_Files9[#All],36,FALSE),IF($AD4="GAULT ET FREMONT",VLOOKUP($B4,[1]!Tableau_Lancer_la_requête_à_partir_de_Excel_Files10[#All],36,FALSE),IF($AD4="GUILLIN EMBALLAGES",VLOOKUP($B4,[1]!Tableau_Lancer_la_requête_à_partir_de_Excel_Files11[#All],36,FALSE),IF($AD4="IMPRIMERIE DU VIADUC",VLOOKUP($B4,[1]!Tableau_Lancer_la_requête_à_partir_de_Excel_Files12[#All],36,FALSE),IF($AD4="JOLARD",VLOOKUP($B4,[1]!Tableau_Lancer_la_requête_à_partir_de_Excel_Files14[#All],36,FALSE),IF($AD4="MP HYGIENE",VLOOKUP($B4,[1]!Tableau_Lancer_la_requête_à_partir_de_Excel_Files15[#All],36,FALSE),IF($AD4="SIPALDIS",VLOOKUP($B4,[1]!Tableau_Lancer_la_requête_à_partir_de_Excel_Files13[#All],36,FALSE),IF($AD4="TICKET COM",VLOOKUP($B4,[1]!Tableau_Lancer_la_requête_à_partir_de_Excel_Files16[#All],36,FALSE),IF($AD4="TREELOGI-CODINA",VLOOKUP($B4,[1]!Tableau_Lancer_la_requête_à_partir_de_Excel_Files17[#All],36,FALSE)))))))))))))))))),"A REMPLIR")</f>
        <v>7</v>
      </c>
      <c r="AM4" s="26">
        <f ca="1">IFERROR(IF($AD4="SOLIA",VLOOKUP($B4,[1]!Tableau_Lancer_la_requête_à_partir_de_Excel_Files6[#All],37,FALSE),IF($AD4="FIRPLAST",VLOOKUP($B4,[1]!Tableau_Lancer_la_requête_à_partir_de_Excel_Files5[#All],37,FALSE),IF($AD4="COMATEC",VLOOKUP($B4,[1]!Tableau_Lancer_la_requête_à_partir_de_Excel_Files7[#All],37,FALSE),IF($AD4="DE FACTO",VLOOKUP($B4,[1]!Tableau_Lancer_la_requête_à_partir_de_Excel_Files4[#All],37,FALSE),IF($AD4="ARTE Dist",VLOOKUP($B4,[1]!Tableau_Lancer_la_requête_à_partir_de_Excel_Files18[#All],37,FALSE),IF($AD4="THIOLAT",VLOOKUP($B4,[1]!Tableau_Lancer_la_requête_à_partir_de_Excel_Files20[#All],37,FALSE),IF($AD4="LE GOFF",VLOOKUP($B4,[1]!Tableau_Lancer_la_requête_à_partir_de_Excel_Files19[#All],37,FALSE),IF($AD4="ARDEX",VLOOKUP($B4,[1]!Tableau_Lancer_la_requête_à_partir_de_Excel_Files8[#All],37,FALSE),IF($AD4="EVENPLAST",VLOOKUP($B4,[1]!Tableau_Lancer_la_requête_à_partir_de_Excel_Files9[#All],37,FALSE),IF($AD4="GAULT ET FREMONT",VLOOKUP($B4,[1]!Tableau_Lancer_la_requête_à_partir_de_Excel_Files10[#All],37,FALSE),IF($AD4="GUILLIN EMBALLAGES",VLOOKUP($B4,[1]!Tableau_Lancer_la_requête_à_partir_de_Excel_Files11[#All],37,FALSE),IF($AD4="IMPRIMERIE DU VIADUC",VLOOKUP($B4,[1]!Tableau_Lancer_la_requête_à_partir_de_Excel_Files12[#All],37,FALSE),IF($AD4="JOLARD",VLOOKUP($B4,[1]!Tableau_Lancer_la_requête_à_partir_de_Excel_Files14[#All],37,FALSE),IF($AD4="MP HYGIENE",VLOOKUP($B4,[1]!Tableau_Lancer_la_requête_à_partir_de_Excel_Files15[#All],37,FALSE),IF($AD4="SIPALDIS",VLOOKUP($B4,[1]!Tableau_Lancer_la_requête_à_partir_de_Excel_Files13[#All],37,FALSE),IF($AD4="TICKET COM",VLOOKUP($B4,[1]!Tableau_Lancer_la_requête_à_partir_de_Excel_Files16[#All],37,FALSE),IF($AD4="TREELOGI-CODINA",VLOOKUP($B4,[1]!Tableau_Lancer_la_requête_à_partir_de_Excel_Files17[#All],37,FALSE)))))))))))))))))),"A REMPLIR")</f>
        <v>3</v>
      </c>
      <c r="AN4" s="28">
        <f ca="1">IFERROR(IF($AD4="SOLIA",VLOOKUP($B4,[1]!Tableau_Lancer_la_requête_à_partir_de_Excel_Files6[#All],38,FALSE),IF($AD4="FIRPLAST",VLOOKUP($B4,[1]!Tableau_Lancer_la_requête_à_partir_de_Excel_Files5[#All],38,FALSE),IF($AD4="COMATEC",VLOOKUP($B4,[1]!Tableau_Lancer_la_requête_à_partir_de_Excel_Files7[#All],38,FALSE),IF($AD4="DE FACTO",VLOOKUP($B4,[1]!Tableau_Lancer_la_requête_à_partir_de_Excel_Files4[#All],38,FALSE),IF($AD4="ARTE Dist",VLOOKUP($B4,[1]!Tableau_Lancer_la_requête_à_partir_de_Excel_Files18[#All],38,FALSE),IF($AD4="THIOLAT",VLOOKUP($B4,[1]!Tableau_Lancer_la_requête_à_partir_de_Excel_Files20[#All],38,FALSE),IF($AD4="LE GOFF",VLOOKUP($B4,[1]!Tableau_Lancer_la_requête_à_partir_de_Excel_Files19[#All],38,FALSE),IF($AD4="ARDEX",VLOOKUP($B4,[1]!Tableau_Lancer_la_requête_à_partir_de_Excel_Files8[#All],38,FALSE),IF($AD4="EVENPLAST",VLOOKUP($B4,[1]!Tableau_Lancer_la_requête_à_partir_de_Excel_Files9[#All],38,FALSE),IF($AD4="GAULT ET FREMONT",VLOOKUP($B4,[1]!Tableau_Lancer_la_requête_à_partir_de_Excel_Files10[#All],38,FALSE),IF($AD4="GUILLIN EMBALLAGES",VLOOKUP($B4,[1]!Tableau_Lancer_la_requête_à_partir_de_Excel_Files11[#All],38,FALSE),IF($AD4="IMPRIMERIE DU VIADUC",VLOOKUP($B4,[1]!Tableau_Lancer_la_requête_à_partir_de_Excel_Files12[#All],38,FALSE),IF($AD4="JOLARD",VLOOKUP($B4,[1]!Tableau_Lancer_la_requête_à_partir_de_Excel_Files14[#All],38,FALSE),IF($AD4="MP HYGIENE",VLOOKUP($B4,[1]!Tableau_Lancer_la_requête_à_partir_de_Excel_Files15[#All],38,FALSE),IF($AD4="SIPALDIS",VLOOKUP($B4,[1]!Tableau_Lancer_la_requête_à_partir_de_Excel_Files13[#All],38,FALSE),IF($AD4="TICKET COM",VLOOKUP($B4,[1]!Tableau_Lancer_la_requête_à_partir_de_Excel_Files16[#All],38,FALSE),IF($AD4="TREELOGI-CODINA",VLOOKUP($B4,[1]!Tableau_Lancer_la_requête_à_partir_de_Excel_Files17[#All],38,FALSE)))))))))))))))))),"A REMPLIR")</f>
        <v>10</v>
      </c>
      <c r="AO4" s="28">
        <f ca="1">IFERROR(IF($AD4="SOLIA",VLOOKUP($B4,[1]!Tableau_Lancer_la_requête_à_partir_de_Excel_Files6[#All],39,FALSE),IF($AD4="FIRPLAST",VLOOKUP($B4,[1]!Tableau_Lancer_la_requête_à_partir_de_Excel_Files5[#All],39,FALSE),IF($AD4="COMATEC",VLOOKUP($B4,[1]!Tableau_Lancer_la_requête_à_partir_de_Excel_Files7[#All],39,FALSE),IF($AD4="DE FACTO",VLOOKUP($B4,[1]!Tableau_Lancer_la_requête_à_partir_de_Excel_Files4[#All],39,FALSE),IF($AD4="ARTE Dist",VLOOKUP($B4,[1]!Tableau_Lancer_la_requête_à_partir_de_Excel_Files18[#All],39,FALSE),IF($AD4="THIOLAT",VLOOKUP($B4,[1]!Tableau_Lancer_la_requête_à_partir_de_Excel_Files20[#All],39,FALSE),IF($AD4="LE GOFF",VLOOKUP($B4,[1]!Tableau_Lancer_la_requête_à_partir_de_Excel_Files19[#All],39,FALSE),IF($AD4="ARDEX",VLOOKUP($B4,[1]!Tableau_Lancer_la_requête_à_partir_de_Excel_Files8[#All],39,FALSE),IF($AD4="EVENPLAST",VLOOKUP($B4,[1]!Tableau_Lancer_la_requête_à_partir_de_Excel_Files9[#All],39,FALSE),IF($AD4="GAULT ET FREMONT",VLOOKUP($B4,[1]!Tableau_Lancer_la_requête_à_partir_de_Excel_Files10[#All],39,FALSE),IF($AD4="GUILLIN EMBALLAGES",VLOOKUP($B4,[1]!Tableau_Lancer_la_requête_à_partir_de_Excel_Files11[#All],39,FALSE),IF($AD4="IMPRIMERIE DU VIADUC",VLOOKUP($B4,[1]!Tableau_Lancer_la_requête_à_partir_de_Excel_Files12[#All],39,FALSE),IF($AD4="JOLARD",VLOOKUP($B4,[1]!Tableau_Lancer_la_requête_à_partir_de_Excel_Files14[#All],39,FALSE),IF($AD4="MP HYGIENE",VLOOKUP($B4,[1]!Tableau_Lancer_la_requête_à_partir_de_Excel_Files15[#All],39,FALSE),IF($AD4="SIPALDIS",VLOOKUP($B4,[1]!Tableau_Lancer_la_requête_à_partir_de_Excel_Files13[#All],39,FALSE),IF($AD4="TICKET COM",VLOOKUP($B4,[1]!Tableau_Lancer_la_requête_à_partir_de_Excel_Files16[#All],39,FALSE),IF($AD4="TREELOGI-CODINA",VLOOKUP($B4,[1]!Tableau_Lancer_la_requête_à_partir_de_Excel_Files17[#All],39,FALSE)))))))))))))))))),"A REMPLIR")</f>
        <v>3</v>
      </c>
      <c r="AP4" s="25" t="str">
        <f ca="1">IFERROR(IF($AD4="SOLIA",VLOOKUP($B4,[1]!Tableau_Lancer_la_requête_à_partir_de_Excel_Files6[#All],40,FALSE),IF($AD4="FIRPLAST",VLOOKUP($B4,[1]!Tableau_Lancer_la_requête_à_partir_de_Excel_Files5[#All],40,FALSE),IF($AD4="COMATEC",VLOOKUP($B4,[1]!Tableau_Lancer_la_requête_à_partir_de_Excel_Files7[#All],40,FALSE),IF($AD4="DE FACTO",VLOOKUP($B4,[1]!Tableau_Lancer_la_requête_à_partir_de_Excel_Files4[#All],40,FALSE),IF($AD4="ARTE Dist",VLOOKUP($B4,[1]!Tableau_Lancer_la_requête_à_partir_de_Excel_Files18[#All],40,FALSE),IF($AD4="THIOLAT",VLOOKUP($B4,[1]!Tableau_Lancer_la_requête_à_partir_de_Excel_Files20[#All],40,FALSE),IF($AD4="LE GOFF",VLOOKUP($B4,[1]!Tableau_Lancer_la_requête_à_partir_de_Excel_Files19[#All],40,FALSE),IF($AD4="ARDEX",VLOOKUP($B4,[1]!Tableau_Lancer_la_requête_à_partir_de_Excel_Files8[#All],40,FALSE),IF($AD4="EVENPLAST",VLOOKUP($B4,[1]!Tableau_Lancer_la_requête_à_partir_de_Excel_Files9[#All],40,FALSE),IF($AD4="GAULT ET FREMONT",VLOOKUP($B4,[1]!Tableau_Lancer_la_requête_à_partir_de_Excel_Files10[#All],40,FALSE),IF($AD4="GUILLIN EMBALLAGES",VLOOKUP($B4,[1]!Tableau_Lancer_la_requête_à_partir_de_Excel_Files11[#All],40,FALSE),IF($AD4="IMPRIMERIE DU VIADUC",VLOOKUP($B4,[1]!Tableau_Lancer_la_requête_à_partir_de_Excel_Files12[#All],40,FALSE),IF($AD4="JOLARD",VLOOKUP($B4,[1]!Tableau_Lancer_la_requête_à_partir_de_Excel_Files14[#All],40,FALSE),IF($AD4="MP HYGIENE",VLOOKUP($B4,[1]!Tableau_Lancer_la_requête_à_partir_de_Excel_Files15[#All],40,FALSE),IF($AD4="SIPALDIS",VLOOKUP($B4,[1]!Tableau_Lancer_la_requête_à_partir_de_Excel_Files13[#All],40,FALSE),IF($AD4="TICKET COM",VLOOKUP($B4,[1]!Tableau_Lancer_la_requête_à_partir_de_Excel_Files16[#All],40,FALSE),IF($AD4="TREELOGI-CODINA",VLOOKUP($B4,[1]!Tableau_Lancer_la_requête_à_partir_de_Excel_Files17[#All],40,FALSE)))))))))))))))))),"A REMPLIR")</f>
        <v>Richard DUPONT</v>
      </c>
      <c r="AQ4" s="27" t="str">
        <f ca="1">IFERROR(IF($AD4="SOLIA",VLOOKUP($B4,[1]!Tableau_Lancer_la_requête_à_partir_de_Excel_Files6[#All],41,FALSE),IF($AD4="FIRPLAST",VLOOKUP($B4,[1]!Tableau_Lancer_la_requête_à_partir_de_Excel_Files5[#All],41,FALSE),IF($AD4="COMATEC",VLOOKUP($B4,[1]!Tableau_Lancer_la_requête_à_partir_de_Excel_Files7[#All],41,FALSE),IF($AD4="DE FACTO",VLOOKUP($B4,[1]!Tableau_Lancer_la_requête_à_partir_de_Excel_Files4[#All],41,FALSE),IF($AD4="ARTE Dist",VLOOKUP($B4,[1]!Tableau_Lancer_la_requête_à_partir_de_Excel_Files18[#All],41,FALSE),IF($AD4="THIOLAT",VLOOKUP($B4,[1]!Tableau_Lancer_la_requête_à_partir_de_Excel_Files20[#All],41,FALSE),IF($AD4="LE GOFF",VLOOKUP($B4,[1]!Tableau_Lancer_la_requête_à_partir_de_Excel_Files19[#All],41,FALSE),IF($AD4="ARDEX",VLOOKUP($B4,[1]!Tableau_Lancer_la_requête_à_partir_de_Excel_Files8[#All],41,FALSE),IF($AD4="EVENPLAST",VLOOKUP($B4,[1]!Tableau_Lancer_la_requête_à_partir_de_Excel_Files9[#All],41,FALSE),IF($AD4="GAULT ET FREMONT",VLOOKUP($B4,[1]!Tableau_Lancer_la_requête_à_partir_de_Excel_Files10[#All],41,FALSE),IF($AD4="GUILLIN EMBALLAGES",VLOOKUP($B4,[1]!Tableau_Lancer_la_requête_à_partir_de_Excel_Files11[#All],41,FALSE),IF($AD4="IMPRIMERIE DU VIADUC",VLOOKUP($B4,[1]!Tableau_Lancer_la_requête_à_partir_de_Excel_Files12[#All],41,FALSE),IF($AD4="JOLARD",VLOOKUP($B4,[1]!Tableau_Lancer_la_requête_à_partir_de_Excel_Files14[#All],41,FALSE),IF($AD4="MP HYGIENE",VLOOKUP($B4,[1]!Tableau_Lancer_la_requête_à_partir_de_Excel_Files15[#All],41,FALSE),IF($AD4="SIPALDIS",VLOOKUP($B4,[1]!Tableau_Lancer_la_requête_à_partir_de_Excel_Files13[#All],41,FALSE),IF($AD4="TICKET COM",VLOOKUP($B4,[1]!Tableau_Lancer_la_requête_à_partir_de_Excel_Files16[#All],41,FALSE),IF($AD4="TREELOGI-CODINA",VLOOKUP($B4,[1]!Tableau_Lancer_la_requête_à_partir_de_Excel_Files17[#All],41,FALSE)))))))))))))))))),"A REMPLIR")</f>
        <v>02 34 56 87 21</v>
      </c>
      <c r="AR4" s="29">
        <v>42593</v>
      </c>
      <c r="AS4" s="24">
        <v>5</v>
      </c>
      <c r="AT4" s="30" t="s">
        <v>98</v>
      </c>
      <c r="AU4" s="31" t="s">
        <v>72</v>
      </c>
      <c r="AV4" s="31" t="s">
        <v>72</v>
      </c>
      <c r="AW4" s="31" t="s">
        <v>72</v>
      </c>
      <c r="AX4" s="31" t="s">
        <v>99</v>
      </c>
      <c r="AY4" s="32"/>
      <c r="AZ4" s="32">
        <v>0</v>
      </c>
      <c r="BA4" s="31"/>
      <c r="BB4" s="31" t="s">
        <v>100</v>
      </c>
      <c r="BC4" s="31" t="s">
        <v>101</v>
      </c>
      <c r="BD4" s="30"/>
      <c r="BE4" s="33"/>
      <c r="BF4" s="22"/>
      <c r="BG4" s="22" t="s">
        <v>85</v>
      </c>
    </row>
    <row r="5" spans="1:59" ht="255">
      <c r="A5" s="10" t="s">
        <v>102</v>
      </c>
      <c r="B5" s="34" t="s">
        <v>103</v>
      </c>
      <c r="C5" s="12" t="s">
        <v>61</v>
      </c>
      <c r="D5" s="13" t="s">
        <v>77</v>
      </c>
      <c r="E5" s="14" t="s">
        <v>88</v>
      </c>
      <c r="F5" s="15">
        <v>42466</v>
      </c>
      <c r="G5" s="13" t="s">
        <v>104</v>
      </c>
      <c r="H5" s="13" t="s">
        <v>105</v>
      </c>
      <c r="I5" s="16" t="s">
        <v>106</v>
      </c>
      <c r="J5" s="16" t="s">
        <v>103</v>
      </c>
      <c r="K5" s="16" t="s">
        <v>107</v>
      </c>
      <c r="L5" s="16" t="s">
        <v>108</v>
      </c>
      <c r="M5" s="16" t="s">
        <v>109</v>
      </c>
      <c r="N5" s="16" t="s">
        <v>71</v>
      </c>
      <c r="O5" s="17" t="s">
        <v>79</v>
      </c>
      <c r="P5" s="17" t="s">
        <v>79</v>
      </c>
      <c r="Q5" s="16" t="s">
        <v>110</v>
      </c>
      <c r="R5" s="16" t="s">
        <v>111</v>
      </c>
      <c r="S5" s="18" t="s">
        <v>112</v>
      </c>
      <c r="T5" s="19"/>
      <c r="U5" s="19" t="s">
        <v>107</v>
      </c>
      <c r="V5" s="18">
        <v>10</v>
      </c>
      <c r="W5" s="15" t="s">
        <v>77</v>
      </c>
      <c r="X5" s="15" t="s">
        <v>113</v>
      </c>
      <c r="Y5" s="15">
        <v>42474</v>
      </c>
      <c r="Z5" s="22" t="s">
        <v>79</v>
      </c>
      <c r="AA5" s="23" t="s">
        <v>80</v>
      </c>
      <c r="AB5" s="24" t="s">
        <v>114</v>
      </c>
      <c r="AC5" s="24" t="s">
        <v>112</v>
      </c>
      <c r="AD5" s="25">
        <f ca="1">IFERROR(IF($AD5="SOLIA",VLOOKUP($B5,[1]!Tableau_Lancer_la_requête_à_partir_de_Excel_Files6[#All],28,FALSE),IF($AD5="FIRPLAST",VLOOKUP($B5,[1]!Tableau_Lancer_la_requête_à_partir_de_Excel_Files5[#All],28,FALSE),IF($AD5="COMATEC",VLOOKUP($B5,[1]!Tableau_Lancer_la_requête_à_partir_de_Excel_Files7[#All],28,FALSE),IF($AD5="DE FACTO",VLOOKUP($B5,[1]!Tableau_Lancer_la_requête_à_partir_de_Excel_Files4[#All],28,FALSE),IF($AD5="ARTE Dist",VLOOKUP($B5,[1]!Tableau_Lancer_la_requête_à_partir_de_Excel_Files18[#All],28,FALSE),IF($AD5="THIOLAT",VLOOKUP($B5,[1]!Tableau_Lancer_la_requête_à_partir_de_Excel_Files20[#All],28,FALSE),IF($AD5="LE GOFF",VLOOKUP($B5,[1]!Tableau_Lancer_la_requête_à_partir_de_Excel_Files19[#All],28,FALSE),IF($AD5="ARDEX",VLOOKUP($B5,[1]!Tableau_Lancer_la_requête_à_partir_de_Excel_Files8[#All],28,FALSE),IF($AD5="EVENPLAST",VLOOKUP($B5,[1]!Tableau_Lancer_la_requête_à_partir_de_Excel_Files9[#All],28,FALSE),IF($AD5="GAULT ET FREMONT",VLOOKUP($B5,[1]!Tableau_Lancer_la_requête_à_partir_de_Excel_Files10[#All],28,FALSE),IF($AD5="GUILLIN EMBALLAGES",VLOOKUP($B5,[1]!Tableau_Lancer_la_requête_à_partir_de_Excel_Files11[#All],28,FALSE),IF($AD5="IMPRIMERIE DU VIADUC",VLOOKUP($B5,[1]!Tableau_Lancer_la_requête_à_partir_de_Excel_Files12[#All],28,FALSE),IF($AD5="JOLARD",VLOOKUP($B5,[1]!Tableau_Lancer_la_requête_à_partir_de_Excel_Files14[#All],28,FALSE),IF($AD5="MP HYGIENE",VLOOKUP($B5,[1]!Tableau_Lancer_la_requête_à_partir_de_Excel_Files15[#All],28,FALSE),IF($AD5="SIPALDIS",VLOOKUP($B5,[1]!Tableau_Lancer_la_requête_à_partir_de_Excel_Files13[#All],28,FALSE),IF($AD5="TICKET COM",VLOOKUP($B5,[1]!Tableau_Lancer_la_requête_à_partir_de_Excel_Files16[#All],28,FALSE),IF($AD5="TREELOGI-CODINA",VLOOKUP($B5,[1]!Tableau_Lancer_la_requête_à_partir_de_Excel_Files17[#All],28,FALSE)))))))))))))))))),"A REMPLIR")</f>
        <v>42467</v>
      </c>
      <c r="AE5" s="25" t="str">
        <f ca="1">IFERROR(IF($AD5="SOLIA",VLOOKUP($B5,[1]!Tableau_Lancer_la_requête_à_partir_de_Excel_Files6[#All],29,FALSE),IF($AD5="FIRPLAST",VLOOKUP($B5,[1]!Tableau_Lancer_la_requête_à_partir_de_Excel_Files5[#All],29,FALSE),IF($AD5="COMATEC",VLOOKUP($B5,[1]!Tableau_Lancer_la_requête_à_partir_de_Excel_Files7[#All],29,FALSE),IF($AD5="DE FACTO",VLOOKUP($B5,[1]!Tableau_Lancer_la_requête_à_partir_de_Excel_Files4[#All],29,FALSE),IF($AD5="ARTE Dist",VLOOKUP($B5,[1]!Tableau_Lancer_la_requête_à_partir_de_Excel_Files18[#All],29,FALSE),IF($AD5="THIOLAT",VLOOKUP($B5,[1]!Tableau_Lancer_la_requête_à_partir_de_Excel_Files20[#All],29,FALSE),IF($AD5="LE GOFF",VLOOKUP($B5,[1]!Tableau_Lancer_la_requête_à_partir_de_Excel_Files19[#All],29,FALSE),IF($AD5="ARDEX",VLOOKUP($B5,[1]!Tableau_Lancer_la_requête_à_partir_de_Excel_Files8[#All],29,FALSE),IF($AD5="EVENPLAST",VLOOKUP($B5,[1]!Tableau_Lancer_la_requête_à_partir_de_Excel_Files9[#All],29,FALSE),IF($AD5="GAULT ET FREMONT",VLOOKUP($B5,[1]!Tableau_Lancer_la_requête_à_partir_de_Excel_Files10[#All],29,FALSE),IF($AD5="GUILLIN EMBALLAGES",VLOOKUP($B5,[1]!Tableau_Lancer_la_requête_à_partir_de_Excel_Files11[#All],29,FALSE),IF($AD5="IMPRIMERIE DU VIADUC",VLOOKUP($B5,[1]!Tableau_Lancer_la_requête_à_partir_de_Excel_Files12[#All],29,FALSE),IF($AD5="JOLARD",VLOOKUP($B5,[1]!Tableau_Lancer_la_requête_à_partir_de_Excel_Files14[#All],29,FALSE),IF($AD5="MP HYGIENE",VLOOKUP($B5,[1]!Tableau_Lancer_la_requête_à_partir_de_Excel_Files15[#All],29,FALSE),IF($AD5="SIPALDIS",VLOOKUP($B5,[1]!Tableau_Lancer_la_requête_à_partir_de_Excel_Files13[#All],29,FALSE),IF($AD5="TICKET COM",VLOOKUP($B5,[1]!Tableau_Lancer_la_requête_à_partir_de_Excel_Files16[#All],29,FALSE),IF($AD5="TREELOGI-CODINA",VLOOKUP($B5,[1]!Tableau_Lancer_la_requête_à_partir_de_Excel_Files17[#All],29,FALSE)))))))))))))))))),"A REMPLIR")</f>
        <v>555</v>
      </c>
      <c r="AF5" s="25" t="str">
        <f ca="1">IFERROR(IF($AD5="SOLIA",VLOOKUP($B5,[1]!Tableau_Lancer_la_requête_à_partir_de_Excel_Files6[#All],30,FALSE),IF($AD5="FIRPLAST",VLOOKUP($B5,[1]!Tableau_Lancer_la_requête_à_partir_de_Excel_Files5[#All],30,FALSE),IF($AD5="COMATEC",VLOOKUP($B5,[1]!Tableau_Lancer_la_requête_à_partir_de_Excel_Files7[#All],30,FALSE),IF($AD5="DE FACTO",VLOOKUP($B5,[1]!Tableau_Lancer_la_requête_à_partir_de_Excel_Files4[#All],30,FALSE),IF($AD5="ARTE Dist",VLOOKUP($B5,[1]!Tableau_Lancer_la_requête_à_partir_de_Excel_Files18[#All],30,FALSE),IF($AD5="THIOLAT",VLOOKUP($B5,[1]!Tableau_Lancer_la_requête_à_partir_de_Excel_Files20[#All],30,FALSE),IF($AD5="LE GOFF",VLOOKUP($B5,[1]!Tableau_Lancer_la_requête_à_partir_de_Excel_Files19[#All],30,FALSE),IF($AD5="ARDEX",VLOOKUP($B5,[1]!Tableau_Lancer_la_requête_à_partir_de_Excel_Files8[#All],30,FALSE),IF($AD5="EVENPLAST",VLOOKUP($B5,[1]!Tableau_Lancer_la_requête_à_partir_de_Excel_Files9[#All],30,FALSE),IF($AD5="GAULT ET FREMONT",VLOOKUP($B5,[1]!Tableau_Lancer_la_requête_à_partir_de_Excel_Files10[#All],30,FALSE),IF($AD5="GUILLIN EMBALLAGES",VLOOKUP($B5,[1]!Tableau_Lancer_la_requête_à_partir_de_Excel_Files11[#All],30,FALSE),IF($AD5="IMPRIMERIE DU VIADUC",VLOOKUP($B5,[1]!Tableau_Lancer_la_requête_à_partir_de_Excel_Files12[#All],30,FALSE),IF($AD5="JOLARD",VLOOKUP($B5,[1]!Tableau_Lancer_la_requête_à_partir_de_Excel_Files14[#All],30,FALSE),IF($AD5="MP HYGIENE",VLOOKUP($B5,[1]!Tableau_Lancer_la_requête_à_partir_de_Excel_Files15[#All],30,FALSE),IF($AD5="SIPALDIS",VLOOKUP($B5,[1]!Tableau_Lancer_la_requête_à_partir_de_Excel_Files13[#All],30,FALSE),IF($AD5="TICKET COM",VLOOKUP($B5,[1]!Tableau_Lancer_la_requête_à_partir_de_Excel_Files16[#All],30,FALSE),IF($AD5="TREELOGI-CODINA",VLOOKUP($B5,[1]!Tableau_Lancer_la_requête_à_partir_de_Excel_Files17[#All],30,FALSE)))))))))))))))))),"A REMPLIR")</f>
        <v>Badge manager C-50</v>
      </c>
      <c r="AG5" s="26">
        <f ca="1">IFERROR(IF($AD5="SOLIA",VLOOKUP($B5,[1]!Tableau_Lancer_la_requête_à_partir_de_Excel_Files6[#All],31,FALSE),IF($AD5="FIRPLAST",VLOOKUP($B5,[1]!Tableau_Lancer_la_requête_à_partir_de_Excel_Files5[#All],31,FALSE),IF($AD5="COMATEC",VLOOKUP($B5,[1]!Tableau_Lancer_la_requête_à_partir_de_Excel_Files7[#All],31,FALSE),IF($AD5="DE FACTO",VLOOKUP($B5,[1]!Tableau_Lancer_la_requête_à_partir_de_Excel_Files4[#All],31,FALSE),IF($AD5="ARTE Dist",VLOOKUP($B5,[1]!Tableau_Lancer_la_requête_à_partir_de_Excel_Files18[#All],31,FALSE),IF($AD5="THIOLAT",VLOOKUP($B5,[1]!Tableau_Lancer_la_requête_à_partir_de_Excel_Files20[#All],31,FALSE),IF($AD5="LE GOFF",VLOOKUP($B5,[1]!Tableau_Lancer_la_requête_à_partir_de_Excel_Files19[#All],31,FALSE),IF($AD5="ARDEX",VLOOKUP($B5,[1]!Tableau_Lancer_la_requête_à_partir_de_Excel_Files8[#All],31,FALSE),IF($AD5="EVENPLAST",VLOOKUP($B5,[1]!Tableau_Lancer_la_requête_à_partir_de_Excel_Files9[#All],31,FALSE),IF($AD5="GAULT ET FREMONT",VLOOKUP($B5,[1]!Tableau_Lancer_la_requête_à_partir_de_Excel_Files10[#All],31,FALSE),IF($AD5="GUILLIN EMBALLAGES",VLOOKUP($B5,[1]!Tableau_Lancer_la_requête_à_partir_de_Excel_Files11[#All],31,FALSE),IF($AD5="IMPRIMERIE DU VIADUC",VLOOKUP($B5,[1]!Tableau_Lancer_la_requête_à_partir_de_Excel_Files12[#All],31,FALSE),IF($AD5="JOLARD",VLOOKUP($B5,[1]!Tableau_Lancer_la_requête_à_partir_de_Excel_Files14[#All],31,FALSE),IF($AD5="MP HYGIENE",VLOOKUP($B5,[1]!Tableau_Lancer_la_requête_à_partir_de_Excel_Files15[#All],31,FALSE),IF($AD5="SIPALDIS",VLOOKUP($B5,[1]!Tableau_Lancer_la_requête_à_partir_de_Excel_Files13[#All],31,FALSE),IF($AD5="TICKET COM",VLOOKUP($B5,[1]!Tableau_Lancer_la_requête_à_partir_de_Excel_Files16[#All],31,FALSE),IF($AD5="TREELOGI-CODINA",VLOOKUP($B5,[1]!Tableau_Lancer_la_requête_à_partir_de_Excel_Files17[#All],31,FALSE)))))))))))))))))),"A REMPLIR")</f>
        <v>50</v>
      </c>
      <c r="AH5" s="25" t="str">
        <f ca="1">IFERROR(IF($AD5="SOLIA",VLOOKUP($B5,[1]!Tableau_Lancer_la_requête_à_partir_de_Excel_Files6[#All],32,FALSE),IF($AD5="FIRPLAST",VLOOKUP($B5,[1]!Tableau_Lancer_la_requête_à_partir_de_Excel_Files5[#All],32,FALSE),IF($AD5="COMATEC",VLOOKUP($B5,[1]!Tableau_Lancer_la_requête_à_partir_de_Excel_Files7[#All],32,FALSE),IF($AD5="DE FACTO",VLOOKUP($B5,[1]!Tableau_Lancer_la_requête_à_partir_de_Excel_Files4[#All],32,FALSE),IF($AD5="ARTE Dist",VLOOKUP($B5,[1]!Tableau_Lancer_la_requête_à_partir_de_Excel_Files18[#All],32,FALSE),IF($AD5="THIOLAT",VLOOKUP($B5,[1]!Tableau_Lancer_la_requête_à_partir_de_Excel_Files20[#All],32,FALSE),IF($AD5="LE GOFF",VLOOKUP($B5,[1]!Tableau_Lancer_la_requête_à_partir_de_Excel_Files19[#All],32,FALSE),IF($AD5="ARDEX",VLOOKUP($B5,[1]!Tableau_Lancer_la_requête_à_partir_de_Excel_Files8[#All],32,FALSE),IF($AD5="EVENPLAST",VLOOKUP($B5,[1]!Tableau_Lancer_la_requête_à_partir_de_Excel_Files9[#All],32,FALSE),IF($AD5="GAULT ET FREMONT",VLOOKUP($B5,[1]!Tableau_Lancer_la_requête_à_partir_de_Excel_Files10[#All],32,FALSE),IF($AD5="GUILLIN EMBALLAGES",VLOOKUP($B5,[1]!Tableau_Lancer_la_requête_à_partir_de_Excel_Files11[#All],32,FALSE),IF($AD5="IMPRIMERIE DU VIADUC",VLOOKUP($B5,[1]!Tableau_Lancer_la_requête_à_partir_de_Excel_Files12[#All],32,FALSE),IF($AD5="JOLARD",VLOOKUP($B5,[1]!Tableau_Lancer_la_requête_à_partir_de_Excel_Files14[#All],32,FALSE),IF($AD5="MP HYGIENE",VLOOKUP($B5,[1]!Tableau_Lancer_la_requête_à_partir_de_Excel_Files15[#All],32,FALSE),IF($AD5="SIPALDIS",VLOOKUP($B5,[1]!Tableau_Lancer_la_requête_à_partir_de_Excel_Files13[#All],32,FALSE),IF($AD5="TICKET COM",VLOOKUP($B5,[1]!Tableau_Lancer_la_requête_à_partir_de_Excel_Files16[#All],32,FALSE),IF($AD5="TREELOGI-CODINA",VLOOKUP($B5,[1]!Tableau_Lancer_la_requête_à_partir_de_Excel_Files17[#All],32,FALSE)))))))))))))))))),"A REMPLIR")</f>
        <v>OUI</v>
      </c>
      <c r="AI5" s="27">
        <f ca="1">IFERROR(IF($AD5="SOLIA",VLOOKUP($B5,[1]!Tableau_Lancer_la_requête_à_partir_de_Excel_Files6[#All],33,FALSE),IF($AD5="FIRPLAST",VLOOKUP($B5,[1]!Tableau_Lancer_la_requête_à_partir_de_Excel_Files5[#All],33,FALSE),IF($AD5="COMATEC",VLOOKUP($B5,[1]!Tableau_Lancer_la_requête_à_partir_de_Excel_Files7[#All],33,FALSE),IF($AD5="DE FACTO",VLOOKUP($B5,[1]!Tableau_Lancer_la_requête_à_partir_de_Excel_Files4[#All],33,FALSE),IF($AD5="ARTE Dist",VLOOKUP($B5,[1]!Tableau_Lancer_la_requête_à_partir_de_Excel_Files18[#All],33,FALSE),IF($AD5="THIOLAT",VLOOKUP($B5,[1]!Tableau_Lancer_la_requête_à_partir_de_Excel_Files20[#All],33,FALSE),IF($AD5="LE GOFF",VLOOKUP($B5,[1]!Tableau_Lancer_la_requête_à_partir_de_Excel_Files19[#All],33,FALSE),IF($AD5="ARDEX",VLOOKUP($B5,[1]!Tableau_Lancer_la_requête_à_partir_de_Excel_Files8[#All],33,FALSE),IF($AD5="EVENPLAST",VLOOKUP($B5,[1]!Tableau_Lancer_la_requête_à_partir_de_Excel_Files9[#All],33,FALSE),IF($AD5="GAULT ET FREMONT",VLOOKUP($B5,[1]!Tableau_Lancer_la_requête_à_partir_de_Excel_Files10[#All],33,FALSE),IF($AD5="GUILLIN EMBALLAGES",VLOOKUP($B5,[1]!Tableau_Lancer_la_requête_à_partir_de_Excel_Files11[#All],33,FALSE),IF($AD5="IMPRIMERIE DU VIADUC",VLOOKUP($B5,[1]!Tableau_Lancer_la_requête_à_partir_de_Excel_Files12[#All],33,FALSE),IF($AD5="JOLARD",VLOOKUP($B5,[1]!Tableau_Lancer_la_requête_à_partir_de_Excel_Files14[#All],33,FALSE),IF($AD5="MP HYGIENE",VLOOKUP($B5,[1]!Tableau_Lancer_la_requête_à_partir_de_Excel_Files15[#All],33,FALSE),IF($AD5="SIPALDIS",VLOOKUP($B5,[1]!Tableau_Lancer_la_requête_à_partir_de_Excel_Files13[#All],33,FALSE),IF($AD5="TICKET COM",VLOOKUP($B5,[1]!Tableau_Lancer_la_requête_à_partir_de_Excel_Files16[#All],33,FALSE),IF($AD5="TREELOGI-CODINA",VLOOKUP($B5,[1]!Tableau_Lancer_la_requête_à_partir_de_Excel_Files17[#All],33,FALSE)))))))))))))))))),"A REMPLIR")</f>
        <v>500</v>
      </c>
      <c r="AJ5" s="25">
        <f ca="1">IFERROR(IF($AD5="SOLIA",VLOOKUP($B5,[1]!Tableau_Lancer_la_requête_à_partir_de_Excel_Files6[#All],34,FALSE),IF($AD5="FIRPLAST",VLOOKUP($B5,[1]!Tableau_Lancer_la_requête_à_partir_de_Excel_Files5[#All],34,FALSE),IF($AD5="COMATEC",VLOOKUP($B5,[1]!Tableau_Lancer_la_requête_à_partir_de_Excel_Files7[#All],34,FALSE),IF($AD5="DE FACTO",VLOOKUP($B5,[1]!Tableau_Lancer_la_requête_à_partir_de_Excel_Files4[#All],34,FALSE),IF($AD5="ARTE Dist",VLOOKUP($B5,[1]!Tableau_Lancer_la_requête_à_partir_de_Excel_Files18[#All],34,FALSE),IF($AD5="THIOLAT",VLOOKUP($B5,[1]!Tableau_Lancer_la_requête_à_partir_de_Excel_Files20[#All],34,FALSE),IF($AD5="LE GOFF",VLOOKUP($B5,[1]!Tableau_Lancer_la_requête_à_partir_de_Excel_Files19[#All],34,FALSE),IF($AD5="ARDEX",VLOOKUP($B5,[1]!Tableau_Lancer_la_requête_à_partir_de_Excel_Files8[#All],34,FALSE),IF($AD5="EVENPLAST",VLOOKUP($B5,[1]!Tableau_Lancer_la_requête_à_partir_de_Excel_Files9[#All],34,FALSE),IF($AD5="GAULT ET FREMONT",VLOOKUP($B5,[1]!Tableau_Lancer_la_requête_à_partir_de_Excel_Files10[#All],34,FALSE),IF($AD5="GUILLIN EMBALLAGES",VLOOKUP($B5,[1]!Tableau_Lancer_la_requête_à_partir_de_Excel_Files11[#All],34,FALSE),IF($AD5="IMPRIMERIE DU VIADUC",VLOOKUP($B5,[1]!Tableau_Lancer_la_requête_à_partir_de_Excel_Files12[#All],34,FALSE),IF($AD5="JOLARD",VLOOKUP($B5,[1]!Tableau_Lancer_la_requête_à_partir_de_Excel_Files14[#All],34,FALSE),IF($AD5="MP HYGIENE",VLOOKUP($B5,[1]!Tableau_Lancer_la_requête_à_partir_de_Excel_Files15[#All],34,FALSE),IF($AD5="SIPALDIS",VLOOKUP($B5,[1]!Tableau_Lancer_la_requête_à_partir_de_Excel_Files13[#All],34,FALSE),IF($AD5="TICKET COM",VLOOKUP($B5,[1]!Tableau_Lancer_la_requête_à_partir_de_Excel_Files16[#All],34,FALSE),IF($AD5="TREELOGI-CODINA",VLOOKUP($B5,[1]!Tableau_Lancer_la_requête_à_partir_de_Excel_Files17[#All],34,FALSE)))))))))))))))))),"A REMPLIR")</f>
        <v>42470</v>
      </c>
      <c r="AK5" s="25" t="str">
        <f ca="1">IFERROR(IF($AD5="SOLIA",VLOOKUP($B5,[1]!Tableau_Lancer_la_requête_à_partir_de_Excel_Files6[#All],35,FALSE),IF($AD5="FIRPLAST",VLOOKUP($B5,[1]!Tableau_Lancer_la_requête_à_partir_de_Excel_Files5[#All],35,FALSE),IF($AD5="COMATEC",VLOOKUP($B5,[1]!Tableau_Lancer_la_requête_à_partir_de_Excel_Files7[#All],35,FALSE),IF($AD5="DE FACTO",VLOOKUP($B5,[1]!Tableau_Lancer_la_requête_à_partir_de_Excel_Files4[#All],35,FALSE),IF($AD5="ARTE Dist",VLOOKUP($B5,[1]!Tableau_Lancer_la_requête_à_partir_de_Excel_Files18[#All],35,FALSE),IF($AD5="THIOLAT",VLOOKUP($B5,[1]!Tableau_Lancer_la_requête_à_partir_de_Excel_Files20[#All],35,FALSE),IF($AD5="LE GOFF",VLOOKUP($B5,[1]!Tableau_Lancer_la_requête_à_partir_de_Excel_Files19[#All],35,FALSE),IF($AD5="ARDEX",VLOOKUP($B5,[1]!Tableau_Lancer_la_requête_à_partir_de_Excel_Files8[#All],35,FALSE),IF($AD5="EVENPLAST",VLOOKUP($B5,[1]!Tableau_Lancer_la_requête_à_partir_de_Excel_Files9[#All],35,FALSE),IF($AD5="GAULT ET FREMONT",VLOOKUP($B5,[1]!Tableau_Lancer_la_requête_à_partir_de_Excel_Files10[#All],35,FALSE),IF($AD5="GUILLIN EMBALLAGES",VLOOKUP($B5,[1]!Tableau_Lancer_la_requête_à_partir_de_Excel_Files11[#All],35,FALSE),IF($AD5="IMPRIMERIE DU VIADUC",VLOOKUP($B5,[1]!Tableau_Lancer_la_requête_à_partir_de_Excel_Files12[#All],35,FALSE),IF($AD5="JOLARD",VLOOKUP($B5,[1]!Tableau_Lancer_la_requête_à_partir_de_Excel_Files14[#All],35,FALSE),IF($AD5="MP HYGIENE",VLOOKUP($B5,[1]!Tableau_Lancer_la_requête_à_partir_de_Excel_Files15[#All],35,FALSE),IF($AD5="SIPALDIS",VLOOKUP($B5,[1]!Tableau_Lancer_la_requête_à_partir_de_Excel_Files13[#All],35,FALSE),IF($AD5="TICKET COM",VLOOKUP($B5,[1]!Tableau_Lancer_la_requête_à_partir_de_Excel_Files16[#All],35,FALSE),IF($AD5="TREELOGI-CODINA",VLOOKUP($B5,[1]!Tableau_Lancer_la_requête_à_partir_de_Excel_Files17[#All],35,FALSE)))))))))))))))))),"A REMPLIR")</f>
        <v>Colissimo</v>
      </c>
      <c r="AL5" s="26">
        <f ca="1">IFERROR(IF($AD5="SOLIA",VLOOKUP($B5,[1]!Tableau_Lancer_la_requête_à_partir_de_Excel_Files6[#All],36,FALSE),IF($AD5="FIRPLAST",VLOOKUP($B5,[1]!Tableau_Lancer_la_requête_à_partir_de_Excel_Files5[#All],36,FALSE),IF($AD5="COMATEC",VLOOKUP($B5,[1]!Tableau_Lancer_la_requête_à_partir_de_Excel_Files7[#All],36,FALSE),IF($AD5="DE FACTO",VLOOKUP($B5,[1]!Tableau_Lancer_la_requête_à_partir_de_Excel_Files4[#All],36,FALSE),IF($AD5="ARTE Dist",VLOOKUP($B5,[1]!Tableau_Lancer_la_requête_à_partir_de_Excel_Files18[#All],36,FALSE),IF($AD5="THIOLAT",VLOOKUP($B5,[1]!Tableau_Lancer_la_requête_à_partir_de_Excel_Files20[#All],36,FALSE),IF($AD5="LE GOFF",VLOOKUP($B5,[1]!Tableau_Lancer_la_requête_à_partir_de_Excel_Files19[#All],36,FALSE),IF($AD5="ARDEX",VLOOKUP($B5,[1]!Tableau_Lancer_la_requête_à_partir_de_Excel_Files8[#All],36,FALSE),IF($AD5="EVENPLAST",VLOOKUP($B5,[1]!Tableau_Lancer_la_requête_à_partir_de_Excel_Files9[#All],36,FALSE),IF($AD5="GAULT ET FREMONT",VLOOKUP($B5,[1]!Tableau_Lancer_la_requête_à_partir_de_Excel_Files10[#All],36,FALSE),IF($AD5="GUILLIN EMBALLAGES",VLOOKUP($B5,[1]!Tableau_Lancer_la_requête_à_partir_de_Excel_Files11[#All],36,FALSE),IF($AD5="IMPRIMERIE DU VIADUC",VLOOKUP($B5,[1]!Tableau_Lancer_la_requête_à_partir_de_Excel_Files12[#All],36,FALSE),IF($AD5="JOLARD",VLOOKUP($B5,[1]!Tableau_Lancer_la_requête_à_partir_de_Excel_Files14[#All],36,FALSE),IF($AD5="MP HYGIENE",VLOOKUP($B5,[1]!Tableau_Lancer_la_requête_à_partir_de_Excel_Files15[#All],36,FALSE),IF($AD5="SIPALDIS",VLOOKUP($B5,[1]!Tableau_Lancer_la_requête_à_partir_de_Excel_Files13[#All],36,FALSE),IF($AD5="TICKET COM",VLOOKUP($B5,[1]!Tableau_Lancer_la_requête_à_partir_de_Excel_Files16[#All],36,FALSE),IF($AD5="TREELOGI-CODINA",VLOOKUP($B5,[1]!Tableau_Lancer_la_requête_à_partir_de_Excel_Files17[#All],36,FALSE)))))))))))))))))),"A REMPLIR")</f>
        <v>3</v>
      </c>
      <c r="AM5" s="26">
        <f ca="1">IFERROR(IF($AD5="SOLIA",VLOOKUP($B5,[1]!Tableau_Lancer_la_requête_à_partir_de_Excel_Files6[#All],37,FALSE),IF($AD5="FIRPLAST",VLOOKUP($B5,[1]!Tableau_Lancer_la_requête_à_partir_de_Excel_Files5[#All],37,FALSE),IF($AD5="COMATEC",VLOOKUP($B5,[1]!Tableau_Lancer_la_requête_à_partir_de_Excel_Files7[#All],37,FALSE),IF($AD5="DE FACTO",VLOOKUP($B5,[1]!Tableau_Lancer_la_requête_à_partir_de_Excel_Files4[#All],37,FALSE),IF($AD5="ARTE Dist",VLOOKUP($B5,[1]!Tableau_Lancer_la_requête_à_partir_de_Excel_Files18[#All],37,FALSE),IF($AD5="THIOLAT",VLOOKUP($B5,[1]!Tableau_Lancer_la_requête_à_partir_de_Excel_Files20[#All],37,FALSE),IF($AD5="LE GOFF",VLOOKUP($B5,[1]!Tableau_Lancer_la_requête_à_partir_de_Excel_Files19[#All],37,FALSE),IF($AD5="ARDEX",VLOOKUP($B5,[1]!Tableau_Lancer_la_requête_à_partir_de_Excel_Files8[#All],37,FALSE),IF($AD5="EVENPLAST",VLOOKUP($B5,[1]!Tableau_Lancer_la_requête_à_partir_de_Excel_Files9[#All],37,FALSE),IF($AD5="GAULT ET FREMONT",VLOOKUP($B5,[1]!Tableau_Lancer_la_requête_à_partir_de_Excel_Files10[#All],37,FALSE),IF($AD5="GUILLIN EMBALLAGES",VLOOKUP($B5,[1]!Tableau_Lancer_la_requête_à_partir_de_Excel_Files11[#All],37,FALSE),IF($AD5="IMPRIMERIE DU VIADUC",VLOOKUP($B5,[1]!Tableau_Lancer_la_requête_à_partir_de_Excel_Files12[#All],37,FALSE),IF($AD5="JOLARD",VLOOKUP($B5,[1]!Tableau_Lancer_la_requête_à_partir_de_Excel_Files14[#All],37,FALSE),IF($AD5="MP HYGIENE",VLOOKUP($B5,[1]!Tableau_Lancer_la_requête_à_partir_de_Excel_Files15[#All],37,FALSE),IF($AD5="SIPALDIS",VLOOKUP($B5,[1]!Tableau_Lancer_la_requête_à_partir_de_Excel_Files13[#All],37,FALSE),IF($AD5="TICKET COM",VLOOKUP($B5,[1]!Tableau_Lancer_la_requête_à_partir_de_Excel_Files16[#All],37,FALSE),IF($AD5="TREELOGI-CODINA",VLOOKUP($B5,[1]!Tableau_Lancer_la_requête_à_partir_de_Excel_Files17[#All],37,FALSE)))))))))))))))))),"A REMPLIR")</f>
        <v>10</v>
      </c>
      <c r="AN5" s="28">
        <f ca="1">IFERROR(IF($AD5="SOLIA",VLOOKUP($B5,[1]!Tableau_Lancer_la_requête_à_partir_de_Excel_Files6[#All],38,FALSE),IF($AD5="FIRPLAST",VLOOKUP($B5,[1]!Tableau_Lancer_la_requête_à_partir_de_Excel_Files5[#All],38,FALSE),IF($AD5="COMATEC",VLOOKUP($B5,[1]!Tableau_Lancer_la_requête_à_partir_de_Excel_Files7[#All],38,FALSE),IF($AD5="DE FACTO",VLOOKUP($B5,[1]!Tableau_Lancer_la_requête_à_partir_de_Excel_Files4[#All],38,FALSE),IF($AD5="ARTE Dist",VLOOKUP($B5,[1]!Tableau_Lancer_la_requête_à_partir_de_Excel_Files18[#All],38,FALSE),IF($AD5="THIOLAT",VLOOKUP($B5,[1]!Tableau_Lancer_la_requête_à_partir_de_Excel_Files20[#All],38,FALSE),IF($AD5="LE GOFF",VLOOKUP($B5,[1]!Tableau_Lancer_la_requête_à_partir_de_Excel_Files19[#All],38,FALSE),IF($AD5="ARDEX",VLOOKUP($B5,[1]!Tableau_Lancer_la_requête_à_partir_de_Excel_Files8[#All],38,FALSE),IF($AD5="EVENPLAST",VLOOKUP($B5,[1]!Tableau_Lancer_la_requête_à_partir_de_Excel_Files9[#All],38,FALSE),IF($AD5="GAULT ET FREMONT",VLOOKUP($B5,[1]!Tableau_Lancer_la_requête_à_partir_de_Excel_Files10[#All],38,FALSE),IF($AD5="GUILLIN EMBALLAGES",VLOOKUP($B5,[1]!Tableau_Lancer_la_requête_à_partir_de_Excel_Files11[#All],38,FALSE),IF($AD5="IMPRIMERIE DU VIADUC",VLOOKUP($B5,[1]!Tableau_Lancer_la_requête_à_partir_de_Excel_Files12[#All],38,FALSE),IF($AD5="JOLARD",VLOOKUP($B5,[1]!Tableau_Lancer_la_requête_à_partir_de_Excel_Files14[#All],38,FALSE),IF($AD5="MP HYGIENE",VLOOKUP($B5,[1]!Tableau_Lancer_la_requête_à_partir_de_Excel_Files15[#All],38,FALSE),IF($AD5="SIPALDIS",VLOOKUP($B5,[1]!Tableau_Lancer_la_requête_à_partir_de_Excel_Files13[#All],38,FALSE),IF($AD5="TICKET COM",VLOOKUP($B5,[1]!Tableau_Lancer_la_requête_à_partir_de_Excel_Files16[#All],38,FALSE),IF($AD5="TREELOGI-CODINA",VLOOKUP($B5,[1]!Tableau_Lancer_la_requête_à_partir_de_Excel_Files17[#All],38,FALSE)))))))))))))))))),"A REMPLIR")</f>
        <v>20</v>
      </c>
      <c r="AO5" s="28">
        <f ca="1">IFERROR(IF($AD5="SOLIA",VLOOKUP($B5,[1]!Tableau_Lancer_la_requête_à_partir_de_Excel_Files6[#All],39,FALSE),IF($AD5="FIRPLAST",VLOOKUP($B5,[1]!Tableau_Lancer_la_requête_à_partir_de_Excel_Files5[#All],39,FALSE),IF($AD5="COMATEC",VLOOKUP($B5,[1]!Tableau_Lancer_la_requête_à_partir_de_Excel_Files7[#All],39,FALSE),IF($AD5="DE FACTO",VLOOKUP($B5,[1]!Tableau_Lancer_la_requête_à_partir_de_Excel_Files4[#All],39,FALSE),IF($AD5="ARTE Dist",VLOOKUP($B5,[1]!Tableau_Lancer_la_requête_à_partir_de_Excel_Files18[#All],39,FALSE),IF($AD5="THIOLAT",VLOOKUP($B5,[1]!Tableau_Lancer_la_requête_à_partir_de_Excel_Files20[#All],39,FALSE),IF($AD5="LE GOFF",VLOOKUP($B5,[1]!Tableau_Lancer_la_requête_à_partir_de_Excel_Files19[#All],39,FALSE),IF($AD5="ARDEX",VLOOKUP($B5,[1]!Tableau_Lancer_la_requête_à_partir_de_Excel_Files8[#All],39,FALSE),IF($AD5="EVENPLAST",VLOOKUP($B5,[1]!Tableau_Lancer_la_requête_à_partir_de_Excel_Files9[#All],39,FALSE),IF($AD5="GAULT ET FREMONT",VLOOKUP($B5,[1]!Tableau_Lancer_la_requête_à_partir_de_Excel_Files10[#All],39,FALSE),IF($AD5="GUILLIN EMBALLAGES",VLOOKUP($B5,[1]!Tableau_Lancer_la_requête_à_partir_de_Excel_Files11[#All],39,FALSE),IF($AD5="IMPRIMERIE DU VIADUC",VLOOKUP($B5,[1]!Tableau_Lancer_la_requête_à_partir_de_Excel_Files12[#All],39,FALSE),IF($AD5="JOLARD",VLOOKUP($B5,[1]!Tableau_Lancer_la_requête_à_partir_de_Excel_Files14[#All],39,FALSE),IF($AD5="MP HYGIENE",VLOOKUP($B5,[1]!Tableau_Lancer_la_requête_à_partir_de_Excel_Files15[#All],39,FALSE),IF($AD5="SIPALDIS",VLOOKUP($B5,[1]!Tableau_Lancer_la_requête_à_partir_de_Excel_Files13[#All],39,FALSE),IF($AD5="TICKET COM",VLOOKUP($B5,[1]!Tableau_Lancer_la_requête_à_partir_de_Excel_Files16[#All],39,FALSE),IF($AD5="TREELOGI-CODINA",VLOOKUP($B5,[1]!Tableau_Lancer_la_requête_à_partir_de_Excel_Files17[#All],39,FALSE)))))))))))))))))),"A REMPLIR")</f>
        <v>2</v>
      </c>
      <c r="AP5" s="25" t="str">
        <f ca="1">IFERROR(IF($AD5="SOLIA",VLOOKUP($B5,[1]!Tableau_Lancer_la_requête_à_partir_de_Excel_Files6[#All],40,FALSE),IF($AD5="FIRPLAST",VLOOKUP($B5,[1]!Tableau_Lancer_la_requête_à_partir_de_Excel_Files5[#All],40,FALSE),IF($AD5="COMATEC",VLOOKUP($B5,[1]!Tableau_Lancer_la_requête_à_partir_de_Excel_Files7[#All],40,FALSE),IF($AD5="DE FACTO",VLOOKUP($B5,[1]!Tableau_Lancer_la_requête_à_partir_de_Excel_Files4[#All],40,FALSE),IF($AD5="ARTE Dist",VLOOKUP($B5,[1]!Tableau_Lancer_la_requête_à_partir_de_Excel_Files18[#All],40,FALSE),IF($AD5="THIOLAT",VLOOKUP($B5,[1]!Tableau_Lancer_la_requête_à_partir_de_Excel_Files20[#All],40,FALSE),IF($AD5="LE GOFF",VLOOKUP($B5,[1]!Tableau_Lancer_la_requête_à_partir_de_Excel_Files19[#All],40,FALSE),IF($AD5="ARDEX",VLOOKUP($B5,[1]!Tableau_Lancer_la_requête_à_partir_de_Excel_Files8[#All],40,FALSE),IF($AD5="EVENPLAST",VLOOKUP($B5,[1]!Tableau_Lancer_la_requête_à_partir_de_Excel_Files9[#All],40,FALSE),IF($AD5="GAULT ET FREMONT",VLOOKUP($B5,[1]!Tableau_Lancer_la_requête_à_partir_de_Excel_Files10[#All],40,FALSE),IF($AD5="GUILLIN EMBALLAGES",VLOOKUP($B5,[1]!Tableau_Lancer_la_requête_à_partir_de_Excel_Files11[#All],40,FALSE),IF($AD5="IMPRIMERIE DU VIADUC",VLOOKUP($B5,[1]!Tableau_Lancer_la_requête_à_partir_de_Excel_Files12[#All],40,FALSE),IF($AD5="JOLARD",VLOOKUP($B5,[1]!Tableau_Lancer_la_requête_à_partir_de_Excel_Files14[#All],40,FALSE),IF($AD5="MP HYGIENE",VLOOKUP($B5,[1]!Tableau_Lancer_la_requête_à_partir_de_Excel_Files15[#All],40,FALSE),IF($AD5="SIPALDIS",VLOOKUP($B5,[1]!Tableau_Lancer_la_requête_à_partir_de_Excel_Files13[#All],40,FALSE),IF($AD5="TICKET COM",VLOOKUP($B5,[1]!Tableau_Lancer_la_requête_à_partir_de_Excel_Files16[#All],40,FALSE),IF($AD5="TREELOGI-CODINA",VLOOKUP($B5,[1]!Tableau_Lancer_la_requête_à_partir_de_Excel_Files17[#All],40,FALSE)))))))))))))))))),"A REMPLIR")</f>
        <v>Robert DURAND</v>
      </c>
      <c r="AQ5" s="27" t="str">
        <f ca="1">IFERROR(IF($AD5="SOLIA",VLOOKUP($B5,[1]!Tableau_Lancer_la_requête_à_partir_de_Excel_Files6[#All],41,FALSE),IF($AD5="FIRPLAST",VLOOKUP($B5,[1]!Tableau_Lancer_la_requête_à_partir_de_Excel_Files5[#All],41,FALSE),IF($AD5="COMATEC",VLOOKUP($B5,[1]!Tableau_Lancer_la_requête_à_partir_de_Excel_Files7[#All],41,FALSE),IF($AD5="DE FACTO",VLOOKUP($B5,[1]!Tableau_Lancer_la_requête_à_partir_de_Excel_Files4[#All],41,FALSE),IF($AD5="ARTE Dist",VLOOKUP($B5,[1]!Tableau_Lancer_la_requête_à_partir_de_Excel_Files18[#All],41,FALSE),IF($AD5="THIOLAT",VLOOKUP($B5,[1]!Tableau_Lancer_la_requête_à_partir_de_Excel_Files20[#All],41,FALSE),IF($AD5="LE GOFF",VLOOKUP($B5,[1]!Tableau_Lancer_la_requête_à_partir_de_Excel_Files19[#All],41,FALSE),IF($AD5="ARDEX",VLOOKUP($B5,[1]!Tableau_Lancer_la_requête_à_partir_de_Excel_Files8[#All],41,FALSE),IF($AD5="EVENPLAST",VLOOKUP($B5,[1]!Tableau_Lancer_la_requête_à_partir_de_Excel_Files9[#All],41,FALSE),IF($AD5="GAULT ET FREMONT",VLOOKUP($B5,[1]!Tableau_Lancer_la_requête_à_partir_de_Excel_Files10[#All],41,FALSE),IF($AD5="GUILLIN EMBALLAGES",VLOOKUP($B5,[1]!Tableau_Lancer_la_requête_à_partir_de_Excel_Files11[#All],41,FALSE),IF($AD5="IMPRIMERIE DU VIADUC",VLOOKUP($B5,[1]!Tableau_Lancer_la_requête_à_partir_de_Excel_Files12[#All],41,FALSE),IF($AD5="JOLARD",VLOOKUP($B5,[1]!Tableau_Lancer_la_requête_à_partir_de_Excel_Files14[#All],41,FALSE),IF($AD5="MP HYGIENE",VLOOKUP($B5,[1]!Tableau_Lancer_la_requête_à_partir_de_Excel_Files15[#All],41,FALSE),IF($AD5="SIPALDIS",VLOOKUP($B5,[1]!Tableau_Lancer_la_requête_à_partir_de_Excel_Files13[#All],41,FALSE),IF($AD5="TICKET COM",VLOOKUP($B5,[1]!Tableau_Lancer_la_requête_à_partir_de_Excel_Files16[#All],41,FALSE),IF($AD5="TREELOGI-CODINA",VLOOKUP($B5,[1]!Tableau_Lancer_la_requête_à_partir_de_Excel_Files17[#All],41,FALSE)))))))))))))))))),"A REMPLIR")</f>
        <v>04 25 68 90 21</v>
      </c>
      <c r="AR5" s="29">
        <v>42475</v>
      </c>
      <c r="AS5" s="24">
        <v>10</v>
      </c>
      <c r="AT5" s="30" t="s">
        <v>115</v>
      </c>
      <c r="AU5" s="31" t="s">
        <v>79</v>
      </c>
      <c r="AV5" s="31" t="s">
        <v>79</v>
      </c>
      <c r="AW5" s="31" t="s">
        <v>79</v>
      </c>
      <c r="AX5" s="31"/>
      <c r="AY5" s="32">
        <v>200000</v>
      </c>
      <c r="AZ5" s="32">
        <v>4000</v>
      </c>
      <c r="BA5" s="31">
        <v>5</v>
      </c>
      <c r="BB5" s="31" t="s">
        <v>100</v>
      </c>
      <c r="BC5" s="31" t="s">
        <v>116</v>
      </c>
      <c r="BD5" s="30"/>
      <c r="BE5" s="33"/>
      <c r="BF5" s="22"/>
      <c r="BG5" s="22" t="s">
        <v>85</v>
      </c>
    </row>
    <row r="6" spans="1:59" ht="210">
      <c r="A6" s="10" t="s">
        <v>59</v>
      </c>
      <c r="B6" s="11" t="s">
        <v>60</v>
      </c>
      <c r="C6" s="12" t="s">
        <v>61</v>
      </c>
      <c r="D6" s="13" t="s">
        <v>62</v>
      </c>
      <c r="E6" s="14" t="s">
        <v>63</v>
      </c>
      <c r="F6" s="15">
        <v>42389</v>
      </c>
      <c r="G6" s="13" t="s">
        <v>64</v>
      </c>
      <c r="H6" s="13" t="s">
        <v>65</v>
      </c>
      <c r="I6" s="16" t="s">
        <v>66</v>
      </c>
      <c r="J6" s="16" t="s">
        <v>67</v>
      </c>
      <c r="K6" s="16" t="s">
        <v>68</v>
      </c>
      <c r="L6" s="16" t="s">
        <v>69</v>
      </c>
      <c r="M6" s="16" t="s">
        <v>70</v>
      </c>
      <c r="N6" s="16" t="s">
        <v>71</v>
      </c>
      <c r="O6" s="17" t="s">
        <v>72</v>
      </c>
      <c r="P6" s="17" t="s">
        <v>72</v>
      </c>
      <c r="Q6" s="16" t="s">
        <v>73</v>
      </c>
      <c r="R6" s="16" t="s">
        <v>74</v>
      </c>
      <c r="S6" s="18" t="s">
        <v>75</v>
      </c>
      <c r="T6" s="19"/>
      <c r="U6" s="19" t="s">
        <v>76</v>
      </c>
      <c r="V6" s="20">
        <v>4</v>
      </c>
      <c r="W6" s="21" t="s">
        <v>77</v>
      </c>
      <c r="X6" s="21" t="s">
        <v>78</v>
      </c>
      <c r="Y6" s="21">
        <v>42399</v>
      </c>
      <c r="Z6" s="22" t="s">
        <v>79</v>
      </c>
      <c r="AA6" s="23" t="s">
        <v>80</v>
      </c>
      <c r="AB6" s="24"/>
      <c r="AC6" s="24" t="s">
        <v>75</v>
      </c>
      <c r="AD6" s="25">
        <f ca="1">IFERROR(IF($AD6="SOLIA",VLOOKUP($B6,[1]!Tableau_Lancer_la_requête_à_partir_de_Excel_Files6[#All],28,FALSE),IF($AD6="FIRPLAST",VLOOKUP($B6,[1]!Tableau_Lancer_la_requête_à_partir_de_Excel_Files5[#All],28,FALSE),IF($AD6="COMATEC",VLOOKUP($B6,[1]!Tableau_Lancer_la_requête_à_partir_de_Excel_Files7[#All],28,FALSE),IF($AD6="DE FACTO",VLOOKUP($B6,[1]!Tableau_Lancer_la_requête_à_partir_de_Excel_Files4[#All],28,FALSE),IF($AD6="ARTE Dist",VLOOKUP($B6,[1]!Tableau_Lancer_la_requête_à_partir_de_Excel_Files18[#All],28,FALSE),IF($AD6="THIOLAT",VLOOKUP($B6,[1]!Tableau_Lancer_la_requête_à_partir_de_Excel_Files20[#All],28,FALSE),IF($AD6="LE GOFF",VLOOKUP($B6,[1]!Tableau_Lancer_la_requête_à_partir_de_Excel_Files19[#All],28,FALSE),IF($AD6="ARDEX",VLOOKUP($B6,[1]!Tableau_Lancer_la_requête_à_partir_de_Excel_Files8[#All],28,FALSE),IF($AD6="EVENPLAST",VLOOKUP($B6,[1]!Tableau_Lancer_la_requête_à_partir_de_Excel_Files9[#All],28,FALSE),IF($AD6="GAULT ET FREMONT",VLOOKUP($B6,[1]!Tableau_Lancer_la_requête_à_partir_de_Excel_Files10[#All],28,FALSE),IF($AD6="GUILLIN EMBALLAGES",VLOOKUP($B6,[1]!Tableau_Lancer_la_requête_à_partir_de_Excel_Files11[#All],28,FALSE),IF($AD6="IMPRIMERIE DU VIADUC",VLOOKUP($B6,[1]!Tableau_Lancer_la_requête_à_partir_de_Excel_Files12[#All],28,FALSE),IF($AD6="JOLARD",VLOOKUP($B6,[1]!Tableau_Lancer_la_requête_à_partir_de_Excel_Files14[#All],28,FALSE),IF($AD6="MP HYGIENE",VLOOKUP($B6,[1]!Tableau_Lancer_la_requête_à_partir_de_Excel_Files15[#All],28,FALSE),IF($AD6="SIPALDIS",VLOOKUP($B6,[1]!Tableau_Lancer_la_requête_à_partir_de_Excel_Files13[#All],28,FALSE),IF($AD6="TICKET COM",VLOOKUP($B6,[1]!Tableau_Lancer_la_requête_à_partir_de_Excel_Files16[#All],28,FALSE),IF($AD6="TREELOGI-CODINA",VLOOKUP($B6,[1]!Tableau_Lancer_la_requête_à_partir_de_Excel_Files17[#All],28,FALSE)))))))))))))))))),"A REMPLIR")</f>
        <v>42391</v>
      </c>
      <c r="AE6" s="25" t="str">
        <f ca="1">IFERROR(IF($AD6="SOLIA",VLOOKUP($B6,[1]!Tableau_Lancer_la_requête_à_partir_de_Excel_Files6[#All],29,FALSE),IF($AD6="FIRPLAST",VLOOKUP($B6,[1]!Tableau_Lancer_la_requête_à_partir_de_Excel_Files5[#All],29,FALSE),IF($AD6="COMATEC",VLOOKUP($B6,[1]!Tableau_Lancer_la_requête_à_partir_de_Excel_Files7[#All],29,FALSE),IF($AD6="DE FACTO",VLOOKUP($B6,[1]!Tableau_Lancer_la_requête_à_partir_de_Excel_Files4[#All],29,FALSE),IF($AD6="ARTE Dist",VLOOKUP($B6,[1]!Tableau_Lancer_la_requête_à_partir_de_Excel_Files18[#All],29,FALSE),IF($AD6="THIOLAT",VLOOKUP($B6,[1]!Tableau_Lancer_la_requête_à_partir_de_Excel_Files20[#All],29,FALSE),IF($AD6="LE GOFF",VLOOKUP($B6,[1]!Tableau_Lancer_la_requête_à_partir_de_Excel_Files19[#All],29,FALSE),IF($AD6="ARDEX",VLOOKUP($B6,[1]!Tableau_Lancer_la_requête_à_partir_de_Excel_Files8[#All],29,FALSE),IF($AD6="EVENPLAST",VLOOKUP($B6,[1]!Tableau_Lancer_la_requête_à_partir_de_Excel_Files9[#All],29,FALSE),IF($AD6="GAULT ET FREMONT",VLOOKUP($B6,[1]!Tableau_Lancer_la_requête_à_partir_de_Excel_Files10[#All],29,FALSE),IF($AD6="GUILLIN EMBALLAGES",VLOOKUP($B6,[1]!Tableau_Lancer_la_requête_à_partir_de_Excel_Files11[#All],29,FALSE),IF($AD6="IMPRIMERIE DU VIADUC",VLOOKUP($B6,[1]!Tableau_Lancer_la_requête_à_partir_de_Excel_Files12[#All],29,FALSE),IF($AD6="JOLARD",VLOOKUP($B6,[1]!Tableau_Lancer_la_requête_à_partir_de_Excel_Files14[#All],29,FALSE),IF($AD6="MP HYGIENE",VLOOKUP($B6,[1]!Tableau_Lancer_la_requête_à_partir_de_Excel_Files15[#All],29,FALSE),IF($AD6="SIPALDIS",VLOOKUP($B6,[1]!Tableau_Lancer_la_requête_à_partir_de_Excel_Files13[#All],29,FALSE),IF($AD6="TICKET COM",VLOOKUP($B6,[1]!Tableau_Lancer_la_requête_à_partir_de_Excel_Files16[#All],29,FALSE),IF($AD6="TREELOGI-CODINA",VLOOKUP($B6,[1]!Tableau_Lancer_la_requête_à_partir_de_Excel_Files17[#All],29,FALSE)))))))))))))))))),"A REMPLIR")</f>
        <v>ASS3-PSE-150</v>
      </c>
      <c r="AF6" s="25" t="str">
        <f ca="1">IFERROR(IF($AD6="SOLIA",VLOOKUP($B6,[1]!Tableau_Lancer_la_requête_à_partir_de_Excel_Files6[#All],30,FALSE),IF($AD6="FIRPLAST",VLOOKUP($B6,[1]!Tableau_Lancer_la_requête_à_partir_de_Excel_Files5[#All],30,FALSE),IF($AD6="COMATEC",VLOOKUP($B6,[1]!Tableau_Lancer_la_requête_à_partir_de_Excel_Files7[#All],30,FALSE),IF($AD6="DE FACTO",VLOOKUP($B6,[1]!Tableau_Lancer_la_requête_à_partir_de_Excel_Files4[#All],30,FALSE),IF($AD6="ARTE Dist",VLOOKUP($B6,[1]!Tableau_Lancer_la_requête_à_partir_de_Excel_Files18[#All],30,FALSE),IF($AD6="THIOLAT",VLOOKUP($B6,[1]!Tableau_Lancer_la_requête_à_partir_de_Excel_Files20[#All],30,FALSE),IF($AD6="LE GOFF",VLOOKUP($B6,[1]!Tableau_Lancer_la_requête_à_partir_de_Excel_Files19[#All],30,FALSE),IF($AD6="ARDEX",VLOOKUP($B6,[1]!Tableau_Lancer_la_requête_à_partir_de_Excel_Files8[#All],30,FALSE),IF($AD6="EVENPLAST",VLOOKUP($B6,[1]!Tableau_Lancer_la_requête_à_partir_de_Excel_Files9[#All],30,FALSE),IF($AD6="GAULT ET FREMONT",VLOOKUP($B6,[1]!Tableau_Lancer_la_requête_à_partir_de_Excel_Files10[#All],30,FALSE),IF($AD6="GUILLIN EMBALLAGES",VLOOKUP($B6,[1]!Tableau_Lancer_la_requête_à_partir_de_Excel_Files11[#All],30,FALSE),IF($AD6="IMPRIMERIE DU VIADUC",VLOOKUP($B6,[1]!Tableau_Lancer_la_requête_à_partir_de_Excel_Files12[#All],30,FALSE),IF($AD6="JOLARD",VLOOKUP($B6,[1]!Tableau_Lancer_la_requête_à_partir_de_Excel_Files14[#All],30,FALSE),IF($AD6="MP HYGIENE",VLOOKUP($B6,[1]!Tableau_Lancer_la_requête_à_partir_de_Excel_Files15[#All],30,FALSE),IF($AD6="SIPALDIS",VLOOKUP($B6,[1]!Tableau_Lancer_la_requête_à_partir_de_Excel_Files13[#All],30,FALSE),IF($AD6="TICKET COM",VLOOKUP($B6,[1]!Tableau_Lancer_la_requête_à_partir_de_Excel_Files16[#All],30,FALSE),IF($AD6="TREELOGI-CODINA",VLOOKUP($B6,[1]!Tableau_Lancer_la_requête_à_partir_de_Excel_Files17[#All],30,FALSE)))))))))))))))))),"A REMPLIR")</f>
        <v>Assiette en PSE blanche 150x150 C-1000</v>
      </c>
      <c r="AG6" s="26" t="str">
        <f ca="1">IFERROR(IF($AD6="SOLIA",VLOOKUP($B6,[1]!Tableau_Lancer_la_requête_à_partir_de_Excel_Files6[#All],31,FALSE),IF($AD6="FIRPLAST",VLOOKUP($B6,[1]!Tableau_Lancer_la_requête_à_partir_de_Excel_Files5[#All],31,FALSE),IF($AD6="COMATEC",VLOOKUP($B6,[1]!Tableau_Lancer_la_requête_à_partir_de_Excel_Files7[#All],31,FALSE),IF($AD6="DE FACTO",VLOOKUP($B6,[1]!Tableau_Lancer_la_requête_à_partir_de_Excel_Files4[#All],31,FALSE),IF($AD6="ARTE Dist",VLOOKUP($B6,[1]!Tableau_Lancer_la_requête_à_partir_de_Excel_Files18[#All],31,FALSE),IF($AD6="THIOLAT",VLOOKUP($B6,[1]!Tableau_Lancer_la_requête_à_partir_de_Excel_Files20[#All],31,FALSE),IF($AD6="LE GOFF",VLOOKUP($B6,[1]!Tableau_Lancer_la_requête_à_partir_de_Excel_Files19[#All],31,FALSE),IF($AD6="ARDEX",VLOOKUP($B6,[1]!Tableau_Lancer_la_requête_à_partir_de_Excel_Files8[#All],31,FALSE),IF($AD6="EVENPLAST",VLOOKUP($B6,[1]!Tableau_Lancer_la_requête_à_partir_de_Excel_Files9[#All],31,FALSE),IF($AD6="GAULT ET FREMONT",VLOOKUP($B6,[1]!Tableau_Lancer_la_requête_à_partir_de_Excel_Files10[#All],31,FALSE),IF($AD6="GUILLIN EMBALLAGES",VLOOKUP($B6,[1]!Tableau_Lancer_la_requête_à_partir_de_Excel_Files11[#All],31,FALSE),IF($AD6="IMPRIMERIE DU VIADUC",VLOOKUP($B6,[1]!Tableau_Lancer_la_requête_à_partir_de_Excel_Files12[#All],31,FALSE),IF($AD6="JOLARD",VLOOKUP($B6,[1]!Tableau_Lancer_la_requête_à_partir_de_Excel_Files14[#All],31,FALSE),IF($AD6="MP HYGIENE",VLOOKUP($B6,[1]!Tableau_Lancer_la_requête_à_partir_de_Excel_Files15[#All],31,FALSE),IF($AD6="SIPALDIS",VLOOKUP($B6,[1]!Tableau_Lancer_la_requête_à_partir_de_Excel_Files13[#All],31,FALSE),IF($AD6="TICKET COM",VLOOKUP($B6,[1]!Tableau_Lancer_la_requête_à_partir_de_Excel_Files16[#All],31,FALSE),IF($AD6="TREELOGI-CODINA",VLOOKUP($B6,[1]!Tableau_Lancer_la_requête_à_partir_de_Excel_Files17[#All],31,FALSE)))))))))))))))))),"A REMPLIR")</f>
        <v>1000</v>
      </c>
      <c r="AH6" s="25" t="str">
        <f ca="1">IFERROR(IF($AD6="SOLIA",VLOOKUP($B6,[1]!Tableau_Lancer_la_requête_à_partir_de_Excel_Files6[#All],32,FALSE),IF($AD6="FIRPLAST",VLOOKUP($B6,[1]!Tableau_Lancer_la_requête_à_partir_de_Excel_Files5[#All],32,FALSE),IF($AD6="COMATEC",VLOOKUP($B6,[1]!Tableau_Lancer_la_requête_à_partir_de_Excel_Files7[#All],32,FALSE),IF($AD6="DE FACTO",VLOOKUP($B6,[1]!Tableau_Lancer_la_requête_à_partir_de_Excel_Files4[#All],32,FALSE),IF($AD6="ARTE Dist",VLOOKUP($B6,[1]!Tableau_Lancer_la_requête_à_partir_de_Excel_Files18[#All],32,FALSE),IF($AD6="THIOLAT",VLOOKUP($B6,[1]!Tableau_Lancer_la_requête_à_partir_de_Excel_Files20[#All],32,FALSE),IF($AD6="LE GOFF",VLOOKUP($B6,[1]!Tableau_Lancer_la_requête_à_partir_de_Excel_Files19[#All],32,FALSE),IF($AD6="ARDEX",VLOOKUP($B6,[1]!Tableau_Lancer_la_requête_à_partir_de_Excel_Files8[#All],32,FALSE),IF($AD6="EVENPLAST",VLOOKUP($B6,[1]!Tableau_Lancer_la_requête_à_partir_de_Excel_Files9[#All],32,FALSE),IF($AD6="GAULT ET FREMONT",VLOOKUP($B6,[1]!Tableau_Lancer_la_requête_à_partir_de_Excel_Files10[#All],32,FALSE),IF($AD6="GUILLIN EMBALLAGES",VLOOKUP($B6,[1]!Tableau_Lancer_la_requête_à_partir_de_Excel_Files11[#All],32,FALSE),IF($AD6="IMPRIMERIE DU VIADUC",VLOOKUP($B6,[1]!Tableau_Lancer_la_requête_à_partir_de_Excel_Files12[#All],32,FALSE),IF($AD6="JOLARD",VLOOKUP($B6,[1]!Tableau_Lancer_la_requête_à_partir_de_Excel_Files14[#All],32,FALSE),IF($AD6="MP HYGIENE",VLOOKUP($B6,[1]!Tableau_Lancer_la_requête_à_partir_de_Excel_Files15[#All],32,FALSE),IF($AD6="SIPALDIS",VLOOKUP($B6,[1]!Tableau_Lancer_la_requête_à_partir_de_Excel_Files13[#All],32,FALSE),IF($AD6="TICKET COM",VLOOKUP($B6,[1]!Tableau_Lancer_la_requête_à_partir_de_Excel_Files16[#All],32,FALSE),IF($AD6="TREELOGI-CODINA",VLOOKUP($B6,[1]!Tableau_Lancer_la_requête_à_partir_de_Excel_Files17[#All],32,FALSE)))))))))))))))))),"A REMPLIR")</f>
        <v>NON</v>
      </c>
      <c r="AI6" s="27" t="str">
        <f ca="1">IFERROR(IF($AD6="SOLIA",VLOOKUP($B6,[1]!Tableau_Lancer_la_requête_à_partir_de_Excel_Files6[#All],33,FALSE),IF($AD6="FIRPLAST",VLOOKUP($B6,[1]!Tableau_Lancer_la_requête_à_partir_de_Excel_Files5[#All],33,FALSE),IF($AD6="COMATEC",VLOOKUP($B6,[1]!Tableau_Lancer_la_requête_à_partir_de_Excel_Files7[#All],33,FALSE),IF($AD6="DE FACTO",VLOOKUP($B6,[1]!Tableau_Lancer_la_requête_à_partir_de_Excel_Files4[#All],33,FALSE),IF($AD6="ARTE Dist",VLOOKUP($B6,[1]!Tableau_Lancer_la_requête_à_partir_de_Excel_Files18[#All],33,FALSE),IF($AD6="THIOLAT",VLOOKUP($B6,[1]!Tableau_Lancer_la_requête_à_partir_de_Excel_Files20[#All],33,FALSE),IF($AD6="LE GOFF",VLOOKUP($B6,[1]!Tableau_Lancer_la_requête_à_partir_de_Excel_Files19[#All],33,FALSE),IF($AD6="ARDEX",VLOOKUP($B6,[1]!Tableau_Lancer_la_requête_à_partir_de_Excel_Files8[#All],33,FALSE),IF($AD6="EVENPLAST",VLOOKUP($B6,[1]!Tableau_Lancer_la_requête_à_partir_de_Excel_Files9[#All],33,FALSE),IF($AD6="GAULT ET FREMONT",VLOOKUP($B6,[1]!Tableau_Lancer_la_requête_à_partir_de_Excel_Files10[#All],33,FALSE),IF($AD6="GUILLIN EMBALLAGES",VLOOKUP($B6,[1]!Tableau_Lancer_la_requête_à_partir_de_Excel_Files11[#All],33,FALSE),IF($AD6="IMPRIMERIE DU VIADUC",VLOOKUP($B6,[1]!Tableau_Lancer_la_requête_à_partir_de_Excel_Files12[#All],33,FALSE),IF($AD6="JOLARD",VLOOKUP($B6,[1]!Tableau_Lancer_la_requête_à_partir_de_Excel_Files14[#All],33,FALSE),IF($AD6="MP HYGIENE",VLOOKUP($B6,[1]!Tableau_Lancer_la_requête_à_partir_de_Excel_Files15[#All],33,FALSE),IF($AD6="SIPALDIS",VLOOKUP($B6,[1]!Tableau_Lancer_la_requête_à_partir_de_Excel_Files13[#All],33,FALSE),IF($AD6="TICKET COM",VLOOKUP($B6,[1]!Tableau_Lancer_la_requête_à_partir_de_Excel_Files16[#All],33,FALSE),IF($AD6="TREELOGI-CODINA",VLOOKUP($B6,[1]!Tableau_Lancer_la_requête_à_partir_de_Excel_Files17[#All],33,FALSE)))))))))))))))))),"A REMPLIR")</f>
        <v>0</v>
      </c>
      <c r="AJ6" s="25">
        <f ca="1">IFERROR(IF($AD6="SOLIA",VLOOKUP($B6,[1]!Tableau_Lancer_la_requête_à_partir_de_Excel_Files6[#All],34,FALSE),IF($AD6="FIRPLAST",VLOOKUP($B6,[1]!Tableau_Lancer_la_requête_à_partir_de_Excel_Files5[#All],34,FALSE),IF($AD6="COMATEC",VLOOKUP($B6,[1]!Tableau_Lancer_la_requête_à_partir_de_Excel_Files7[#All],34,FALSE),IF($AD6="DE FACTO",VLOOKUP($B6,[1]!Tableau_Lancer_la_requête_à_partir_de_Excel_Files4[#All],34,FALSE),IF($AD6="ARTE Dist",VLOOKUP($B6,[1]!Tableau_Lancer_la_requête_à_partir_de_Excel_Files18[#All],34,FALSE),IF($AD6="THIOLAT",VLOOKUP($B6,[1]!Tableau_Lancer_la_requête_à_partir_de_Excel_Files20[#All],34,FALSE),IF($AD6="LE GOFF",VLOOKUP($B6,[1]!Tableau_Lancer_la_requête_à_partir_de_Excel_Files19[#All],34,FALSE),IF($AD6="ARDEX",VLOOKUP($B6,[1]!Tableau_Lancer_la_requête_à_partir_de_Excel_Files8[#All],34,FALSE),IF($AD6="EVENPLAST",VLOOKUP($B6,[1]!Tableau_Lancer_la_requête_à_partir_de_Excel_Files9[#All],34,FALSE),IF($AD6="GAULT ET FREMONT",VLOOKUP($B6,[1]!Tableau_Lancer_la_requête_à_partir_de_Excel_Files10[#All],34,FALSE),IF($AD6="GUILLIN EMBALLAGES",VLOOKUP($B6,[1]!Tableau_Lancer_la_requête_à_partir_de_Excel_Files11[#All],34,FALSE),IF($AD6="IMPRIMERIE DU VIADUC",VLOOKUP($B6,[1]!Tableau_Lancer_la_requête_à_partir_de_Excel_Files12[#All],34,FALSE),IF($AD6="JOLARD",VLOOKUP($B6,[1]!Tableau_Lancer_la_requête_à_partir_de_Excel_Files14[#All],34,FALSE),IF($AD6="MP HYGIENE",VLOOKUP($B6,[1]!Tableau_Lancer_la_requête_à_partir_de_Excel_Files15[#All],34,FALSE),IF($AD6="SIPALDIS",VLOOKUP($B6,[1]!Tableau_Lancer_la_requête_à_partir_de_Excel_Files13[#All],34,FALSE),IF($AD6="TICKET COM",VLOOKUP($B6,[1]!Tableau_Lancer_la_requête_à_partir_de_Excel_Files16[#All],34,FALSE),IF($AD6="TREELOGI-CODINA",VLOOKUP($B6,[1]!Tableau_Lancer_la_requête_à_partir_de_Excel_Files17[#All],34,FALSE)))))))))))))))))),"A REMPLIR")</f>
        <v>42394</v>
      </c>
      <c r="AK6" s="25" t="str">
        <f ca="1">IFERROR(IF($AD6="SOLIA",VLOOKUP($B6,[1]!Tableau_Lancer_la_requête_à_partir_de_Excel_Files6[#All],35,FALSE),IF($AD6="FIRPLAST",VLOOKUP($B6,[1]!Tableau_Lancer_la_requête_à_partir_de_Excel_Files5[#All],35,FALSE),IF($AD6="COMATEC",VLOOKUP($B6,[1]!Tableau_Lancer_la_requête_à_partir_de_Excel_Files7[#All],35,FALSE),IF($AD6="DE FACTO",VLOOKUP($B6,[1]!Tableau_Lancer_la_requête_à_partir_de_Excel_Files4[#All],35,FALSE),IF($AD6="ARTE Dist",VLOOKUP($B6,[1]!Tableau_Lancer_la_requête_à_partir_de_Excel_Files18[#All],35,FALSE),IF($AD6="THIOLAT",VLOOKUP($B6,[1]!Tableau_Lancer_la_requête_à_partir_de_Excel_Files20[#All],35,FALSE),IF($AD6="LE GOFF",VLOOKUP($B6,[1]!Tableau_Lancer_la_requête_à_partir_de_Excel_Files19[#All],35,FALSE),IF($AD6="ARDEX",VLOOKUP($B6,[1]!Tableau_Lancer_la_requête_à_partir_de_Excel_Files8[#All],35,FALSE),IF($AD6="EVENPLAST",VLOOKUP($B6,[1]!Tableau_Lancer_la_requête_à_partir_de_Excel_Files9[#All],35,FALSE),IF($AD6="GAULT ET FREMONT",VLOOKUP($B6,[1]!Tableau_Lancer_la_requête_à_partir_de_Excel_Files10[#All],35,FALSE),IF($AD6="GUILLIN EMBALLAGES",VLOOKUP($B6,[1]!Tableau_Lancer_la_requête_à_partir_de_Excel_Files11[#All],35,FALSE),IF($AD6="IMPRIMERIE DU VIADUC",VLOOKUP($B6,[1]!Tableau_Lancer_la_requête_à_partir_de_Excel_Files12[#All],35,FALSE),IF($AD6="JOLARD",VLOOKUP($B6,[1]!Tableau_Lancer_la_requête_à_partir_de_Excel_Files14[#All],35,FALSE),IF($AD6="MP HYGIENE",VLOOKUP($B6,[1]!Tableau_Lancer_la_requête_à_partir_de_Excel_Files15[#All],35,FALSE),IF($AD6="SIPALDIS",VLOOKUP($B6,[1]!Tableau_Lancer_la_requête_à_partir_de_Excel_Files13[#All],35,FALSE),IF($AD6="TICKET COM",VLOOKUP($B6,[1]!Tableau_Lancer_la_requête_à_partir_de_Excel_Files16[#All],35,FALSE),IF($AD6="TREELOGI-CODINA",VLOOKUP($B6,[1]!Tableau_Lancer_la_requête_à_partir_de_Excel_Files17[#All],35,FALSE)))))))))))))))))),"A REMPLIR")</f>
        <v>Colissimo</v>
      </c>
      <c r="AL6" s="26" t="str">
        <f ca="1">IFERROR(IF($AD6="SOLIA",VLOOKUP($B6,[1]!Tableau_Lancer_la_requête_à_partir_de_Excel_Files6[#All],36,FALSE),IF($AD6="FIRPLAST",VLOOKUP($B6,[1]!Tableau_Lancer_la_requête_à_partir_de_Excel_Files5[#All],36,FALSE),IF($AD6="COMATEC",VLOOKUP($B6,[1]!Tableau_Lancer_la_requête_à_partir_de_Excel_Files7[#All],36,FALSE),IF($AD6="DE FACTO",VLOOKUP($B6,[1]!Tableau_Lancer_la_requête_à_partir_de_Excel_Files4[#All],36,FALSE),IF($AD6="ARTE Dist",VLOOKUP($B6,[1]!Tableau_Lancer_la_requête_à_partir_de_Excel_Files18[#All],36,FALSE),IF($AD6="THIOLAT",VLOOKUP($B6,[1]!Tableau_Lancer_la_requête_à_partir_de_Excel_Files20[#All],36,FALSE),IF($AD6="LE GOFF",VLOOKUP($B6,[1]!Tableau_Lancer_la_requête_à_partir_de_Excel_Files19[#All],36,FALSE),IF($AD6="ARDEX",VLOOKUP($B6,[1]!Tableau_Lancer_la_requête_à_partir_de_Excel_Files8[#All],36,FALSE),IF($AD6="EVENPLAST",VLOOKUP($B6,[1]!Tableau_Lancer_la_requête_à_partir_de_Excel_Files9[#All],36,FALSE),IF($AD6="GAULT ET FREMONT",VLOOKUP($B6,[1]!Tableau_Lancer_la_requête_à_partir_de_Excel_Files10[#All],36,FALSE),IF($AD6="GUILLIN EMBALLAGES",VLOOKUP($B6,[1]!Tableau_Lancer_la_requête_à_partir_de_Excel_Files11[#All],36,FALSE),IF($AD6="IMPRIMERIE DU VIADUC",VLOOKUP($B6,[1]!Tableau_Lancer_la_requête_à_partir_de_Excel_Files12[#All],36,FALSE),IF($AD6="JOLARD",VLOOKUP($B6,[1]!Tableau_Lancer_la_requête_à_partir_de_Excel_Files14[#All],36,FALSE),IF($AD6="MP HYGIENE",VLOOKUP($B6,[1]!Tableau_Lancer_la_requête_à_partir_de_Excel_Files15[#All],36,FALSE),IF($AD6="SIPALDIS",VLOOKUP($B6,[1]!Tableau_Lancer_la_requête_à_partir_de_Excel_Files13[#All],36,FALSE),IF($AD6="TICKET COM",VLOOKUP($B6,[1]!Tableau_Lancer_la_requête_à_partir_de_Excel_Files16[#All],36,FALSE),IF($AD6="TREELOGI-CODINA",VLOOKUP($B6,[1]!Tableau_Lancer_la_requête_à_partir_de_Excel_Files17[#All],36,FALSE)))))))))))))))))),"A REMPLIR")</f>
        <v>4</v>
      </c>
      <c r="AM6" s="26">
        <f ca="1">IFERROR(IF($AD6="SOLIA",VLOOKUP($B6,[1]!Tableau_Lancer_la_requête_à_partir_de_Excel_Files6[#All],37,FALSE),IF($AD6="FIRPLAST",VLOOKUP($B6,[1]!Tableau_Lancer_la_requête_à_partir_de_Excel_Files5[#All],37,FALSE),IF($AD6="COMATEC",VLOOKUP($B6,[1]!Tableau_Lancer_la_requête_à_partir_de_Excel_Files7[#All],37,FALSE),IF($AD6="DE FACTO",VLOOKUP($B6,[1]!Tableau_Lancer_la_requête_à_partir_de_Excel_Files4[#All],37,FALSE),IF($AD6="ARTE Dist",VLOOKUP($B6,[1]!Tableau_Lancer_la_requête_à_partir_de_Excel_Files18[#All],37,FALSE),IF($AD6="THIOLAT",VLOOKUP($B6,[1]!Tableau_Lancer_la_requête_à_partir_de_Excel_Files20[#All],37,FALSE),IF($AD6="LE GOFF",VLOOKUP($B6,[1]!Tableau_Lancer_la_requête_à_partir_de_Excel_Files19[#All],37,FALSE),IF($AD6="ARDEX",VLOOKUP($B6,[1]!Tableau_Lancer_la_requête_à_partir_de_Excel_Files8[#All],37,FALSE),IF($AD6="EVENPLAST",VLOOKUP($B6,[1]!Tableau_Lancer_la_requête_à_partir_de_Excel_Files9[#All],37,FALSE),IF($AD6="GAULT ET FREMONT",VLOOKUP($B6,[1]!Tableau_Lancer_la_requête_à_partir_de_Excel_Files10[#All],37,FALSE),IF($AD6="GUILLIN EMBALLAGES",VLOOKUP($B6,[1]!Tableau_Lancer_la_requête_à_partir_de_Excel_Files11[#All],37,FALSE),IF($AD6="IMPRIMERIE DU VIADUC",VLOOKUP($B6,[1]!Tableau_Lancer_la_requête_à_partir_de_Excel_Files12[#All],37,FALSE),IF($AD6="JOLARD",VLOOKUP($B6,[1]!Tableau_Lancer_la_requête_à_partir_de_Excel_Files14[#All],37,FALSE),IF($AD6="MP HYGIENE",VLOOKUP($B6,[1]!Tableau_Lancer_la_requête_à_partir_de_Excel_Files15[#All],37,FALSE),IF($AD6="SIPALDIS",VLOOKUP($B6,[1]!Tableau_Lancer_la_requête_à_partir_de_Excel_Files13[#All],37,FALSE),IF($AD6="TICKET COM",VLOOKUP($B6,[1]!Tableau_Lancer_la_requête_à_partir_de_Excel_Files16[#All],37,FALSE),IF($AD6="TREELOGI-CODINA",VLOOKUP($B6,[1]!Tableau_Lancer_la_requête_à_partir_de_Excel_Files17[#All],37,FALSE)))))))))))))))))),"A REMPLIR")</f>
        <v>4</v>
      </c>
      <c r="AN6" s="28">
        <f ca="1">IFERROR(IF($AD6="SOLIA",VLOOKUP($B6,[1]!Tableau_Lancer_la_requête_à_partir_de_Excel_Files6[#All],38,FALSE),IF($AD6="FIRPLAST",VLOOKUP($B6,[1]!Tableau_Lancer_la_requête_à_partir_de_Excel_Files5[#All],38,FALSE),IF($AD6="COMATEC",VLOOKUP($B6,[1]!Tableau_Lancer_la_requête_à_partir_de_Excel_Files7[#All],38,FALSE),IF($AD6="DE FACTO",VLOOKUP($B6,[1]!Tableau_Lancer_la_requête_à_partir_de_Excel_Files4[#All],38,FALSE),IF($AD6="ARTE Dist",VLOOKUP($B6,[1]!Tableau_Lancer_la_requête_à_partir_de_Excel_Files18[#All],38,FALSE),IF($AD6="THIOLAT",VLOOKUP($B6,[1]!Tableau_Lancer_la_requête_à_partir_de_Excel_Files20[#All],38,FALSE),IF($AD6="LE GOFF",VLOOKUP($B6,[1]!Tableau_Lancer_la_requête_à_partir_de_Excel_Files19[#All],38,FALSE),IF($AD6="ARDEX",VLOOKUP($B6,[1]!Tableau_Lancer_la_requête_à_partir_de_Excel_Files8[#All],38,FALSE),IF($AD6="EVENPLAST",VLOOKUP($B6,[1]!Tableau_Lancer_la_requête_à_partir_de_Excel_Files9[#All],38,FALSE),IF($AD6="GAULT ET FREMONT",VLOOKUP($B6,[1]!Tableau_Lancer_la_requête_à_partir_de_Excel_Files10[#All],38,FALSE),IF($AD6="GUILLIN EMBALLAGES",VLOOKUP($B6,[1]!Tableau_Lancer_la_requête_à_partir_de_Excel_Files11[#All],38,FALSE),IF($AD6="IMPRIMERIE DU VIADUC",VLOOKUP($B6,[1]!Tableau_Lancer_la_requête_à_partir_de_Excel_Files12[#All],38,FALSE),IF($AD6="JOLARD",VLOOKUP($B6,[1]!Tableau_Lancer_la_requête_à_partir_de_Excel_Files14[#All],38,FALSE),IF($AD6="MP HYGIENE",VLOOKUP($B6,[1]!Tableau_Lancer_la_requête_à_partir_de_Excel_Files15[#All],38,FALSE),IF($AD6="SIPALDIS",VLOOKUP($B6,[1]!Tableau_Lancer_la_requête_à_partir_de_Excel_Files13[#All],38,FALSE),IF($AD6="TICKET COM",VLOOKUP($B6,[1]!Tableau_Lancer_la_requête_à_partir_de_Excel_Files16[#All],38,FALSE),IF($AD6="TREELOGI-CODINA",VLOOKUP($B6,[1]!Tableau_Lancer_la_requête_à_partir_de_Excel_Files17[#All],38,FALSE)))))))))))))))))),"A REMPLIR")</f>
        <v>1</v>
      </c>
      <c r="AO6" s="28">
        <f ca="1">IFERROR(IF($AD6="SOLIA",VLOOKUP($B6,[1]!Tableau_Lancer_la_requête_à_partir_de_Excel_Files6[#All],39,FALSE),IF($AD6="FIRPLAST",VLOOKUP($B6,[1]!Tableau_Lancer_la_requête_à_partir_de_Excel_Files5[#All],39,FALSE),IF($AD6="COMATEC",VLOOKUP($B6,[1]!Tableau_Lancer_la_requête_à_partir_de_Excel_Files7[#All],39,FALSE),IF($AD6="DE FACTO",VLOOKUP($B6,[1]!Tableau_Lancer_la_requête_à_partir_de_Excel_Files4[#All],39,FALSE),IF($AD6="ARTE Dist",VLOOKUP($B6,[1]!Tableau_Lancer_la_requête_à_partir_de_Excel_Files18[#All],39,FALSE),IF($AD6="THIOLAT",VLOOKUP($B6,[1]!Tableau_Lancer_la_requête_à_partir_de_Excel_Files20[#All],39,FALSE),IF($AD6="LE GOFF",VLOOKUP($B6,[1]!Tableau_Lancer_la_requête_à_partir_de_Excel_Files19[#All],39,FALSE),IF($AD6="ARDEX",VLOOKUP($B6,[1]!Tableau_Lancer_la_requête_à_partir_de_Excel_Files8[#All],39,FALSE),IF($AD6="EVENPLAST",VLOOKUP($B6,[1]!Tableau_Lancer_la_requête_à_partir_de_Excel_Files9[#All],39,FALSE),IF($AD6="GAULT ET FREMONT",VLOOKUP($B6,[1]!Tableau_Lancer_la_requête_à_partir_de_Excel_Files10[#All],39,FALSE),IF($AD6="GUILLIN EMBALLAGES",VLOOKUP($B6,[1]!Tableau_Lancer_la_requête_à_partir_de_Excel_Files11[#All],39,FALSE),IF($AD6="IMPRIMERIE DU VIADUC",VLOOKUP($B6,[1]!Tableau_Lancer_la_requête_à_partir_de_Excel_Files12[#All],39,FALSE),IF($AD6="JOLARD",VLOOKUP($B6,[1]!Tableau_Lancer_la_requête_à_partir_de_Excel_Files14[#All],39,FALSE),IF($AD6="MP HYGIENE",VLOOKUP($B6,[1]!Tableau_Lancer_la_requête_à_partir_de_Excel_Files15[#All],39,FALSE),IF($AD6="SIPALDIS",VLOOKUP($B6,[1]!Tableau_Lancer_la_requête_à_partir_de_Excel_Files13[#All],39,FALSE),IF($AD6="TICKET COM",VLOOKUP($B6,[1]!Tableau_Lancer_la_requête_à_partir_de_Excel_Files16[#All],39,FALSE),IF($AD6="TREELOGI-CODINA",VLOOKUP($B6,[1]!Tableau_Lancer_la_requête_à_partir_de_Excel_Files17[#All],39,FALSE)))))))))))))))))),"A REMPLIR")</f>
        <v>1</v>
      </c>
      <c r="AP6" s="25" t="str">
        <f ca="1">IFERROR(IF($AD6="SOLIA",VLOOKUP($B6,[1]!Tableau_Lancer_la_requête_à_partir_de_Excel_Files6[#All],40,FALSE),IF($AD6="FIRPLAST",VLOOKUP($B6,[1]!Tableau_Lancer_la_requête_à_partir_de_Excel_Files5[#All],40,FALSE),IF($AD6="COMATEC",VLOOKUP($B6,[1]!Tableau_Lancer_la_requête_à_partir_de_Excel_Files7[#All],40,FALSE),IF($AD6="DE FACTO",VLOOKUP($B6,[1]!Tableau_Lancer_la_requête_à_partir_de_Excel_Files4[#All],40,FALSE),IF($AD6="ARTE Dist",VLOOKUP($B6,[1]!Tableau_Lancer_la_requête_à_partir_de_Excel_Files18[#All],40,FALSE),IF($AD6="THIOLAT",VLOOKUP($B6,[1]!Tableau_Lancer_la_requête_à_partir_de_Excel_Files20[#All],40,FALSE),IF($AD6="LE GOFF",VLOOKUP($B6,[1]!Tableau_Lancer_la_requête_à_partir_de_Excel_Files19[#All],40,FALSE),IF($AD6="ARDEX",VLOOKUP($B6,[1]!Tableau_Lancer_la_requête_à_partir_de_Excel_Files8[#All],40,FALSE),IF($AD6="EVENPLAST",VLOOKUP($B6,[1]!Tableau_Lancer_la_requête_à_partir_de_Excel_Files9[#All],40,FALSE),IF($AD6="GAULT ET FREMONT",VLOOKUP($B6,[1]!Tableau_Lancer_la_requête_à_partir_de_Excel_Files10[#All],40,FALSE),IF($AD6="GUILLIN EMBALLAGES",VLOOKUP($B6,[1]!Tableau_Lancer_la_requête_à_partir_de_Excel_Files11[#All],40,FALSE),IF($AD6="IMPRIMERIE DU VIADUC",VLOOKUP($B6,[1]!Tableau_Lancer_la_requête_à_partir_de_Excel_Files12[#All],40,FALSE),IF($AD6="JOLARD",VLOOKUP($B6,[1]!Tableau_Lancer_la_requête_à_partir_de_Excel_Files14[#All],40,FALSE),IF($AD6="MP HYGIENE",VLOOKUP($B6,[1]!Tableau_Lancer_la_requête_à_partir_de_Excel_Files15[#All],40,FALSE),IF($AD6="SIPALDIS",VLOOKUP($B6,[1]!Tableau_Lancer_la_requête_à_partir_de_Excel_Files13[#All],40,FALSE),IF($AD6="TICKET COM",VLOOKUP($B6,[1]!Tableau_Lancer_la_requête_à_partir_de_Excel_Files16[#All],40,FALSE),IF($AD6="TREELOGI-CODINA",VLOOKUP($B6,[1]!Tableau_Lancer_la_requête_à_partir_de_Excel_Files17[#All],40,FALSE)))))))))))))))))),"A REMPLIR")</f>
        <v>Robert GERMAIN</v>
      </c>
      <c r="AQ6" s="27" t="str">
        <f ca="1">IFERROR(IF($AD6="SOLIA",VLOOKUP($B6,[1]!Tableau_Lancer_la_requête_à_partir_de_Excel_Files6[#All],41,FALSE),IF($AD6="FIRPLAST",VLOOKUP($B6,[1]!Tableau_Lancer_la_requête_à_partir_de_Excel_Files5[#All],41,FALSE),IF($AD6="COMATEC",VLOOKUP($B6,[1]!Tableau_Lancer_la_requête_à_partir_de_Excel_Files7[#All],41,FALSE),IF($AD6="DE FACTO",VLOOKUP($B6,[1]!Tableau_Lancer_la_requête_à_partir_de_Excel_Files4[#All],41,FALSE),IF($AD6="ARTE Dist",VLOOKUP($B6,[1]!Tableau_Lancer_la_requête_à_partir_de_Excel_Files18[#All],41,FALSE),IF($AD6="THIOLAT",VLOOKUP($B6,[1]!Tableau_Lancer_la_requête_à_partir_de_Excel_Files20[#All],41,FALSE),IF($AD6="LE GOFF",VLOOKUP($B6,[1]!Tableau_Lancer_la_requête_à_partir_de_Excel_Files19[#All],41,FALSE),IF($AD6="ARDEX",VLOOKUP($B6,[1]!Tableau_Lancer_la_requête_à_partir_de_Excel_Files8[#All],41,FALSE),IF($AD6="EVENPLAST",VLOOKUP($B6,[1]!Tableau_Lancer_la_requête_à_partir_de_Excel_Files9[#All],41,FALSE),IF($AD6="GAULT ET FREMONT",VLOOKUP($B6,[1]!Tableau_Lancer_la_requête_à_partir_de_Excel_Files10[#All],41,FALSE),IF($AD6="GUILLIN EMBALLAGES",VLOOKUP($B6,[1]!Tableau_Lancer_la_requête_à_partir_de_Excel_Files11[#All],41,FALSE),IF($AD6="IMPRIMERIE DU VIADUC",VLOOKUP($B6,[1]!Tableau_Lancer_la_requête_à_partir_de_Excel_Files12[#All],41,FALSE),IF($AD6="JOLARD",VLOOKUP($B6,[1]!Tableau_Lancer_la_requête_à_partir_de_Excel_Files14[#All],41,FALSE),IF($AD6="MP HYGIENE",VLOOKUP($B6,[1]!Tableau_Lancer_la_requête_à_partir_de_Excel_Files15[#All],41,FALSE),IF($AD6="SIPALDIS",VLOOKUP($B6,[1]!Tableau_Lancer_la_requête_à_partir_de_Excel_Files13[#All],41,FALSE),IF($AD6="TICKET COM",VLOOKUP($B6,[1]!Tableau_Lancer_la_requête_à_partir_de_Excel_Files16[#All],41,FALSE),IF($AD6="TREELOGI-CODINA",VLOOKUP($B6,[1]!Tableau_Lancer_la_requête_à_partir_de_Excel_Files17[#All],41,FALSE)))))))))))))))))),"A REMPLIR")</f>
        <v>03 34 51 67 54</v>
      </c>
      <c r="AR6" s="29">
        <v>42399</v>
      </c>
      <c r="AS6" s="24">
        <v>3</v>
      </c>
      <c r="AT6" s="30" t="s">
        <v>81</v>
      </c>
      <c r="AU6" s="31" t="s">
        <v>79</v>
      </c>
      <c r="AV6" s="31" t="s">
        <v>79</v>
      </c>
      <c r="AW6" s="31" t="s">
        <v>79</v>
      </c>
      <c r="AX6" s="31"/>
      <c r="AY6" s="32">
        <v>200000</v>
      </c>
      <c r="AZ6" s="32">
        <v>200</v>
      </c>
      <c r="BA6" s="31">
        <v>15</v>
      </c>
      <c r="BB6" s="31" t="s">
        <v>82</v>
      </c>
      <c r="BC6" s="31" t="s">
        <v>83</v>
      </c>
      <c r="BD6" s="30" t="s">
        <v>84</v>
      </c>
      <c r="BE6" s="33">
        <v>42379</v>
      </c>
      <c r="BF6" s="22"/>
      <c r="BG6" s="22" t="s">
        <v>85</v>
      </c>
    </row>
    <row r="7" spans="1:59" ht="150">
      <c r="A7" s="10" t="s">
        <v>86</v>
      </c>
      <c r="B7" s="34" t="s">
        <v>87</v>
      </c>
      <c r="C7" s="12" t="s">
        <v>61</v>
      </c>
      <c r="D7" s="13" t="s">
        <v>77</v>
      </c>
      <c r="E7" s="14" t="s">
        <v>88</v>
      </c>
      <c r="F7" s="15">
        <v>42576</v>
      </c>
      <c r="G7" s="13" t="s">
        <v>89</v>
      </c>
      <c r="H7" s="13" t="s">
        <v>90</v>
      </c>
      <c r="I7" s="16" t="s">
        <v>91</v>
      </c>
      <c r="J7" s="16" t="s">
        <v>87</v>
      </c>
      <c r="K7" s="16" t="s">
        <v>92</v>
      </c>
      <c r="L7" s="16" t="s">
        <v>93</v>
      </c>
      <c r="M7" s="16" t="s">
        <v>94</v>
      </c>
      <c r="N7" s="16" t="s">
        <v>71</v>
      </c>
      <c r="O7" s="17" t="s">
        <v>79</v>
      </c>
      <c r="P7" s="17" t="s">
        <v>79</v>
      </c>
      <c r="Q7" s="16" t="s">
        <v>95</v>
      </c>
      <c r="R7" s="16" t="s">
        <v>96</v>
      </c>
      <c r="S7" s="35" t="s">
        <v>75</v>
      </c>
      <c r="T7" s="19"/>
      <c r="U7" s="36" t="s">
        <v>92</v>
      </c>
      <c r="V7" s="18">
        <v>3</v>
      </c>
      <c r="W7" s="15" t="s">
        <v>77</v>
      </c>
      <c r="X7" s="15" t="s">
        <v>78</v>
      </c>
      <c r="Y7" s="15">
        <v>42594</v>
      </c>
      <c r="Z7" s="22" t="s">
        <v>79</v>
      </c>
      <c r="AA7" s="23" t="s">
        <v>80</v>
      </c>
      <c r="AB7" s="24" t="s">
        <v>97</v>
      </c>
      <c r="AC7" s="24" t="s">
        <v>75</v>
      </c>
      <c r="AD7" s="25">
        <f ca="1">IFERROR(IF($AD7="SOLIA",VLOOKUP($B7,[1]!Tableau_Lancer_la_requête_à_partir_de_Excel_Files6[#All],28,FALSE),IF($AD7="FIRPLAST",VLOOKUP($B7,[1]!Tableau_Lancer_la_requête_à_partir_de_Excel_Files5[#All],28,FALSE),IF($AD7="COMATEC",VLOOKUP($B7,[1]!Tableau_Lancer_la_requête_à_partir_de_Excel_Files7[#All],28,FALSE),IF($AD7="DE FACTO",VLOOKUP($B7,[1]!Tableau_Lancer_la_requête_à_partir_de_Excel_Files4[#All],28,FALSE),IF($AD7="ARTE Dist",VLOOKUP($B7,[1]!Tableau_Lancer_la_requête_à_partir_de_Excel_Files18[#All],28,FALSE),IF($AD7="THIOLAT",VLOOKUP($B7,[1]!Tableau_Lancer_la_requête_à_partir_de_Excel_Files20[#All],28,FALSE),IF($AD7="LE GOFF",VLOOKUP($B7,[1]!Tableau_Lancer_la_requête_à_partir_de_Excel_Files19[#All],28,FALSE),IF($AD7="ARDEX",VLOOKUP($B7,[1]!Tableau_Lancer_la_requête_à_partir_de_Excel_Files8[#All],28,FALSE),IF($AD7="EVENPLAST",VLOOKUP($B7,[1]!Tableau_Lancer_la_requête_à_partir_de_Excel_Files9[#All],28,FALSE),IF($AD7="GAULT ET FREMONT",VLOOKUP($B7,[1]!Tableau_Lancer_la_requête_à_partir_de_Excel_Files10[#All],28,FALSE),IF($AD7="GUILLIN EMBALLAGES",VLOOKUP($B7,[1]!Tableau_Lancer_la_requête_à_partir_de_Excel_Files11[#All],28,FALSE),IF($AD7="IMPRIMERIE DU VIADUC",VLOOKUP($B7,[1]!Tableau_Lancer_la_requête_à_partir_de_Excel_Files12[#All],28,FALSE),IF($AD7="JOLARD",VLOOKUP($B7,[1]!Tableau_Lancer_la_requête_à_partir_de_Excel_Files14[#All],28,FALSE),IF($AD7="MP HYGIENE",VLOOKUP($B7,[1]!Tableau_Lancer_la_requête_à_partir_de_Excel_Files15[#All],28,FALSE),IF($AD7="SIPALDIS",VLOOKUP($B7,[1]!Tableau_Lancer_la_requête_à_partir_de_Excel_Files13[#All],28,FALSE),IF($AD7="TICKET COM",VLOOKUP($B7,[1]!Tableau_Lancer_la_requête_à_partir_de_Excel_Files16[#All],28,FALSE),IF($AD7="TREELOGI-CODINA",VLOOKUP($B7,[1]!Tableau_Lancer_la_requête_à_partir_de_Excel_Files17[#All],28,FALSE)))))))))))))))))),"A REMPLIR")</f>
        <v>42579</v>
      </c>
      <c r="AE7" s="25" t="str">
        <f ca="1">IFERROR(IF($AD7="SOLIA",VLOOKUP($B7,[1]!Tableau_Lancer_la_requête_à_partir_de_Excel_Files6[#All],29,FALSE),IF($AD7="FIRPLAST",VLOOKUP($B7,[1]!Tableau_Lancer_la_requête_à_partir_de_Excel_Files5[#All],29,FALSE),IF($AD7="COMATEC",VLOOKUP($B7,[1]!Tableau_Lancer_la_requête_à_partir_de_Excel_Files7[#All],29,FALSE),IF($AD7="DE FACTO",VLOOKUP($B7,[1]!Tableau_Lancer_la_requête_à_partir_de_Excel_Files4[#All],29,FALSE),IF($AD7="ARTE Dist",VLOOKUP($B7,[1]!Tableau_Lancer_la_requête_à_partir_de_Excel_Files18[#All],29,FALSE),IF($AD7="THIOLAT",VLOOKUP($B7,[1]!Tableau_Lancer_la_requête_à_partir_de_Excel_Files20[#All],29,FALSE),IF($AD7="LE GOFF",VLOOKUP($B7,[1]!Tableau_Lancer_la_requête_à_partir_de_Excel_Files19[#All],29,FALSE),IF($AD7="ARDEX",VLOOKUP($B7,[1]!Tableau_Lancer_la_requête_à_partir_de_Excel_Files8[#All],29,FALSE),IF($AD7="EVENPLAST",VLOOKUP($B7,[1]!Tableau_Lancer_la_requête_à_partir_de_Excel_Files9[#All],29,FALSE),IF($AD7="GAULT ET FREMONT",VLOOKUP($B7,[1]!Tableau_Lancer_la_requête_à_partir_de_Excel_Files10[#All],29,FALSE),IF($AD7="GUILLIN EMBALLAGES",VLOOKUP($B7,[1]!Tableau_Lancer_la_requête_à_partir_de_Excel_Files11[#All],29,FALSE),IF($AD7="IMPRIMERIE DU VIADUC",VLOOKUP($B7,[1]!Tableau_Lancer_la_requête_à_partir_de_Excel_Files12[#All],29,FALSE),IF($AD7="JOLARD",VLOOKUP($B7,[1]!Tableau_Lancer_la_requête_à_partir_de_Excel_Files14[#All],29,FALSE),IF($AD7="MP HYGIENE",VLOOKUP($B7,[1]!Tableau_Lancer_la_requête_à_partir_de_Excel_Files15[#All],29,FALSE),IF($AD7="SIPALDIS",VLOOKUP($B7,[1]!Tableau_Lancer_la_requête_à_partir_de_Excel_Files13[#All],29,FALSE),IF($AD7="TICKET COM",VLOOKUP($B7,[1]!Tableau_Lancer_la_requête_à_partir_de_Excel_Files16[#All],29,FALSE),IF($AD7="TREELOGI-CODINA",VLOOKUP($B7,[1]!Tableau_Lancer_la_requête_à_partir_de_Excel_Files17[#All],29,FALSE)))))))))))))))))),"A REMPLIR")</f>
        <v>CAR-3</v>
      </c>
      <c r="AF7" s="25" t="str">
        <f ca="1">IFERROR(IF($AD7="SOLIA",VLOOKUP($B7,[1]!Tableau_Lancer_la_requête_à_partir_de_Excel_Files6[#All],30,FALSE),IF($AD7="FIRPLAST",VLOOKUP($B7,[1]!Tableau_Lancer_la_requête_à_partir_de_Excel_Files5[#All],30,FALSE),IF($AD7="COMATEC",VLOOKUP($B7,[1]!Tableau_Lancer_la_requête_à_partir_de_Excel_Files7[#All],30,FALSE),IF($AD7="DE FACTO",VLOOKUP($B7,[1]!Tableau_Lancer_la_requête_à_partir_de_Excel_Files4[#All],30,FALSE),IF($AD7="ARTE Dist",VLOOKUP($B7,[1]!Tableau_Lancer_la_requête_à_partir_de_Excel_Files18[#All],30,FALSE),IF($AD7="THIOLAT",VLOOKUP($B7,[1]!Tableau_Lancer_la_requête_à_partir_de_Excel_Files20[#All],30,FALSE),IF($AD7="LE GOFF",VLOOKUP($B7,[1]!Tableau_Lancer_la_requête_à_partir_de_Excel_Files19[#All],30,FALSE),IF($AD7="ARDEX",VLOOKUP($B7,[1]!Tableau_Lancer_la_requête_à_partir_de_Excel_Files8[#All],30,FALSE),IF($AD7="EVENPLAST",VLOOKUP($B7,[1]!Tableau_Lancer_la_requête_à_partir_de_Excel_Files9[#All],30,FALSE),IF($AD7="GAULT ET FREMONT",VLOOKUP($B7,[1]!Tableau_Lancer_la_requête_à_partir_de_Excel_Files10[#All],30,FALSE),IF($AD7="GUILLIN EMBALLAGES",VLOOKUP($B7,[1]!Tableau_Lancer_la_requête_à_partir_de_Excel_Files11[#All],30,FALSE),IF($AD7="IMPRIMERIE DU VIADUC",VLOOKUP($B7,[1]!Tableau_Lancer_la_requête_à_partir_de_Excel_Files12[#All],30,FALSE),IF($AD7="JOLARD",VLOOKUP($B7,[1]!Tableau_Lancer_la_requête_à_partir_de_Excel_Files14[#All],30,FALSE),IF($AD7="MP HYGIENE",VLOOKUP($B7,[1]!Tableau_Lancer_la_requête_à_partir_de_Excel_Files15[#All],30,FALSE),IF($AD7="SIPALDIS",VLOOKUP($B7,[1]!Tableau_Lancer_la_requête_à_partir_de_Excel_Files13[#All],30,FALSE),IF($AD7="TICKET COM",VLOOKUP($B7,[1]!Tableau_Lancer_la_requête_à_partir_de_Excel_Files16[#All],30,FALSE),IF($AD7="TREELOGI-CODINA",VLOOKUP($B7,[1]!Tableau_Lancer_la_requête_à_partir_de_Excel_Files17[#All],30,FALSE)))))))))))))))))),"A REMPLIR")</f>
        <v>Carte magnétique R2C-3 C-500</v>
      </c>
      <c r="AG7" s="26" t="str">
        <f ca="1">IFERROR(IF($AD7="SOLIA",VLOOKUP($B7,[1]!Tableau_Lancer_la_requête_à_partir_de_Excel_Files6[#All],31,FALSE),IF($AD7="FIRPLAST",VLOOKUP($B7,[1]!Tableau_Lancer_la_requête_à_partir_de_Excel_Files5[#All],31,FALSE),IF($AD7="COMATEC",VLOOKUP($B7,[1]!Tableau_Lancer_la_requête_à_partir_de_Excel_Files7[#All],31,FALSE),IF($AD7="DE FACTO",VLOOKUP($B7,[1]!Tableau_Lancer_la_requête_à_partir_de_Excel_Files4[#All],31,FALSE),IF($AD7="ARTE Dist",VLOOKUP($B7,[1]!Tableau_Lancer_la_requête_à_partir_de_Excel_Files18[#All],31,FALSE),IF($AD7="THIOLAT",VLOOKUP($B7,[1]!Tableau_Lancer_la_requête_à_partir_de_Excel_Files20[#All],31,FALSE),IF($AD7="LE GOFF",VLOOKUP($B7,[1]!Tableau_Lancer_la_requête_à_partir_de_Excel_Files19[#All],31,FALSE),IF($AD7="ARDEX",VLOOKUP($B7,[1]!Tableau_Lancer_la_requête_à_partir_de_Excel_Files8[#All],31,FALSE),IF($AD7="EVENPLAST",VLOOKUP($B7,[1]!Tableau_Lancer_la_requête_à_partir_de_Excel_Files9[#All],31,FALSE),IF($AD7="GAULT ET FREMONT",VLOOKUP($B7,[1]!Tableau_Lancer_la_requête_à_partir_de_Excel_Files10[#All],31,FALSE),IF($AD7="GUILLIN EMBALLAGES",VLOOKUP($B7,[1]!Tableau_Lancer_la_requête_à_partir_de_Excel_Files11[#All],31,FALSE),IF($AD7="IMPRIMERIE DU VIADUC",VLOOKUP($B7,[1]!Tableau_Lancer_la_requête_à_partir_de_Excel_Files12[#All],31,FALSE),IF($AD7="JOLARD",VLOOKUP($B7,[1]!Tableau_Lancer_la_requête_à_partir_de_Excel_Files14[#All],31,FALSE),IF($AD7="MP HYGIENE",VLOOKUP($B7,[1]!Tableau_Lancer_la_requête_à_partir_de_Excel_Files15[#All],31,FALSE),IF($AD7="SIPALDIS",VLOOKUP($B7,[1]!Tableau_Lancer_la_requête_à_partir_de_Excel_Files13[#All],31,FALSE),IF($AD7="TICKET COM",VLOOKUP($B7,[1]!Tableau_Lancer_la_requête_à_partir_de_Excel_Files16[#All],31,FALSE),IF($AD7="TREELOGI-CODINA",VLOOKUP($B7,[1]!Tableau_Lancer_la_requête_à_partir_de_Excel_Files17[#All],31,FALSE)))))))))))))))))),"A REMPLIR")</f>
        <v>500</v>
      </c>
      <c r="AH7" s="25" t="str">
        <f ca="1">IFERROR(IF($AD7="SOLIA",VLOOKUP($B7,[1]!Tableau_Lancer_la_requête_à_partir_de_Excel_Files6[#All],32,FALSE),IF($AD7="FIRPLAST",VLOOKUP($B7,[1]!Tableau_Lancer_la_requête_à_partir_de_Excel_Files5[#All],32,FALSE),IF($AD7="COMATEC",VLOOKUP($B7,[1]!Tableau_Lancer_la_requête_à_partir_de_Excel_Files7[#All],32,FALSE),IF($AD7="DE FACTO",VLOOKUP($B7,[1]!Tableau_Lancer_la_requête_à_partir_de_Excel_Files4[#All],32,FALSE),IF($AD7="ARTE Dist",VLOOKUP($B7,[1]!Tableau_Lancer_la_requête_à_partir_de_Excel_Files18[#All],32,FALSE),IF($AD7="THIOLAT",VLOOKUP($B7,[1]!Tableau_Lancer_la_requête_à_partir_de_Excel_Files20[#All],32,FALSE),IF($AD7="LE GOFF",VLOOKUP($B7,[1]!Tableau_Lancer_la_requête_à_partir_de_Excel_Files19[#All],32,FALSE),IF($AD7="ARDEX",VLOOKUP($B7,[1]!Tableau_Lancer_la_requête_à_partir_de_Excel_Files8[#All],32,FALSE),IF($AD7="EVENPLAST",VLOOKUP($B7,[1]!Tableau_Lancer_la_requête_à_partir_de_Excel_Files9[#All],32,FALSE),IF($AD7="GAULT ET FREMONT",VLOOKUP($B7,[1]!Tableau_Lancer_la_requête_à_partir_de_Excel_Files10[#All],32,FALSE),IF($AD7="GUILLIN EMBALLAGES",VLOOKUP($B7,[1]!Tableau_Lancer_la_requête_à_partir_de_Excel_Files11[#All],32,FALSE),IF($AD7="IMPRIMERIE DU VIADUC",VLOOKUP($B7,[1]!Tableau_Lancer_la_requête_à_partir_de_Excel_Files12[#All],32,FALSE),IF($AD7="JOLARD",VLOOKUP($B7,[1]!Tableau_Lancer_la_requête_à_partir_de_Excel_Files14[#All],32,FALSE),IF($AD7="MP HYGIENE",VLOOKUP($B7,[1]!Tableau_Lancer_la_requête_à_partir_de_Excel_Files15[#All],32,FALSE),IF($AD7="SIPALDIS",VLOOKUP($B7,[1]!Tableau_Lancer_la_requête_à_partir_de_Excel_Files13[#All],32,FALSE),IF($AD7="TICKET COM",VLOOKUP($B7,[1]!Tableau_Lancer_la_requête_à_partir_de_Excel_Files16[#All],32,FALSE),IF($AD7="TREELOGI-CODINA",VLOOKUP($B7,[1]!Tableau_Lancer_la_requête_à_partir_de_Excel_Files17[#All],32,FALSE)))))))))))))))))),"A REMPLIR")</f>
        <v>OUI</v>
      </c>
      <c r="AI7" s="27" t="str">
        <f ca="1">IFERROR(IF($AD7="SOLIA",VLOOKUP($B7,[1]!Tableau_Lancer_la_requête_à_partir_de_Excel_Files6[#All],33,FALSE),IF($AD7="FIRPLAST",VLOOKUP($B7,[1]!Tableau_Lancer_la_requête_à_partir_de_Excel_Files5[#All],33,FALSE),IF($AD7="COMATEC",VLOOKUP($B7,[1]!Tableau_Lancer_la_requête_à_partir_de_Excel_Files7[#All],33,FALSE),IF($AD7="DE FACTO",VLOOKUP($B7,[1]!Tableau_Lancer_la_requête_à_partir_de_Excel_Files4[#All],33,FALSE),IF($AD7="ARTE Dist",VLOOKUP($B7,[1]!Tableau_Lancer_la_requête_à_partir_de_Excel_Files18[#All],33,FALSE),IF($AD7="THIOLAT",VLOOKUP($B7,[1]!Tableau_Lancer_la_requête_à_partir_de_Excel_Files20[#All],33,FALSE),IF($AD7="LE GOFF",VLOOKUP($B7,[1]!Tableau_Lancer_la_requête_à_partir_de_Excel_Files19[#All],33,FALSE),IF($AD7="ARDEX",VLOOKUP($B7,[1]!Tableau_Lancer_la_requête_à_partir_de_Excel_Files8[#All],33,FALSE),IF($AD7="EVENPLAST",VLOOKUP($B7,[1]!Tableau_Lancer_la_requête_à_partir_de_Excel_Files9[#All],33,FALSE),IF($AD7="GAULT ET FREMONT",VLOOKUP($B7,[1]!Tableau_Lancer_la_requête_à_partir_de_Excel_Files10[#All],33,FALSE),IF($AD7="GUILLIN EMBALLAGES",VLOOKUP($B7,[1]!Tableau_Lancer_la_requête_à_partir_de_Excel_Files11[#All],33,FALSE),IF($AD7="IMPRIMERIE DU VIADUC",VLOOKUP($B7,[1]!Tableau_Lancer_la_requête_à_partir_de_Excel_Files12[#All],33,FALSE),IF($AD7="JOLARD",VLOOKUP($B7,[1]!Tableau_Lancer_la_requête_à_partir_de_Excel_Files14[#All],33,FALSE),IF($AD7="MP HYGIENE",VLOOKUP($B7,[1]!Tableau_Lancer_la_requête_à_partir_de_Excel_Files15[#All],33,FALSE),IF($AD7="SIPALDIS",VLOOKUP($B7,[1]!Tableau_Lancer_la_requête_à_partir_de_Excel_Files13[#All],33,FALSE),IF($AD7="TICKET COM",VLOOKUP($B7,[1]!Tableau_Lancer_la_requête_à_partir_de_Excel_Files16[#All],33,FALSE),IF($AD7="TREELOGI-CODINA",VLOOKUP($B7,[1]!Tableau_Lancer_la_requête_à_partir_de_Excel_Files17[#All],33,FALSE)))))))))))))))))),"A REMPLIR")</f>
        <v>5000</v>
      </c>
      <c r="AJ7" s="25">
        <f ca="1">IFERROR(IF($AD7="SOLIA",VLOOKUP($B7,[1]!Tableau_Lancer_la_requête_à_partir_de_Excel_Files6[#All],34,FALSE),IF($AD7="FIRPLAST",VLOOKUP($B7,[1]!Tableau_Lancer_la_requête_à_partir_de_Excel_Files5[#All],34,FALSE),IF($AD7="COMATEC",VLOOKUP($B7,[1]!Tableau_Lancer_la_requête_à_partir_de_Excel_Files7[#All],34,FALSE),IF($AD7="DE FACTO",VLOOKUP($B7,[1]!Tableau_Lancer_la_requête_à_partir_de_Excel_Files4[#All],34,FALSE),IF($AD7="ARTE Dist",VLOOKUP($B7,[1]!Tableau_Lancer_la_requête_à_partir_de_Excel_Files18[#All],34,FALSE),IF($AD7="THIOLAT",VLOOKUP($B7,[1]!Tableau_Lancer_la_requête_à_partir_de_Excel_Files20[#All],34,FALSE),IF($AD7="LE GOFF",VLOOKUP($B7,[1]!Tableau_Lancer_la_requête_à_partir_de_Excel_Files19[#All],34,FALSE),IF($AD7="ARDEX",VLOOKUP($B7,[1]!Tableau_Lancer_la_requête_à_partir_de_Excel_Files8[#All],34,FALSE),IF($AD7="EVENPLAST",VLOOKUP($B7,[1]!Tableau_Lancer_la_requête_à_partir_de_Excel_Files9[#All],34,FALSE),IF($AD7="GAULT ET FREMONT",VLOOKUP($B7,[1]!Tableau_Lancer_la_requête_à_partir_de_Excel_Files10[#All],34,FALSE),IF($AD7="GUILLIN EMBALLAGES",VLOOKUP($B7,[1]!Tableau_Lancer_la_requête_à_partir_de_Excel_Files11[#All],34,FALSE),IF($AD7="IMPRIMERIE DU VIADUC",VLOOKUP($B7,[1]!Tableau_Lancer_la_requête_à_partir_de_Excel_Files12[#All],34,FALSE),IF($AD7="JOLARD",VLOOKUP($B7,[1]!Tableau_Lancer_la_requête_à_partir_de_Excel_Files14[#All],34,FALSE),IF($AD7="MP HYGIENE",VLOOKUP($B7,[1]!Tableau_Lancer_la_requête_à_partir_de_Excel_Files15[#All],34,FALSE),IF($AD7="SIPALDIS",VLOOKUP($B7,[1]!Tableau_Lancer_la_requête_à_partir_de_Excel_Files13[#All],34,FALSE),IF($AD7="TICKET COM",VLOOKUP($B7,[1]!Tableau_Lancer_la_requête_à_partir_de_Excel_Files16[#All],34,FALSE),IF($AD7="TREELOGI-CODINA",VLOOKUP($B7,[1]!Tableau_Lancer_la_requête_à_partir_de_Excel_Files17[#All],34,FALSE)))))))))))))))))),"A REMPLIR")</f>
        <v>42583</v>
      </c>
      <c r="AK7" s="25" t="str">
        <f ca="1">IFERROR(IF($AD7="SOLIA",VLOOKUP($B7,[1]!Tableau_Lancer_la_requête_à_partir_de_Excel_Files6[#All],35,FALSE),IF($AD7="FIRPLAST",VLOOKUP($B7,[1]!Tableau_Lancer_la_requête_à_partir_de_Excel_Files5[#All],35,FALSE),IF($AD7="COMATEC",VLOOKUP($B7,[1]!Tableau_Lancer_la_requête_à_partir_de_Excel_Files7[#All],35,FALSE),IF($AD7="DE FACTO",VLOOKUP($B7,[1]!Tableau_Lancer_la_requête_à_partir_de_Excel_Files4[#All],35,FALSE),IF($AD7="ARTE Dist",VLOOKUP($B7,[1]!Tableau_Lancer_la_requête_à_partir_de_Excel_Files18[#All],35,FALSE),IF($AD7="THIOLAT",VLOOKUP($B7,[1]!Tableau_Lancer_la_requête_à_partir_de_Excel_Files20[#All],35,FALSE),IF($AD7="LE GOFF",VLOOKUP($B7,[1]!Tableau_Lancer_la_requête_à_partir_de_Excel_Files19[#All],35,FALSE),IF($AD7="ARDEX",VLOOKUP($B7,[1]!Tableau_Lancer_la_requête_à_partir_de_Excel_Files8[#All],35,FALSE),IF($AD7="EVENPLAST",VLOOKUP($B7,[1]!Tableau_Lancer_la_requête_à_partir_de_Excel_Files9[#All],35,FALSE),IF($AD7="GAULT ET FREMONT",VLOOKUP($B7,[1]!Tableau_Lancer_la_requête_à_partir_de_Excel_Files10[#All],35,FALSE),IF($AD7="GUILLIN EMBALLAGES",VLOOKUP($B7,[1]!Tableau_Lancer_la_requête_à_partir_de_Excel_Files11[#All],35,FALSE),IF($AD7="IMPRIMERIE DU VIADUC",VLOOKUP($B7,[1]!Tableau_Lancer_la_requête_à_partir_de_Excel_Files12[#All],35,FALSE),IF($AD7="JOLARD",VLOOKUP($B7,[1]!Tableau_Lancer_la_requête_à_partir_de_Excel_Files14[#All],35,FALSE),IF($AD7="MP HYGIENE",VLOOKUP($B7,[1]!Tableau_Lancer_la_requête_à_partir_de_Excel_Files15[#All],35,FALSE),IF($AD7="SIPALDIS",VLOOKUP($B7,[1]!Tableau_Lancer_la_requête_à_partir_de_Excel_Files13[#All],35,FALSE),IF($AD7="TICKET COM",VLOOKUP($B7,[1]!Tableau_Lancer_la_requête_à_partir_de_Excel_Files16[#All],35,FALSE),IF($AD7="TREELOGI-CODINA",VLOOKUP($B7,[1]!Tableau_Lancer_la_requête_à_partir_de_Excel_Files17[#All],35,FALSE)))))))))))))))))),"A REMPLIR")</f>
        <v>Lettre recommandé</v>
      </c>
      <c r="AL7" s="26" t="str">
        <f ca="1">IFERROR(IF($AD7="SOLIA",VLOOKUP($B7,[1]!Tableau_Lancer_la_requête_à_partir_de_Excel_Files6[#All],36,FALSE),IF($AD7="FIRPLAST",VLOOKUP($B7,[1]!Tableau_Lancer_la_requête_à_partir_de_Excel_Files5[#All],36,FALSE),IF($AD7="COMATEC",VLOOKUP($B7,[1]!Tableau_Lancer_la_requête_à_partir_de_Excel_Files7[#All],36,FALSE),IF($AD7="DE FACTO",VLOOKUP($B7,[1]!Tableau_Lancer_la_requête_à_partir_de_Excel_Files4[#All],36,FALSE),IF($AD7="ARTE Dist",VLOOKUP($B7,[1]!Tableau_Lancer_la_requête_à_partir_de_Excel_Files18[#All],36,FALSE),IF($AD7="THIOLAT",VLOOKUP($B7,[1]!Tableau_Lancer_la_requête_à_partir_de_Excel_Files20[#All],36,FALSE),IF($AD7="LE GOFF",VLOOKUP($B7,[1]!Tableau_Lancer_la_requête_à_partir_de_Excel_Files19[#All],36,FALSE),IF($AD7="ARDEX",VLOOKUP($B7,[1]!Tableau_Lancer_la_requête_à_partir_de_Excel_Files8[#All],36,FALSE),IF($AD7="EVENPLAST",VLOOKUP($B7,[1]!Tableau_Lancer_la_requête_à_partir_de_Excel_Files9[#All],36,FALSE),IF($AD7="GAULT ET FREMONT",VLOOKUP($B7,[1]!Tableau_Lancer_la_requête_à_partir_de_Excel_Files10[#All],36,FALSE),IF($AD7="GUILLIN EMBALLAGES",VLOOKUP($B7,[1]!Tableau_Lancer_la_requête_à_partir_de_Excel_Files11[#All],36,FALSE),IF($AD7="IMPRIMERIE DU VIADUC",VLOOKUP($B7,[1]!Tableau_Lancer_la_requête_à_partir_de_Excel_Files12[#All],36,FALSE),IF($AD7="JOLARD",VLOOKUP($B7,[1]!Tableau_Lancer_la_requête_à_partir_de_Excel_Files14[#All],36,FALSE),IF($AD7="MP HYGIENE",VLOOKUP($B7,[1]!Tableau_Lancer_la_requête_à_partir_de_Excel_Files15[#All],36,FALSE),IF($AD7="SIPALDIS",VLOOKUP($B7,[1]!Tableau_Lancer_la_requête_à_partir_de_Excel_Files13[#All],36,FALSE),IF($AD7="TICKET COM",VLOOKUP($B7,[1]!Tableau_Lancer_la_requête_à_partir_de_Excel_Files16[#All],36,FALSE),IF($AD7="TREELOGI-CODINA",VLOOKUP($B7,[1]!Tableau_Lancer_la_requête_à_partir_de_Excel_Files17[#All],36,FALSE)))))))))))))))))),"A REMPLIR")</f>
        <v>7</v>
      </c>
      <c r="AM7" s="26">
        <f ca="1">IFERROR(IF($AD7="SOLIA",VLOOKUP($B7,[1]!Tableau_Lancer_la_requête_à_partir_de_Excel_Files6[#All],37,FALSE),IF($AD7="FIRPLAST",VLOOKUP($B7,[1]!Tableau_Lancer_la_requête_à_partir_de_Excel_Files5[#All],37,FALSE),IF($AD7="COMATEC",VLOOKUP($B7,[1]!Tableau_Lancer_la_requête_à_partir_de_Excel_Files7[#All],37,FALSE),IF($AD7="DE FACTO",VLOOKUP($B7,[1]!Tableau_Lancer_la_requête_à_partir_de_Excel_Files4[#All],37,FALSE),IF($AD7="ARTE Dist",VLOOKUP($B7,[1]!Tableau_Lancer_la_requête_à_partir_de_Excel_Files18[#All],37,FALSE),IF($AD7="THIOLAT",VLOOKUP($B7,[1]!Tableau_Lancer_la_requête_à_partir_de_Excel_Files20[#All],37,FALSE),IF($AD7="LE GOFF",VLOOKUP($B7,[1]!Tableau_Lancer_la_requête_à_partir_de_Excel_Files19[#All],37,FALSE),IF($AD7="ARDEX",VLOOKUP($B7,[1]!Tableau_Lancer_la_requête_à_partir_de_Excel_Files8[#All],37,FALSE),IF($AD7="EVENPLAST",VLOOKUP($B7,[1]!Tableau_Lancer_la_requête_à_partir_de_Excel_Files9[#All],37,FALSE),IF($AD7="GAULT ET FREMONT",VLOOKUP($B7,[1]!Tableau_Lancer_la_requête_à_partir_de_Excel_Files10[#All],37,FALSE),IF($AD7="GUILLIN EMBALLAGES",VLOOKUP($B7,[1]!Tableau_Lancer_la_requête_à_partir_de_Excel_Files11[#All],37,FALSE),IF($AD7="IMPRIMERIE DU VIADUC",VLOOKUP($B7,[1]!Tableau_Lancer_la_requête_à_partir_de_Excel_Files12[#All],37,FALSE),IF($AD7="JOLARD",VLOOKUP($B7,[1]!Tableau_Lancer_la_requête_à_partir_de_Excel_Files14[#All],37,FALSE),IF($AD7="MP HYGIENE",VLOOKUP($B7,[1]!Tableau_Lancer_la_requête_à_partir_de_Excel_Files15[#All],37,FALSE),IF($AD7="SIPALDIS",VLOOKUP($B7,[1]!Tableau_Lancer_la_requête_à_partir_de_Excel_Files13[#All],37,FALSE),IF($AD7="TICKET COM",VLOOKUP($B7,[1]!Tableau_Lancer_la_requête_à_partir_de_Excel_Files16[#All],37,FALSE),IF($AD7="TREELOGI-CODINA",VLOOKUP($B7,[1]!Tableau_Lancer_la_requête_à_partir_de_Excel_Files17[#All],37,FALSE)))))))))))))))))),"A REMPLIR")</f>
        <v>3</v>
      </c>
      <c r="AN7" s="28">
        <f ca="1">IFERROR(IF($AD7="SOLIA",VLOOKUP($B7,[1]!Tableau_Lancer_la_requête_à_partir_de_Excel_Files6[#All],38,FALSE),IF($AD7="FIRPLAST",VLOOKUP($B7,[1]!Tableau_Lancer_la_requête_à_partir_de_Excel_Files5[#All],38,FALSE),IF($AD7="COMATEC",VLOOKUP($B7,[1]!Tableau_Lancer_la_requête_à_partir_de_Excel_Files7[#All],38,FALSE),IF($AD7="DE FACTO",VLOOKUP($B7,[1]!Tableau_Lancer_la_requête_à_partir_de_Excel_Files4[#All],38,FALSE),IF($AD7="ARTE Dist",VLOOKUP($B7,[1]!Tableau_Lancer_la_requête_à_partir_de_Excel_Files18[#All],38,FALSE),IF($AD7="THIOLAT",VLOOKUP($B7,[1]!Tableau_Lancer_la_requête_à_partir_de_Excel_Files20[#All],38,FALSE),IF($AD7="LE GOFF",VLOOKUP($B7,[1]!Tableau_Lancer_la_requête_à_partir_de_Excel_Files19[#All],38,FALSE),IF($AD7="ARDEX",VLOOKUP($B7,[1]!Tableau_Lancer_la_requête_à_partir_de_Excel_Files8[#All],38,FALSE),IF($AD7="EVENPLAST",VLOOKUP($B7,[1]!Tableau_Lancer_la_requête_à_partir_de_Excel_Files9[#All],38,FALSE),IF($AD7="GAULT ET FREMONT",VLOOKUP($B7,[1]!Tableau_Lancer_la_requête_à_partir_de_Excel_Files10[#All],38,FALSE),IF($AD7="GUILLIN EMBALLAGES",VLOOKUP($B7,[1]!Tableau_Lancer_la_requête_à_partir_de_Excel_Files11[#All],38,FALSE),IF($AD7="IMPRIMERIE DU VIADUC",VLOOKUP($B7,[1]!Tableau_Lancer_la_requête_à_partir_de_Excel_Files12[#All],38,FALSE),IF($AD7="JOLARD",VLOOKUP($B7,[1]!Tableau_Lancer_la_requête_à_partir_de_Excel_Files14[#All],38,FALSE),IF($AD7="MP HYGIENE",VLOOKUP($B7,[1]!Tableau_Lancer_la_requête_à_partir_de_Excel_Files15[#All],38,FALSE),IF($AD7="SIPALDIS",VLOOKUP($B7,[1]!Tableau_Lancer_la_requête_à_partir_de_Excel_Files13[#All],38,FALSE),IF($AD7="TICKET COM",VLOOKUP($B7,[1]!Tableau_Lancer_la_requête_à_partir_de_Excel_Files16[#All],38,FALSE),IF($AD7="TREELOGI-CODINA",VLOOKUP($B7,[1]!Tableau_Lancer_la_requête_à_partir_de_Excel_Files17[#All],38,FALSE)))))))))))))))))),"A REMPLIR")</f>
        <v>10</v>
      </c>
      <c r="AO7" s="28">
        <f ca="1">IFERROR(IF($AD7="SOLIA",VLOOKUP($B7,[1]!Tableau_Lancer_la_requête_à_partir_de_Excel_Files6[#All],39,FALSE),IF($AD7="FIRPLAST",VLOOKUP($B7,[1]!Tableau_Lancer_la_requête_à_partir_de_Excel_Files5[#All],39,FALSE),IF($AD7="COMATEC",VLOOKUP($B7,[1]!Tableau_Lancer_la_requête_à_partir_de_Excel_Files7[#All],39,FALSE),IF($AD7="DE FACTO",VLOOKUP($B7,[1]!Tableau_Lancer_la_requête_à_partir_de_Excel_Files4[#All],39,FALSE),IF($AD7="ARTE Dist",VLOOKUP($B7,[1]!Tableau_Lancer_la_requête_à_partir_de_Excel_Files18[#All],39,FALSE),IF($AD7="THIOLAT",VLOOKUP($B7,[1]!Tableau_Lancer_la_requête_à_partir_de_Excel_Files20[#All],39,FALSE),IF($AD7="LE GOFF",VLOOKUP($B7,[1]!Tableau_Lancer_la_requête_à_partir_de_Excel_Files19[#All],39,FALSE),IF($AD7="ARDEX",VLOOKUP($B7,[1]!Tableau_Lancer_la_requête_à_partir_de_Excel_Files8[#All],39,FALSE),IF($AD7="EVENPLAST",VLOOKUP($B7,[1]!Tableau_Lancer_la_requête_à_partir_de_Excel_Files9[#All],39,FALSE),IF($AD7="GAULT ET FREMONT",VLOOKUP($B7,[1]!Tableau_Lancer_la_requête_à_partir_de_Excel_Files10[#All],39,FALSE),IF($AD7="GUILLIN EMBALLAGES",VLOOKUP($B7,[1]!Tableau_Lancer_la_requête_à_partir_de_Excel_Files11[#All],39,FALSE),IF($AD7="IMPRIMERIE DU VIADUC",VLOOKUP($B7,[1]!Tableau_Lancer_la_requête_à_partir_de_Excel_Files12[#All],39,FALSE),IF($AD7="JOLARD",VLOOKUP($B7,[1]!Tableau_Lancer_la_requête_à_partir_de_Excel_Files14[#All],39,FALSE),IF($AD7="MP HYGIENE",VLOOKUP($B7,[1]!Tableau_Lancer_la_requête_à_partir_de_Excel_Files15[#All],39,FALSE),IF($AD7="SIPALDIS",VLOOKUP($B7,[1]!Tableau_Lancer_la_requête_à_partir_de_Excel_Files13[#All],39,FALSE),IF($AD7="TICKET COM",VLOOKUP($B7,[1]!Tableau_Lancer_la_requête_à_partir_de_Excel_Files16[#All],39,FALSE),IF($AD7="TREELOGI-CODINA",VLOOKUP($B7,[1]!Tableau_Lancer_la_requête_à_partir_de_Excel_Files17[#All],39,FALSE)))))))))))))))))),"A REMPLIR")</f>
        <v>3</v>
      </c>
      <c r="AP7" s="25" t="str">
        <f ca="1">IFERROR(IF($AD7="SOLIA",VLOOKUP($B7,[1]!Tableau_Lancer_la_requête_à_partir_de_Excel_Files6[#All],40,FALSE),IF($AD7="FIRPLAST",VLOOKUP($B7,[1]!Tableau_Lancer_la_requête_à_partir_de_Excel_Files5[#All],40,FALSE),IF($AD7="COMATEC",VLOOKUP($B7,[1]!Tableau_Lancer_la_requête_à_partir_de_Excel_Files7[#All],40,FALSE),IF($AD7="DE FACTO",VLOOKUP($B7,[1]!Tableau_Lancer_la_requête_à_partir_de_Excel_Files4[#All],40,FALSE),IF($AD7="ARTE Dist",VLOOKUP($B7,[1]!Tableau_Lancer_la_requête_à_partir_de_Excel_Files18[#All],40,FALSE),IF($AD7="THIOLAT",VLOOKUP($B7,[1]!Tableau_Lancer_la_requête_à_partir_de_Excel_Files20[#All],40,FALSE),IF($AD7="LE GOFF",VLOOKUP($B7,[1]!Tableau_Lancer_la_requête_à_partir_de_Excel_Files19[#All],40,FALSE),IF($AD7="ARDEX",VLOOKUP($B7,[1]!Tableau_Lancer_la_requête_à_partir_de_Excel_Files8[#All],40,FALSE),IF($AD7="EVENPLAST",VLOOKUP($B7,[1]!Tableau_Lancer_la_requête_à_partir_de_Excel_Files9[#All],40,FALSE),IF($AD7="GAULT ET FREMONT",VLOOKUP($B7,[1]!Tableau_Lancer_la_requête_à_partir_de_Excel_Files10[#All],40,FALSE),IF($AD7="GUILLIN EMBALLAGES",VLOOKUP($B7,[1]!Tableau_Lancer_la_requête_à_partir_de_Excel_Files11[#All],40,FALSE),IF($AD7="IMPRIMERIE DU VIADUC",VLOOKUP($B7,[1]!Tableau_Lancer_la_requête_à_partir_de_Excel_Files12[#All],40,FALSE),IF($AD7="JOLARD",VLOOKUP($B7,[1]!Tableau_Lancer_la_requête_à_partir_de_Excel_Files14[#All],40,FALSE),IF($AD7="MP HYGIENE",VLOOKUP($B7,[1]!Tableau_Lancer_la_requête_à_partir_de_Excel_Files15[#All],40,FALSE),IF($AD7="SIPALDIS",VLOOKUP($B7,[1]!Tableau_Lancer_la_requête_à_partir_de_Excel_Files13[#All],40,FALSE),IF($AD7="TICKET COM",VLOOKUP($B7,[1]!Tableau_Lancer_la_requête_à_partir_de_Excel_Files16[#All],40,FALSE),IF($AD7="TREELOGI-CODINA",VLOOKUP($B7,[1]!Tableau_Lancer_la_requête_à_partir_de_Excel_Files17[#All],40,FALSE)))))))))))))))))),"A REMPLIR")</f>
        <v>Richard DUPONT</v>
      </c>
      <c r="AQ7" s="27" t="str">
        <f ca="1">IFERROR(IF($AD7="SOLIA",VLOOKUP($B7,[1]!Tableau_Lancer_la_requête_à_partir_de_Excel_Files6[#All],41,FALSE),IF($AD7="FIRPLAST",VLOOKUP($B7,[1]!Tableau_Lancer_la_requête_à_partir_de_Excel_Files5[#All],41,FALSE),IF($AD7="COMATEC",VLOOKUP($B7,[1]!Tableau_Lancer_la_requête_à_partir_de_Excel_Files7[#All],41,FALSE),IF($AD7="DE FACTO",VLOOKUP($B7,[1]!Tableau_Lancer_la_requête_à_partir_de_Excel_Files4[#All],41,FALSE),IF($AD7="ARTE Dist",VLOOKUP($B7,[1]!Tableau_Lancer_la_requête_à_partir_de_Excel_Files18[#All],41,FALSE),IF($AD7="THIOLAT",VLOOKUP($B7,[1]!Tableau_Lancer_la_requête_à_partir_de_Excel_Files20[#All],41,FALSE),IF($AD7="LE GOFF",VLOOKUP($B7,[1]!Tableau_Lancer_la_requête_à_partir_de_Excel_Files19[#All],41,FALSE),IF($AD7="ARDEX",VLOOKUP($B7,[1]!Tableau_Lancer_la_requête_à_partir_de_Excel_Files8[#All],41,FALSE),IF($AD7="EVENPLAST",VLOOKUP($B7,[1]!Tableau_Lancer_la_requête_à_partir_de_Excel_Files9[#All],41,FALSE),IF($AD7="GAULT ET FREMONT",VLOOKUP($B7,[1]!Tableau_Lancer_la_requête_à_partir_de_Excel_Files10[#All],41,FALSE),IF($AD7="GUILLIN EMBALLAGES",VLOOKUP($B7,[1]!Tableau_Lancer_la_requête_à_partir_de_Excel_Files11[#All],41,FALSE),IF($AD7="IMPRIMERIE DU VIADUC",VLOOKUP($B7,[1]!Tableau_Lancer_la_requête_à_partir_de_Excel_Files12[#All],41,FALSE),IF($AD7="JOLARD",VLOOKUP($B7,[1]!Tableau_Lancer_la_requête_à_partir_de_Excel_Files14[#All],41,FALSE),IF($AD7="MP HYGIENE",VLOOKUP($B7,[1]!Tableau_Lancer_la_requête_à_partir_de_Excel_Files15[#All],41,FALSE),IF($AD7="SIPALDIS",VLOOKUP($B7,[1]!Tableau_Lancer_la_requête_à_partir_de_Excel_Files13[#All],41,FALSE),IF($AD7="TICKET COM",VLOOKUP($B7,[1]!Tableau_Lancer_la_requête_à_partir_de_Excel_Files16[#All],41,FALSE),IF($AD7="TREELOGI-CODINA",VLOOKUP($B7,[1]!Tableau_Lancer_la_requête_à_partir_de_Excel_Files17[#All],41,FALSE)))))))))))))))))),"A REMPLIR")</f>
        <v>02 34 56 87 21</v>
      </c>
      <c r="AR7" s="29">
        <v>42593</v>
      </c>
      <c r="AS7" s="24">
        <v>5</v>
      </c>
      <c r="AT7" s="30" t="s">
        <v>98</v>
      </c>
      <c r="AU7" s="31" t="s">
        <v>72</v>
      </c>
      <c r="AV7" s="31" t="s">
        <v>72</v>
      </c>
      <c r="AW7" s="31" t="s">
        <v>72</v>
      </c>
      <c r="AX7" s="31" t="s">
        <v>99</v>
      </c>
      <c r="AY7" s="32"/>
      <c r="AZ7" s="32">
        <v>0</v>
      </c>
      <c r="BA7" s="31"/>
      <c r="BB7" s="31" t="s">
        <v>100</v>
      </c>
      <c r="BC7" s="31" t="s">
        <v>101</v>
      </c>
      <c r="BD7" s="30"/>
      <c r="BE7" s="33"/>
      <c r="BF7" s="22"/>
      <c r="BG7" s="22" t="s">
        <v>85</v>
      </c>
    </row>
    <row r="8" spans="1:59" ht="255">
      <c r="A8" s="10" t="s">
        <v>102</v>
      </c>
      <c r="B8" s="34" t="s">
        <v>103</v>
      </c>
      <c r="C8" s="12" t="s">
        <v>61</v>
      </c>
      <c r="D8" s="13" t="s">
        <v>77</v>
      </c>
      <c r="E8" s="14" t="s">
        <v>88</v>
      </c>
      <c r="F8" s="15">
        <v>42466</v>
      </c>
      <c r="G8" s="13" t="s">
        <v>104</v>
      </c>
      <c r="H8" s="13" t="s">
        <v>105</v>
      </c>
      <c r="I8" s="16" t="s">
        <v>106</v>
      </c>
      <c r="J8" s="16" t="s">
        <v>103</v>
      </c>
      <c r="K8" s="16" t="s">
        <v>107</v>
      </c>
      <c r="L8" s="16" t="s">
        <v>108</v>
      </c>
      <c r="M8" s="16" t="s">
        <v>109</v>
      </c>
      <c r="N8" s="16" t="s">
        <v>71</v>
      </c>
      <c r="O8" s="17" t="s">
        <v>79</v>
      </c>
      <c r="P8" s="17" t="s">
        <v>79</v>
      </c>
      <c r="Q8" s="16" t="s">
        <v>110</v>
      </c>
      <c r="R8" s="16" t="s">
        <v>111</v>
      </c>
      <c r="S8" s="18" t="s">
        <v>112</v>
      </c>
      <c r="T8" s="19"/>
      <c r="U8" s="19" t="s">
        <v>107</v>
      </c>
      <c r="V8" s="18">
        <v>10</v>
      </c>
      <c r="W8" s="15" t="s">
        <v>77</v>
      </c>
      <c r="X8" s="15" t="s">
        <v>113</v>
      </c>
      <c r="Y8" s="15">
        <v>42474</v>
      </c>
      <c r="Z8" s="22" t="s">
        <v>79</v>
      </c>
      <c r="AA8" s="23" t="s">
        <v>80</v>
      </c>
      <c r="AB8" s="24" t="s">
        <v>114</v>
      </c>
      <c r="AC8" s="24" t="s">
        <v>112</v>
      </c>
      <c r="AD8" s="25">
        <f ca="1">IFERROR(IF($AD8="SOLIA",VLOOKUP($B8,[1]!Tableau_Lancer_la_requête_à_partir_de_Excel_Files6[#All],28,FALSE),IF($AD8="FIRPLAST",VLOOKUP($B8,[1]!Tableau_Lancer_la_requête_à_partir_de_Excel_Files5[#All],28,FALSE),IF($AD8="COMATEC",VLOOKUP($B8,[1]!Tableau_Lancer_la_requête_à_partir_de_Excel_Files7[#All],28,FALSE),IF($AD8="DE FACTO",VLOOKUP($B8,[1]!Tableau_Lancer_la_requête_à_partir_de_Excel_Files4[#All],28,FALSE),IF($AD8="ARTE Dist",VLOOKUP($B8,[1]!Tableau_Lancer_la_requête_à_partir_de_Excel_Files18[#All],28,FALSE),IF($AD8="THIOLAT",VLOOKUP($B8,[1]!Tableau_Lancer_la_requête_à_partir_de_Excel_Files20[#All],28,FALSE),IF($AD8="LE GOFF",VLOOKUP($B8,[1]!Tableau_Lancer_la_requête_à_partir_de_Excel_Files19[#All],28,FALSE),IF($AD8="ARDEX",VLOOKUP($B8,[1]!Tableau_Lancer_la_requête_à_partir_de_Excel_Files8[#All],28,FALSE),IF($AD8="EVENPLAST",VLOOKUP($B8,[1]!Tableau_Lancer_la_requête_à_partir_de_Excel_Files9[#All],28,FALSE),IF($AD8="GAULT ET FREMONT",VLOOKUP($B8,[1]!Tableau_Lancer_la_requête_à_partir_de_Excel_Files10[#All],28,FALSE),IF($AD8="GUILLIN EMBALLAGES",VLOOKUP($B8,[1]!Tableau_Lancer_la_requête_à_partir_de_Excel_Files11[#All],28,FALSE),IF($AD8="IMPRIMERIE DU VIADUC",VLOOKUP($B8,[1]!Tableau_Lancer_la_requête_à_partir_de_Excel_Files12[#All],28,FALSE),IF($AD8="JOLARD",VLOOKUP($B8,[1]!Tableau_Lancer_la_requête_à_partir_de_Excel_Files14[#All],28,FALSE),IF($AD8="MP HYGIENE",VLOOKUP($B8,[1]!Tableau_Lancer_la_requête_à_partir_de_Excel_Files15[#All],28,FALSE),IF($AD8="SIPALDIS",VLOOKUP($B8,[1]!Tableau_Lancer_la_requête_à_partir_de_Excel_Files13[#All],28,FALSE),IF($AD8="TICKET COM",VLOOKUP($B8,[1]!Tableau_Lancer_la_requête_à_partir_de_Excel_Files16[#All],28,FALSE),IF($AD8="TREELOGI-CODINA",VLOOKUP($B8,[1]!Tableau_Lancer_la_requête_à_partir_de_Excel_Files17[#All],28,FALSE)))))))))))))))))),"A REMPLIR")</f>
        <v>42467</v>
      </c>
      <c r="AE8" s="25" t="str">
        <f ca="1">IFERROR(IF($AD8="SOLIA",VLOOKUP($B8,[1]!Tableau_Lancer_la_requête_à_partir_de_Excel_Files6[#All],29,FALSE),IF($AD8="FIRPLAST",VLOOKUP($B8,[1]!Tableau_Lancer_la_requête_à_partir_de_Excel_Files5[#All],29,FALSE),IF($AD8="COMATEC",VLOOKUP($B8,[1]!Tableau_Lancer_la_requête_à_partir_de_Excel_Files7[#All],29,FALSE),IF($AD8="DE FACTO",VLOOKUP($B8,[1]!Tableau_Lancer_la_requête_à_partir_de_Excel_Files4[#All],29,FALSE),IF($AD8="ARTE Dist",VLOOKUP($B8,[1]!Tableau_Lancer_la_requête_à_partir_de_Excel_Files18[#All],29,FALSE),IF($AD8="THIOLAT",VLOOKUP($B8,[1]!Tableau_Lancer_la_requête_à_partir_de_Excel_Files20[#All],29,FALSE),IF($AD8="LE GOFF",VLOOKUP($B8,[1]!Tableau_Lancer_la_requête_à_partir_de_Excel_Files19[#All],29,FALSE),IF($AD8="ARDEX",VLOOKUP($B8,[1]!Tableau_Lancer_la_requête_à_partir_de_Excel_Files8[#All],29,FALSE),IF($AD8="EVENPLAST",VLOOKUP($B8,[1]!Tableau_Lancer_la_requête_à_partir_de_Excel_Files9[#All],29,FALSE),IF($AD8="GAULT ET FREMONT",VLOOKUP($B8,[1]!Tableau_Lancer_la_requête_à_partir_de_Excel_Files10[#All],29,FALSE),IF($AD8="GUILLIN EMBALLAGES",VLOOKUP($B8,[1]!Tableau_Lancer_la_requête_à_partir_de_Excel_Files11[#All],29,FALSE),IF($AD8="IMPRIMERIE DU VIADUC",VLOOKUP($B8,[1]!Tableau_Lancer_la_requête_à_partir_de_Excel_Files12[#All],29,FALSE),IF($AD8="JOLARD",VLOOKUP($B8,[1]!Tableau_Lancer_la_requête_à_partir_de_Excel_Files14[#All],29,FALSE),IF($AD8="MP HYGIENE",VLOOKUP($B8,[1]!Tableau_Lancer_la_requête_à_partir_de_Excel_Files15[#All],29,FALSE),IF($AD8="SIPALDIS",VLOOKUP($B8,[1]!Tableau_Lancer_la_requête_à_partir_de_Excel_Files13[#All],29,FALSE),IF($AD8="TICKET COM",VLOOKUP($B8,[1]!Tableau_Lancer_la_requête_à_partir_de_Excel_Files16[#All],29,FALSE),IF($AD8="TREELOGI-CODINA",VLOOKUP($B8,[1]!Tableau_Lancer_la_requête_à_partir_de_Excel_Files17[#All],29,FALSE)))))))))))))))))),"A REMPLIR")</f>
        <v>555</v>
      </c>
      <c r="AF8" s="25" t="str">
        <f ca="1">IFERROR(IF($AD8="SOLIA",VLOOKUP($B8,[1]!Tableau_Lancer_la_requête_à_partir_de_Excel_Files6[#All],30,FALSE),IF($AD8="FIRPLAST",VLOOKUP($B8,[1]!Tableau_Lancer_la_requête_à_partir_de_Excel_Files5[#All],30,FALSE),IF($AD8="COMATEC",VLOOKUP($B8,[1]!Tableau_Lancer_la_requête_à_partir_de_Excel_Files7[#All],30,FALSE),IF($AD8="DE FACTO",VLOOKUP($B8,[1]!Tableau_Lancer_la_requête_à_partir_de_Excel_Files4[#All],30,FALSE),IF($AD8="ARTE Dist",VLOOKUP($B8,[1]!Tableau_Lancer_la_requête_à_partir_de_Excel_Files18[#All],30,FALSE),IF($AD8="THIOLAT",VLOOKUP($B8,[1]!Tableau_Lancer_la_requête_à_partir_de_Excel_Files20[#All],30,FALSE),IF($AD8="LE GOFF",VLOOKUP($B8,[1]!Tableau_Lancer_la_requête_à_partir_de_Excel_Files19[#All],30,FALSE),IF($AD8="ARDEX",VLOOKUP($B8,[1]!Tableau_Lancer_la_requête_à_partir_de_Excel_Files8[#All],30,FALSE),IF($AD8="EVENPLAST",VLOOKUP($B8,[1]!Tableau_Lancer_la_requête_à_partir_de_Excel_Files9[#All],30,FALSE),IF($AD8="GAULT ET FREMONT",VLOOKUP($B8,[1]!Tableau_Lancer_la_requête_à_partir_de_Excel_Files10[#All],30,FALSE),IF($AD8="GUILLIN EMBALLAGES",VLOOKUP($B8,[1]!Tableau_Lancer_la_requête_à_partir_de_Excel_Files11[#All],30,FALSE),IF($AD8="IMPRIMERIE DU VIADUC",VLOOKUP($B8,[1]!Tableau_Lancer_la_requête_à_partir_de_Excel_Files12[#All],30,FALSE),IF($AD8="JOLARD",VLOOKUP($B8,[1]!Tableau_Lancer_la_requête_à_partir_de_Excel_Files14[#All],30,FALSE),IF($AD8="MP HYGIENE",VLOOKUP($B8,[1]!Tableau_Lancer_la_requête_à_partir_de_Excel_Files15[#All],30,FALSE),IF($AD8="SIPALDIS",VLOOKUP($B8,[1]!Tableau_Lancer_la_requête_à_partir_de_Excel_Files13[#All],30,FALSE),IF($AD8="TICKET COM",VLOOKUP($B8,[1]!Tableau_Lancer_la_requête_à_partir_de_Excel_Files16[#All],30,FALSE),IF($AD8="TREELOGI-CODINA",VLOOKUP($B8,[1]!Tableau_Lancer_la_requête_à_partir_de_Excel_Files17[#All],30,FALSE)))))))))))))))))),"A REMPLIR")</f>
        <v>Badge manager C-50</v>
      </c>
      <c r="AG8" s="26">
        <f ca="1">IFERROR(IF($AD8="SOLIA",VLOOKUP($B8,[1]!Tableau_Lancer_la_requête_à_partir_de_Excel_Files6[#All],31,FALSE),IF($AD8="FIRPLAST",VLOOKUP($B8,[1]!Tableau_Lancer_la_requête_à_partir_de_Excel_Files5[#All],31,FALSE),IF($AD8="COMATEC",VLOOKUP($B8,[1]!Tableau_Lancer_la_requête_à_partir_de_Excel_Files7[#All],31,FALSE),IF($AD8="DE FACTO",VLOOKUP($B8,[1]!Tableau_Lancer_la_requête_à_partir_de_Excel_Files4[#All],31,FALSE),IF($AD8="ARTE Dist",VLOOKUP($B8,[1]!Tableau_Lancer_la_requête_à_partir_de_Excel_Files18[#All],31,FALSE),IF($AD8="THIOLAT",VLOOKUP($B8,[1]!Tableau_Lancer_la_requête_à_partir_de_Excel_Files20[#All],31,FALSE),IF($AD8="LE GOFF",VLOOKUP($B8,[1]!Tableau_Lancer_la_requête_à_partir_de_Excel_Files19[#All],31,FALSE),IF($AD8="ARDEX",VLOOKUP($B8,[1]!Tableau_Lancer_la_requête_à_partir_de_Excel_Files8[#All],31,FALSE),IF($AD8="EVENPLAST",VLOOKUP($B8,[1]!Tableau_Lancer_la_requête_à_partir_de_Excel_Files9[#All],31,FALSE),IF($AD8="GAULT ET FREMONT",VLOOKUP($B8,[1]!Tableau_Lancer_la_requête_à_partir_de_Excel_Files10[#All],31,FALSE),IF($AD8="GUILLIN EMBALLAGES",VLOOKUP($B8,[1]!Tableau_Lancer_la_requête_à_partir_de_Excel_Files11[#All],31,FALSE),IF($AD8="IMPRIMERIE DU VIADUC",VLOOKUP($B8,[1]!Tableau_Lancer_la_requête_à_partir_de_Excel_Files12[#All],31,FALSE),IF($AD8="JOLARD",VLOOKUP($B8,[1]!Tableau_Lancer_la_requête_à_partir_de_Excel_Files14[#All],31,FALSE),IF($AD8="MP HYGIENE",VLOOKUP($B8,[1]!Tableau_Lancer_la_requête_à_partir_de_Excel_Files15[#All],31,FALSE),IF($AD8="SIPALDIS",VLOOKUP($B8,[1]!Tableau_Lancer_la_requête_à_partir_de_Excel_Files13[#All],31,FALSE),IF($AD8="TICKET COM",VLOOKUP($B8,[1]!Tableau_Lancer_la_requête_à_partir_de_Excel_Files16[#All],31,FALSE),IF($AD8="TREELOGI-CODINA",VLOOKUP($B8,[1]!Tableau_Lancer_la_requête_à_partir_de_Excel_Files17[#All],31,FALSE)))))))))))))))))),"A REMPLIR")</f>
        <v>50</v>
      </c>
      <c r="AH8" s="25" t="str">
        <f ca="1">IFERROR(IF($AD8="SOLIA",VLOOKUP($B8,[1]!Tableau_Lancer_la_requête_à_partir_de_Excel_Files6[#All],32,FALSE),IF($AD8="FIRPLAST",VLOOKUP($B8,[1]!Tableau_Lancer_la_requête_à_partir_de_Excel_Files5[#All],32,FALSE),IF($AD8="COMATEC",VLOOKUP($B8,[1]!Tableau_Lancer_la_requête_à_partir_de_Excel_Files7[#All],32,FALSE),IF($AD8="DE FACTO",VLOOKUP($B8,[1]!Tableau_Lancer_la_requête_à_partir_de_Excel_Files4[#All],32,FALSE),IF($AD8="ARTE Dist",VLOOKUP($B8,[1]!Tableau_Lancer_la_requête_à_partir_de_Excel_Files18[#All],32,FALSE),IF($AD8="THIOLAT",VLOOKUP($B8,[1]!Tableau_Lancer_la_requête_à_partir_de_Excel_Files20[#All],32,FALSE),IF($AD8="LE GOFF",VLOOKUP($B8,[1]!Tableau_Lancer_la_requête_à_partir_de_Excel_Files19[#All],32,FALSE),IF($AD8="ARDEX",VLOOKUP($B8,[1]!Tableau_Lancer_la_requête_à_partir_de_Excel_Files8[#All],32,FALSE),IF($AD8="EVENPLAST",VLOOKUP($B8,[1]!Tableau_Lancer_la_requête_à_partir_de_Excel_Files9[#All],32,FALSE),IF($AD8="GAULT ET FREMONT",VLOOKUP($B8,[1]!Tableau_Lancer_la_requête_à_partir_de_Excel_Files10[#All],32,FALSE),IF($AD8="GUILLIN EMBALLAGES",VLOOKUP($B8,[1]!Tableau_Lancer_la_requête_à_partir_de_Excel_Files11[#All],32,FALSE),IF($AD8="IMPRIMERIE DU VIADUC",VLOOKUP($B8,[1]!Tableau_Lancer_la_requête_à_partir_de_Excel_Files12[#All],32,FALSE),IF($AD8="JOLARD",VLOOKUP($B8,[1]!Tableau_Lancer_la_requête_à_partir_de_Excel_Files14[#All],32,FALSE),IF($AD8="MP HYGIENE",VLOOKUP($B8,[1]!Tableau_Lancer_la_requête_à_partir_de_Excel_Files15[#All],32,FALSE),IF($AD8="SIPALDIS",VLOOKUP($B8,[1]!Tableau_Lancer_la_requête_à_partir_de_Excel_Files13[#All],32,FALSE),IF($AD8="TICKET COM",VLOOKUP($B8,[1]!Tableau_Lancer_la_requête_à_partir_de_Excel_Files16[#All],32,FALSE),IF($AD8="TREELOGI-CODINA",VLOOKUP($B8,[1]!Tableau_Lancer_la_requête_à_partir_de_Excel_Files17[#All],32,FALSE)))))))))))))))))),"A REMPLIR")</f>
        <v>OUI</v>
      </c>
      <c r="AI8" s="27">
        <f ca="1">IFERROR(IF($AD8="SOLIA",VLOOKUP($B8,[1]!Tableau_Lancer_la_requête_à_partir_de_Excel_Files6[#All],33,FALSE),IF($AD8="FIRPLAST",VLOOKUP($B8,[1]!Tableau_Lancer_la_requête_à_partir_de_Excel_Files5[#All],33,FALSE),IF($AD8="COMATEC",VLOOKUP($B8,[1]!Tableau_Lancer_la_requête_à_partir_de_Excel_Files7[#All],33,FALSE),IF($AD8="DE FACTO",VLOOKUP($B8,[1]!Tableau_Lancer_la_requête_à_partir_de_Excel_Files4[#All],33,FALSE),IF($AD8="ARTE Dist",VLOOKUP($B8,[1]!Tableau_Lancer_la_requête_à_partir_de_Excel_Files18[#All],33,FALSE),IF($AD8="THIOLAT",VLOOKUP($B8,[1]!Tableau_Lancer_la_requête_à_partir_de_Excel_Files20[#All],33,FALSE),IF($AD8="LE GOFF",VLOOKUP($B8,[1]!Tableau_Lancer_la_requête_à_partir_de_Excel_Files19[#All],33,FALSE),IF($AD8="ARDEX",VLOOKUP($B8,[1]!Tableau_Lancer_la_requête_à_partir_de_Excel_Files8[#All],33,FALSE),IF($AD8="EVENPLAST",VLOOKUP($B8,[1]!Tableau_Lancer_la_requête_à_partir_de_Excel_Files9[#All],33,FALSE),IF($AD8="GAULT ET FREMONT",VLOOKUP($B8,[1]!Tableau_Lancer_la_requête_à_partir_de_Excel_Files10[#All],33,FALSE),IF($AD8="GUILLIN EMBALLAGES",VLOOKUP($B8,[1]!Tableau_Lancer_la_requête_à_partir_de_Excel_Files11[#All],33,FALSE),IF($AD8="IMPRIMERIE DU VIADUC",VLOOKUP($B8,[1]!Tableau_Lancer_la_requête_à_partir_de_Excel_Files12[#All],33,FALSE),IF($AD8="JOLARD",VLOOKUP($B8,[1]!Tableau_Lancer_la_requête_à_partir_de_Excel_Files14[#All],33,FALSE),IF($AD8="MP HYGIENE",VLOOKUP($B8,[1]!Tableau_Lancer_la_requête_à_partir_de_Excel_Files15[#All],33,FALSE),IF($AD8="SIPALDIS",VLOOKUP($B8,[1]!Tableau_Lancer_la_requête_à_partir_de_Excel_Files13[#All],33,FALSE),IF($AD8="TICKET COM",VLOOKUP($B8,[1]!Tableau_Lancer_la_requête_à_partir_de_Excel_Files16[#All],33,FALSE),IF($AD8="TREELOGI-CODINA",VLOOKUP($B8,[1]!Tableau_Lancer_la_requête_à_partir_de_Excel_Files17[#All],33,FALSE)))))))))))))))))),"A REMPLIR")</f>
        <v>500</v>
      </c>
      <c r="AJ8" s="25">
        <f ca="1">IFERROR(IF($AD8="SOLIA",VLOOKUP($B8,[1]!Tableau_Lancer_la_requête_à_partir_de_Excel_Files6[#All],34,FALSE),IF($AD8="FIRPLAST",VLOOKUP($B8,[1]!Tableau_Lancer_la_requête_à_partir_de_Excel_Files5[#All],34,FALSE),IF($AD8="COMATEC",VLOOKUP($B8,[1]!Tableau_Lancer_la_requête_à_partir_de_Excel_Files7[#All],34,FALSE),IF($AD8="DE FACTO",VLOOKUP($B8,[1]!Tableau_Lancer_la_requête_à_partir_de_Excel_Files4[#All],34,FALSE),IF($AD8="ARTE Dist",VLOOKUP($B8,[1]!Tableau_Lancer_la_requête_à_partir_de_Excel_Files18[#All],34,FALSE),IF($AD8="THIOLAT",VLOOKUP($B8,[1]!Tableau_Lancer_la_requête_à_partir_de_Excel_Files20[#All],34,FALSE),IF($AD8="LE GOFF",VLOOKUP($B8,[1]!Tableau_Lancer_la_requête_à_partir_de_Excel_Files19[#All],34,FALSE),IF($AD8="ARDEX",VLOOKUP($B8,[1]!Tableau_Lancer_la_requête_à_partir_de_Excel_Files8[#All],34,FALSE),IF($AD8="EVENPLAST",VLOOKUP($B8,[1]!Tableau_Lancer_la_requête_à_partir_de_Excel_Files9[#All],34,FALSE),IF($AD8="GAULT ET FREMONT",VLOOKUP($B8,[1]!Tableau_Lancer_la_requête_à_partir_de_Excel_Files10[#All],34,FALSE),IF($AD8="GUILLIN EMBALLAGES",VLOOKUP($B8,[1]!Tableau_Lancer_la_requête_à_partir_de_Excel_Files11[#All],34,FALSE),IF($AD8="IMPRIMERIE DU VIADUC",VLOOKUP($B8,[1]!Tableau_Lancer_la_requête_à_partir_de_Excel_Files12[#All],34,FALSE),IF($AD8="JOLARD",VLOOKUP($B8,[1]!Tableau_Lancer_la_requête_à_partir_de_Excel_Files14[#All],34,FALSE),IF($AD8="MP HYGIENE",VLOOKUP($B8,[1]!Tableau_Lancer_la_requête_à_partir_de_Excel_Files15[#All],34,FALSE),IF($AD8="SIPALDIS",VLOOKUP($B8,[1]!Tableau_Lancer_la_requête_à_partir_de_Excel_Files13[#All],34,FALSE),IF($AD8="TICKET COM",VLOOKUP($B8,[1]!Tableau_Lancer_la_requête_à_partir_de_Excel_Files16[#All],34,FALSE),IF($AD8="TREELOGI-CODINA",VLOOKUP($B8,[1]!Tableau_Lancer_la_requête_à_partir_de_Excel_Files17[#All],34,FALSE)))))))))))))))))),"A REMPLIR")</f>
        <v>42470</v>
      </c>
      <c r="AK8" s="25" t="str">
        <f ca="1">IFERROR(IF($AD8="SOLIA",VLOOKUP($B8,[1]!Tableau_Lancer_la_requête_à_partir_de_Excel_Files6[#All],35,FALSE),IF($AD8="FIRPLAST",VLOOKUP($B8,[1]!Tableau_Lancer_la_requête_à_partir_de_Excel_Files5[#All],35,FALSE),IF($AD8="COMATEC",VLOOKUP($B8,[1]!Tableau_Lancer_la_requête_à_partir_de_Excel_Files7[#All],35,FALSE),IF($AD8="DE FACTO",VLOOKUP($B8,[1]!Tableau_Lancer_la_requête_à_partir_de_Excel_Files4[#All],35,FALSE),IF($AD8="ARTE Dist",VLOOKUP($B8,[1]!Tableau_Lancer_la_requête_à_partir_de_Excel_Files18[#All],35,FALSE),IF($AD8="THIOLAT",VLOOKUP($B8,[1]!Tableau_Lancer_la_requête_à_partir_de_Excel_Files20[#All],35,FALSE),IF($AD8="LE GOFF",VLOOKUP($B8,[1]!Tableau_Lancer_la_requête_à_partir_de_Excel_Files19[#All],35,FALSE),IF($AD8="ARDEX",VLOOKUP($B8,[1]!Tableau_Lancer_la_requête_à_partir_de_Excel_Files8[#All],35,FALSE),IF($AD8="EVENPLAST",VLOOKUP($B8,[1]!Tableau_Lancer_la_requête_à_partir_de_Excel_Files9[#All],35,FALSE),IF($AD8="GAULT ET FREMONT",VLOOKUP($B8,[1]!Tableau_Lancer_la_requête_à_partir_de_Excel_Files10[#All],35,FALSE),IF($AD8="GUILLIN EMBALLAGES",VLOOKUP($B8,[1]!Tableau_Lancer_la_requête_à_partir_de_Excel_Files11[#All],35,FALSE),IF($AD8="IMPRIMERIE DU VIADUC",VLOOKUP($B8,[1]!Tableau_Lancer_la_requête_à_partir_de_Excel_Files12[#All],35,FALSE),IF($AD8="JOLARD",VLOOKUP($B8,[1]!Tableau_Lancer_la_requête_à_partir_de_Excel_Files14[#All],35,FALSE),IF($AD8="MP HYGIENE",VLOOKUP($B8,[1]!Tableau_Lancer_la_requête_à_partir_de_Excel_Files15[#All],35,FALSE),IF($AD8="SIPALDIS",VLOOKUP($B8,[1]!Tableau_Lancer_la_requête_à_partir_de_Excel_Files13[#All],35,FALSE),IF($AD8="TICKET COM",VLOOKUP($B8,[1]!Tableau_Lancer_la_requête_à_partir_de_Excel_Files16[#All],35,FALSE),IF($AD8="TREELOGI-CODINA",VLOOKUP($B8,[1]!Tableau_Lancer_la_requête_à_partir_de_Excel_Files17[#All],35,FALSE)))))))))))))))))),"A REMPLIR")</f>
        <v>Colissimo</v>
      </c>
      <c r="AL8" s="26">
        <f ca="1">IFERROR(IF($AD8="SOLIA",VLOOKUP($B8,[1]!Tableau_Lancer_la_requête_à_partir_de_Excel_Files6[#All],36,FALSE),IF($AD8="FIRPLAST",VLOOKUP($B8,[1]!Tableau_Lancer_la_requête_à_partir_de_Excel_Files5[#All],36,FALSE),IF($AD8="COMATEC",VLOOKUP($B8,[1]!Tableau_Lancer_la_requête_à_partir_de_Excel_Files7[#All],36,FALSE),IF($AD8="DE FACTO",VLOOKUP($B8,[1]!Tableau_Lancer_la_requête_à_partir_de_Excel_Files4[#All],36,FALSE),IF($AD8="ARTE Dist",VLOOKUP($B8,[1]!Tableau_Lancer_la_requête_à_partir_de_Excel_Files18[#All],36,FALSE),IF($AD8="THIOLAT",VLOOKUP($B8,[1]!Tableau_Lancer_la_requête_à_partir_de_Excel_Files20[#All],36,FALSE),IF($AD8="LE GOFF",VLOOKUP($B8,[1]!Tableau_Lancer_la_requête_à_partir_de_Excel_Files19[#All],36,FALSE),IF($AD8="ARDEX",VLOOKUP($B8,[1]!Tableau_Lancer_la_requête_à_partir_de_Excel_Files8[#All],36,FALSE),IF($AD8="EVENPLAST",VLOOKUP($B8,[1]!Tableau_Lancer_la_requête_à_partir_de_Excel_Files9[#All],36,FALSE),IF($AD8="GAULT ET FREMONT",VLOOKUP($B8,[1]!Tableau_Lancer_la_requête_à_partir_de_Excel_Files10[#All],36,FALSE),IF($AD8="GUILLIN EMBALLAGES",VLOOKUP($B8,[1]!Tableau_Lancer_la_requête_à_partir_de_Excel_Files11[#All],36,FALSE),IF($AD8="IMPRIMERIE DU VIADUC",VLOOKUP($B8,[1]!Tableau_Lancer_la_requête_à_partir_de_Excel_Files12[#All],36,FALSE),IF($AD8="JOLARD",VLOOKUP($B8,[1]!Tableau_Lancer_la_requête_à_partir_de_Excel_Files14[#All],36,FALSE),IF($AD8="MP HYGIENE",VLOOKUP($B8,[1]!Tableau_Lancer_la_requête_à_partir_de_Excel_Files15[#All],36,FALSE),IF($AD8="SIPALDIS",VLOOKUP($B8,[1]!Tableau_Lancer_la_requête_à_partir_de_Excel_Files13[#All],36,FALSE),IF($AD8="TICKET COM",VLOOKUP($B8,[1]!Tableau_Lancer_la_requête_à_partir_de_Excel_Files16[#All],36,FALSE),IF($AD8="TREELOGI-CODINA",VLOOKUP($B8,[1]!Tableau_Lancer_la_requête_à_partir_de_Excel_Files17[#All],36,FALSE)))))))))))))))))),"A REMPLIR")</f>
        <v>3</v>
      </c>
      <c r="AM8" s="26">
        <f ca="1">IFERROR(IF($AD8="SOLIA",VLOOKUP($B8,[1]!Tableau_Lancer_la_requête_à_partir_de_Excel_Files6[#All],37,FALSE),IF($AD8="FIRPLAST",VLOOKUP($B8,[1]!Tableau_Lancer_la_requête_à_partir_de_Excel_Files5[#All],37,FALSE),IF($AD8="COMATEC",VLOOKUP($B8,[1]!Tableau_Lancer_la_requête_à_partir_de_Excel_Files7[#All],37,FALSE),IF($AD8="DE FACTO",VLOOKUP($B8,[1]!Tableau_Lancer_la_requête_à_partir_de_Excel_Files4[#All],37,FALSE),IF($AD8="ARTE Dist",VLOOKUP($B8,[1]!Tableau_Lancer_la_requête_à_partir_de_Excel_Files18[#All],37,FALSE),IF($AD8="THIOLAT",VLOOKUP($B8,[1]!Tableau_Lancer_la_requête_à_partir_de_Excel_Files20[#All],37,FALSE),IF($AD8="LE GOFF",VLOOKUP($B8,[1]!Tableau_Lancer_la_requête_à_partir_de_Excel_Files19[#All],37,FALSE),IF($AD8="ARDEX",VLOOKUP($B8,[1]!Tableau_Lancer_la_requête_à_partir_de_Excel_Files8[#All],37,FALSE),IF($AD8="EVENPLAST",VLOOKUP($B8,[1]!Tableau_Lancer_la_requête_à_partir_de_Excel_Files9[#All],37,FALSE),IF($AD8="GAULT ET FREMONT",VLOOKUP($B8,[1]!Tableau_Lancer_la_requête_à_partir_de_Excel_Files10[#All],37,FALSE),IF($AD8="GUILLIN EMBALLAGES",VLOOKUP($B8,[1]!Tableau_Lancer_la_requête_à_partir_de_Excel_Files11[#All],37,FALSE),IF($AD8="IMPRIMERIE DU VIADUC",VLOOKUP($B8,[1]!Tableau_Lancer_la_requête_à_partir_de_Excel_Files12[#All],37,FALSE),IF($AD8="JOLARD",VLOOKUP($B8,[1]!Tableau_Lancer_la_requête_à_partir_de_Excel_Files14[#All],37,FALSE),IF($AD8="MP HYGIENE",VLOOKUP($B8,[1]!Tableau_Lancer_la_requête_à_partir_de_Excel_Files15[#All],37,FALSE),IF($AD8="SIPALDIS",VLOOKUP($B8,[1]!Tableau_Lancer_la_requête_à_partir_de_Excel_Files13[#All],37,FALSE),IF($AD8="TICKET COM",VLOOKUP($B8,[1]!Tableau_Lancer_la_requête_à_partir_de_Excel_Files16[#All],37,FALSE),IF($AD8="TREELOGI-CODINA",VLOOKUP($B8,[1]!Tableau_Lancer_la_requête_à_partir_de_Excel_Files17[#All],37,FALSE)))))))))))))))))),"A REMPLIR")</f>
        <v>10</v>
      </c>
      <c r="AN8" s="28">
        <f ca="1">IFERROR(IF($AD8="SOLIA",VLOOKUP($B8,[1]!Tableau_Lancer_la_requête_à_partir_de_Excel_Files6[#All],38,FALSE),IF($AD8="FIRPLAST",VLOOKUP($B8,[1]!Tableau_Lancer_la_requête_à_partir_de_Excel_Files5[#All],38,FALSE),IF($AD8="COMATEC",VLOOKUP($B8,[1]!Tableau_Lancer_la_requête_à_partir_de_Excel_Files7[#All],38,FALSE),IF($AD8="DE FACTO",VLOOKUP($B8,[1]!Tableau_Lancer_la_requête_à_partir_de_Excel_Files4[#All],38,FALSE),IF($AD8="ARTE Dist",VLOOKUP($B8,[1]!Tableau_Lancer_la_requête_à_partir_de_Excel_Files18[#All],38,FALSE),IF($AD8="THIOLAT",VLOOKUP($B8,[1]!Tableau_Lancer_la_requête_à_partir_de_Excel_Files20[#All],38,FALSE),IF($AD8="LE GOFF",VLOOKUP($B8,[1]!Tableau_Lancer_la_requête_à_partir_de_Excel_Files19[#All],38,FALSE),IF($AD8="ARDEX",VLOOKUP($B8,[1]!Tableau_Lancer_la_requête_à_partir_de_Excel_Files8[#All],38,FALSE),IF($AD8="EVENPLAST",VLOOKUP($B8,[1]!Tableau_Lancer_la_requête_à_partir_de_Excel_Files9[#All],38,FALSE),IF($AD8="GAULT ET FREMONT",VLOOKUP($B8,[1]!Tableau_Lancer_la_requête_à_partir_de_Excel_Files10[#All],38,FALSE),IF($AD8="GUILLIN EMBALLAGES",VLOOKUP($B8,[1]!Tableau_Lancer_la_requête_à_partir_de_Excel_Files11[#All],38,FALSE),IF($AD8="IMPRIMERIE DU VIADUC",VLOOKUP($B8,[1]!Tableau_Lancer_la_requête_à_partir_de_Excel_Files12[#All],38,FALSE),IF($AD8="JOLARD",VLOOKUP($B8,[1]!Tableau_Lancer_la_requête_à_partir_de_Excel_Files14[#All],38,FALSE),IF($AD8="MP HYGIENE",VLOOKUP($B8,[1]!Tableau_Lancer_la_requête_à_partir_de_Excel_Files15[#All],38,FALSE),IF($AD8="SIPALDIS",VLOOKUP($B8,[1]!Tableau_Lancer_la_requête_à_partir_de_Excel_Files13[#All],38,FALSE),IF($AD8="TICKET COM",VLOOKUP($B8,[1]!Tableau_Lancer_la_requête_à_partir_de_Excel_Files16[#All],38,FALSE),IF($AD8="TREELOGI-CODINA",VLOOKUP($B8,[1]!Tableau_Lancer_la_requête_à_partir_de_Excel_Files17[#All],38,FALSE)))))))))))))))))),"A REMPLIR")</f>
        <v>20</v>
      </c>
      <c r="AO8" s="28">
        <f ca="1">IFERROR(IF($AD8="SOLIA",VLOOKUP($B8,[1]!Tableau_Lancer_la_requête_à_partir_de_Excel_Files6[#All],39,FALSE),IF($AD8="FIRPLAST",VLOOKUP($B8,[1]!Tableau_Lancer_la_requête_à_partir_de_Excel_Files5[#All],39,FALSE),IF($AD8="COMATEC",VLOOKUP($B8,[1]!Tableau_Lancer_la_requête_à_partir_de_Excel_Files7[#All],39,FALSE),IF($AD8="DE FACTO",VLOOKUP($B8,[1]!Tableau_Lancer_la_requête_à_partir_de_Excel_Files4[#All],39,FALSE),IF($AD8="ARTE Dist",VLOOKUP($B8,[1]!Tableau_Lancer_la_requête_à_partir_de_Excel_Files18[#All],39,FALSE),IF($AD8="THIOLAT",VLOOKUP($B8,[1]!Tableau_Lancer_la_requête_à_partir_de_Excel_Files20[#All],39,FALSE),IF($AD8="LE GOFF",VLOOKUP($B8,[1]!Tableau_Lancer_la_requête_à_partir_de_Excel_Files19[#All],39,FALSE),IF($AD8="ARDEX",VLOOKUP($B8,[1]!Tableau_Lancer_la_requête_à_partir_de_Excel_Files8[#All],39,FALSE),IF($AD8="EVENPLAST",VLOOKUP($B8,[1]!Tableau_Lancer_la_requête_à_partir_de_Excel_Files9[#All],39,FALSE),IF($AD8="GAULT ET FREMONT",VLOOKUP($B8,[1]!Tableau_Lancer_la_requête_à_partir_de_Excel_Files10[#All],39,FALSE),IF($AD8="GUILLIN EMBALLAGES",VLOOKUP($B8,[1]!Tableau_Lancer_la_requête_à_partir_de_Excel_Files11[#All],39,FALSE),IF($AD8="IMPRIMERIE DU VIADUC",VLOOKUP($B8,[1]!Tableau_Lancer_la_requête_à_partir_de_Excel_Files12[#All],39,FALSE),IF($AD8="JOLARD",VLOOKUP($B8,[1]!Tableau_Lancer_la_requête_à_partir_de_Excel_Files14[#All],39,FALSE),IF($AD8="MP HYGIENE",VLOOKUP($B8,[1]!Tableau_Lancer_la_requête_à_partir_de_Excel_Files15[#All],39,FALSE),IF($AD8="SIPALDIS",VLOOKUP($B8,[1]!Tableau_Lancer_la_requête_à_partir_de_Excel_Files13[#All],39,FALSE),IF($AD8="TICKET COM",VLOOKUP($B8,[1]!Tableau_Lancer_la_requête_à_partir_de_Excel_Files16[#All],39,FALSE),IF($AD8="TREELOGI-CODINA",VLOOKUP($B8,[1]!Tableau_Lancer_la_requête_à_partir_de_Excel_Files17[#All],39,FALSE)))))))))))))))))),"A REMPLIR")</f>
        <v>2</v>
      </c>
      <c r="AP8" s="25" t="str">
        <f ca="1">IFERROR(IF($AD8="SOLIA",VLOOKUP($B8,[1]!Tableau_Lancer_la_requête_à_partir_de_Excel_Files6[#All],40,FALSE),IF($AD8="FIRPLAST",VLOOKUP($B8,[1]!Tableau_Lancer_la_requête_à_partir_de_Excel_Files5[#All],40,FALSE),IF($AD8="COMATEC",VLOOKUP($B8,[1]!Tableau_Lancer_la_requête_à_partir_de_Excel_Files7[#All],40,FALSE),IF($AD8="DE FACTO",VLOOKUP($B8,[1]!Tableau_Lancer_la_requête_à_partir_de_Excel_Files4[#All],40,FALSE),IF($AD8="ARTE Dist",VLOOKUP($B8,[1]!Tableau_Lancer_la_requête_à_partir_de_Excel_Files18[#All],40,FALSE),IF($AD8="THIOLAT",VLOOKUP($B8,[1]!Tableau_Lancer_la_requête_à_partir_de_Excel_Files20[#All],40,FALSE),IF($AD8="LE GOFF",VLOOKUP($B8,[1]!Tableau_Lancer_la_requête_à_partir_de_Excel_Files19[#All],40,FALSE),IF($AD8="ARDEX",VLOOKUP($B8,[1]!Tableau_Lancer_la_requête_à_partir_de_Excel_Files8[#All],40,FALSE),IF($AD8="EVENPLAST",VLOOKUP($B8,[1]!Tableau_Lancer_la_requête_à_partir_de_Excel_Files9[#All],40,FALSE),IF($AD8="GAULT ET FREMONT",VLOOKUP($B8,[1]!Tableau_Lancer_la_requête_à_partir_de_Excel_Files10[#All],40,FALSE),IF($AD8="GUILLIN EMBALLAGES",VLOOKUP($B8,[1]!Tableau_Lancer_la_requête_à_partir_de_Excel_Files11[#All],40,FALSE),IF($AD8="IMPRIMERIE DU VIADUC",VLOOKUP($B8,[1]!Tableau_Lancer_la_requête_à_partir_de_Excel_Files12[#All],40,FALSE),IF($AD8="JOLARD",VLOOKUP($B8,[1]!Tableau_Lancer_la_requête_à_partir_de_Excel_Files14[#All],40,FALSE),IF($AD8="MP HYGIENE",VLOOKUP($B8,[1]!Tableau_Lancer_la_requête_à_partir_de_Excel_Files15[#All],40,FALSE),IF($AD8="SIPALDIS",VLOOKUP($B8,[1]!Tableau_Lancer_la_requête_à_partir_de_Excel_Files13[#All],40,FALSE),IF($AD8="TICKET COM",VLOOKUP($B8,[1]!Tableau_Lancer_la_requête_à_partir_de_Excel_Files16[#All],40,FALSE),IF($AD8="TREELOGI-CODINA",VLOOKUP($B8,[1]!Tableau_Lancer_la_requête_à_partir_de_Excel_Files17[#All],40,FALSE)))))))))))))))))),"A REMPLIR")</f>
        <v>Robert DURAND</v>
      </c>
      <c r="AQ8" s="27" t="str">
        <f ca="1">IFERROR(IF($AD8="SOLIA",VLOOKUP($B8,[1]!Tableau_Lancer_la_requête_à_partir_de_Excel_Files6[#All],41,FALSE),IF($AD8="FIRPLAST",VLOOKUP($B8,[1]!Tableau_Lancer_la_requête_à_partir_de_Excel_Files5[#All],41,FALSE),IF($AD8="COMATEC",VLOOKUP($B8,[1]!Tableau_Lancer_la_requête_à_partir_de_Excel_Files7[#All],41,FALSE),IF($AD8="DE FACTO",VLOOKUP($B8,[1]!Tableau_Lancer_la_requête_à_partir_de_Excel_Files4[#All],41,FALSE),IF($AD8="ARTE Dist",VLOOKUP($B8,[1]!Tableau_Lancer_la_requête_à_partir_de_Excel_Files18[#All],41,FALSE),IF($AD8="THIOLAT",VLOOKUP($B8,[1]!Tableau_Lancer_la_requête_à_partir_de_Excel_Files20[#All],41,FALSE),IF($AD8="LE GOFF",VLOOKUP($B8,[1]!Tableau_Lancer_la_requête_à_partir_de_Excel_Files19[#All],41,FALSE),IF($AD8="ARDEX",VLOOKUP($B8,[1]!Tableau_Lancer_la_requête_à_partir_de_Excel_Files8[#All],41,FALSE),IF($AD8="EVENPLAST",VLOOKUP($B8,[1]!Tableau_Lancer_la_requête_à_partir_de_Excel_Files9[#All],41,FALSE),IF($AD8="GAULT ET FREMONT",VLOOKUP($B8,[1]!Tableau_Lancer_la_requête_à_partir_de_Excel_Files10[#All],41,FALSE),IF($AD8="GUILLIN EMBALLAGES",VLOOKUP($B8,[1]!Tableau_Lancer_la_requête_à_partir_de_Excel_Files11[#All],41,FALSE),IF($AD8="IMPRIMERIE DU VIADUC",VLOOKUP($B8,[1]!Tableau_Lancer_la_requête_à_partir_de_Excel_Files12[#All],41,FALSE),IF($AD8="JOLARD",VLOOKUP($B8,[1]!Tableau_Lancer_la_requête_à_partir_de_Excel_Files14[#All],41,FALSE),IF($AD8="MP HYGIENE",VLOOKUP($B8,[1]!Tableau_Lancer_la_requête_à_partir_de_Excel_Files15[#All],41,FALSE),IF($AD8="SIPALDIS",VLOOKUP($B8,[1]!Tableau_Lancer_la_requête_à_partir_de_Excel_Files13[#All],41,FALSE),IF($AD8="TICKET COM",VLOOKUP($B8,[1]!Tableau_Lancer_la_requête_à_partir_de_Excel_Files16[#All],41,FALSE),IF($AD8="TREELOGI-CODINA",VLOOKUP($B8,[1]!Tableau_Lancer_la_requête_à_partir_de_Excel_Files17[#All],41,FALSE)))))))))))))))))),"A REMPLIR")</f>
        <v>04 25 68 90 21</v>
      </c>
      <c r="AR8" s="29">
        <v>42475</v>
      </c>
      <c r="AS8" s="24">
        <v>10</v>
      </c>
      <c r="AT8" s="30" t="s">
        <v>115</v>
      </c>
      <c r="AU8" s="31" t="s">
        <v>79</v>
      </c>
      <c r="AV8" s="31" t="s">
        <v>79</v>
      </c>
      <c r="AW8" s="31" t="s">
        <v>79</v>
      </c>
      <c r="AX8" s="31"/>
      <c r="AY8" s="32">
        <v>200000</v>
      </c>
      <c r="AZ8" s="32">
        <v>4000</v>
      </c>
      <c r="BA8" s="31">
        <v>5</v>
      </c>
      <c r="BB8" s="31" t="s">
        <v>100</v>
      </c>
      <c r="BC8" s="31" t="s">
        <v>116</v>
      </c>
      <c r="BD8" s="30"/>
      <c r="BE8" s="33"/>
      <c r="BF8" s="22"/>
      <c r="BG8" s="22" t="s">
        <v>85</v>
      </c>
    </row>
    <row r="9" spans="1:59" ht="210">
      <c r="A9" s="10" t="s">
        <v>59</v>
      </c>
      <c r="B9" s="11" t="s">
        <v>60</v>
      </c>
      <c r="C9" s="12" t="s">
        <v>61</v>
      </c>
      <c r="D9" s="13" t="s">
        <v>62</v>
      </c>
      <c r="E9" s="14" t="s">
        <v>63</v>
      </c>
      <c r="F9" s="15">
        <v>42389</v>
      </c>
      <c r="G9" s="13" t="s">
        <v>64</v>
      </c>
      <c r="H9" s="13" t="s">
        <v>65</v>
      </c>
      <c r="I9" s="16" t="s">
        <v>66</v>
      </c>
      <c r="J9" s="16" t="s">
        <v>67</v>
      </c>
      <c r="K9" s="16" t="s">
        <v>68</v>
      </c>
      <c r="L9" s="16" t="s">
        <v>69</v>
      </c>
      <c r="M9" s="16" t="s">
        <v>70</v>
      </c>
      <c r="N9" s="16" t="s">
        <v>71</v>
      </c>
      <c r="O9" s="17" t="s">
        <v>72</v>
      </c>
      <c r="P9" s="17" t="s">
        <v>72</v>
      </c>
      <c r="Q9" s="16" t="s">
        <v>73</v>
      </c>
      <c r="R9" s="16" t="s">
        <v>74</v>
      </c>
      <c r="S9" s="18" t="s">
        <v>75</v>
      </c>
      <c r="T9" s="19"/>
      <c r="U9" s="19" t="s">
        <v>76</v>
      </c>
      <c r="V9" s="20">
        <v>4</v>
      </c>
      <c r="W9" s="21" t="s">
        <v>77</v>
      </c>
      <c r="X9" s="21" t="s">
        <v>78</v>
      </c>
      <c r="Y9" s="21">
        <v>42399</v>
      </c>
      <c r="Z9" s="22" t="s">
        <v>79</v>
      </c>
      <c r="AA9" s="23" t="s">
        <v>80</v>
      </c>
      <c r="AB9" s="24"/>
      <c r="AC9" s="24" t="s">
        <v>75</v>
      </c>
      <c r="AD9" s="25">
        <f ca="1">IFERROR(IF($AD9="SOLIA",VLOOKUP($B9,[1]!Tableau_Lancer_la_requête_à_partir_de_Excel_Files6[#All],28,FALSE),IF($AD9="FIRPLAST",VLOOKUP($B9,[1]!Tableau_Lancer_la_requête_à_partir_de_Excel_Files5[#All],28,FALSE),IF($AD9="COMATEC",VLOOKUP($B9,[1]!Tableau_Lancer_la_requête_à_partir_de_Excel_Files7[#All],28,FALSE),IF($AD9="DE FACTO",VLOOKUP($B9,[1]!Tableau_Lancer_la_requête_à_partir_de_Excel_Files4[#All],28,FALSE),IF($AD9="ARTE Dist",VLOOKUP($B9,[1]!Tableau_Lancer_la_requête_à_partir_de_Excel_Files18[#All],28,FALSE),IF($AD9="THIOLAT",VLOOKUP($B9,[1]!Tableau_Lancer_la_requête_à_partir_de_Excel_Files20[#All],28,FALSE),IF($AD9="LE GOFF",VLOOKUP($B9,[1]!Tableau_Lancer_la_requête_à_partir_de_Excel_Files19[#All],28,FALSE),IF($AD9="ARDEX",VLOOKUP($B9,[1]!Tableau_Lancer_la_requête_à_partir_de_Excel_Files8[#All],28,FALSE),IF($AD9="EVENPLAST",VLOOKUP($B9,[1]!Tableau_Lancer_la_requête_à_partir_de_Excel_Files9[#All],28,FALSE),IF($AD9="GAULT ET FREMONT",VLOOKUP($B9,[1]!Tableau_Lancer_la_requête_à_partir_de_Excel_Files10[#All],28,FALSE),IF($AD9="GUILLIN EMBALLAGES",VLOOKUP($B9,[1]!Tableau_Lancer_la_requête_à_partir_de_Excel_Files11[#All],28,FALSE),IF($AD9="IMPRIMERIE DU VIADUC",VLOOKUP($B9,[1]!Tableau_Lancer_la_requête_à_partir_de_Excel_Files12[#All],28,FALSE),IF($AD9="JOLARD",VLOOKUP($B9,[1]!Tableau_Lancer_la_requête_à_partir_de_Excel_Files14[#All],28,FALSE),IF($AD9="MP HYGIENE",VLOOKUP($B9,[1]!Tableau_Lancer_la_requête_à_partir_de_Excel_Files15[#All],28,FALSE),IF($AD9="SIPALDIS",VLOOKUP($B9,[1]!Tableau_Lancer_la_requête_à_partir_de_Excel_Files13[#All],28,FALSE),IF($AD9="TICKET COM",VLOOKUP($B9,[1]!Tableau_Lancer_la_requête_à_partir_de_Excel_Files16[#All],28,FALSE),IF($AD9="TREELOGI-CODINA",VLOOKUP($B9,[1]!Tableau_Lancer_la_requête_à_partir_de_Excel_Files17[#All],28,FALSE)))))))))))))))))),"A REMPLIR")</f>
        <v>42391</v>
      </c>
      <c r="AE9" s="25" t="str">
        <f ca="1">IFERROR(IF($AD9="SOLIA",VLOOKUP($B9,[1]!Tableau_Lancer_la_requête_à_partir_de_Excel_Files6[#All],29,FALSE),IF($AD9="FIRPLAST",VLOOKUP($B9,[1]!Tableau_Lancer_la_requête_à_partir_de_Excel_Files5[#All],29,FALSE),IF($AD9="COMATEC",VLOOKUP($B9,[1]!Tableau_Lancer_la_requête_à_partir_de_Excel_Files7[#All],29,FALSE),IF($AD9="DE FACTO",VLOOKUP($B9,[1]!Tableau_Lancer_la_requête_à_partir_de_Excel_Files4[#All],29,FALSE),IF($AD9="ARTE Dist",VLOOKUP($B9,[1]!Tableau_Lancer_la_requête_à_partir_de_Excel_Files18[#All],29,FALSE),IF($AD9="THIOLAT",VLOOKUP($B9,[1]!Tableau_Lancer_la_requête_à_partir_de_Excel_Files20[#All],29,FALSE),IF($AD9="LE GOFF",VLOOKUP($B9,[1]!Tableau_Lancer_la_requête_à_partir_de_Excel_Files19[#All],29,FALSE),IF($AD9="ARDEX",VLOOKUP($B9,[1]!Tableau_Lancer_la_requête_à_partir_de_Excel_Files8[#All],29,FALSE),IF($AD9="EVENPLAST",VLOOKUP($B9,[1]!Tableau_Lancer_la_requête_à_partir_de_Excel_Files9[#All],29,FALSE),IF($AD9="GAULT ET FREMONT",VLOOKUP($B9,[1]!Tableau_Lancer_la_requête_à_partir_de_Excel_Files10[#All],29,FALSE),IF($AD9="GUILLIN EMBALLAGES",VLOOKUP($B9,[1]!Tableau_Lancer_la_requête_à_partir_de_Excel_Files11[#All],29,FALSE),IF($AD9="IMPRIMERIE DU VIADUC",VLOOKUP($B9,[1]!Tableau_Lancer_la_requête_à_partir_de_Excel_Files12[#All],29,FALSE),IF($AD9="JOLARD",VLOOKUP($B9,[1]!Tableau_Lancer_la_requête_à_partir_de_Excel_Files14[#All],29,FALSE),IF($AD9="MP HYGIENE",VLOOKUP($B9,[1]!Tableau_Lancer_la_requête_à_partir_de_Excel_Files15[#All],29,FALSE),IF($AD9="SIPALDIS",VLOOKUP($B9,[1]!Tableau_Lancer_la_requête_à_partir_de_Excel_Files13[#All],29,FALSE),IF($AD9="TICKET COM",VLOOKUP($B9,[1]!Tableau_Lancer_la_requête_à_partir_de_Excel_Files16[#All],29,FALSE),IF($AD9="TREELOGI-CODINA",VLOOKUP($B9,[1]!Tableau_Lancer_la_requête_à_partir_de_Excel_Files17[#All],29,FALSE)))))))))))))))))),"A REMPLIR")</f>
        <v>ASS3-PSE-150</v>
      </c>
      <c r="AF9" s="25" t="str">
        <f ca="1">IFERROR(IF($AD9="SOLIA",VLOOKUP($B9,[1]!Tableau_Lancer_la_requête_à_partir_de_Excel_Files6[#All],30,FALSE),IF($AD9="FIRPLAST",VLOOKUP($B9,[1]!Tableau_Lancer_la_requête_à_partir_de_Excel_Files5[#All],30,FALSE),IF($AD9="COMATEC",VLOOKUP($B9,[1]!Tableau_Lancer_la_requête_à_partir_de_Excel_Files7[#All],30,FALSE),IF($AD9="DE FACTO",VLOOKUP($B9,[1]!Tableau_Lancer_la_requête_à_partir_de_Excel_Files4[#All],30,FALSE),IF($AD9="ARTE Dist",VLOOKUP($B9,[1]!Tableau_Lancer_la_requête_à_partir_de_Excel_Files18[#All],30,FALSE),IF($AD9="THIOLAT",VLOOKUP($B9,[1]!Tableau_Lancer_la_requête_à_partir_de_Excel_Files20[#All],30,FALSE),IF($AD9="LE GOFF",VLOOKUP($B9,[1]!Tableau_Lancer_la_requête_à_partir_de_Excel_Files19[#All],30,FALSE),IF($AD9="ARDEX",VLOOKUP($B9,[1]!Tableau_Lancer_la_requête_à_partir_de_Excel_Files8[#All],30,FALSE),IF($AD9="EVENPLAST",VLOOKUP($B9,[1]!Tableau_Lancer_la_requête_à_partir_de_Excel_Files9[#All],30,FALSE),IF($AD9="GAULT ET FREMONT",VLOOKUP($B9,[1]!Tableau_Lancer_la_requête_à_partir_de_Excel_Files10[#All],30,FALSE),IF($AD9="GUILLIN EMBALLAGES",VLOOKUP($B9,[1]!Tableau_Lancer_la_requête_à_partir_de_Excel_Files11[#All],30,FALSE),IF($AD9="IMPRIMERIE DU VIADUC",VLOOKUP($B9,[1]!Tableau_Lancer_la_requête_à_partir_de_Excel_Files12[#All],30,FALSE),IF($AD9="JOLARD",VLOOKUP($B9,[1]!Tableau_Lancer_la_requête_à_partir_de_Excel_Files14[#All],30,FALSE),IF($AD9="MP HYGIENE",VLOOKUP($B9,[1]!Tableau_Lancer_la_requête_à_partir_de_Excel_Files15[#All],30,FALSE),IF($AD9="SIPALDIS",VLOOKUP($B9,[1]!Tableau_Lancer_la_requête_à_partir_de_Excel_Files13[#All],30,FALSE),IF($AD9="TICKET COM",VLOOKUP($B9,[1]!Tableau_Lancer_la_requête_à_partir_de_Excel_Files16[#All],30,FALSE),IF($AD9="TREELOGI-CODINA",VLOOKUP($B9,[1]!Tableau_Lancer_la_requête_à_partir_de_Excel_Files17[#All],30,FALSE)))))))))))))))))),"A REMPLIR")</f>
        <v>Assiette en PSE blanche 150x150 C-1000</v>
      </c>
      <c r="AG9" s="26" t="str">
        <f ca="1">IFERROR(IF($AD9="SOLIA",VLOOKUP($B9,[1]!Tableau_Lancer_la_requête_à_partir_de_Excel_Files6[#All],31,FALSE),IF($AD9="FIRPLAST",VLOOKUP($B9,[1]!Tableau_Lancer_la_requête_à_partir_de_Excel_Files5[#All],31,FALSE),IF($AD9="COMATEC",VLOOKUP($B9,[1]!Tableau_Lancer_la_requête_à_partir_de_Excel_Files7[#All],31,FALSE),IF($AD9="DE FACTO",VLOOKUP($B9,[1]!Tableau_Lancer_la_requête_à_partir_de_Excel_Files4[#All],31,FALSE),IF($AD9="ARTE Dist",VLOOKUP($B9,[1]!Tableau_Lancer_la_requête_à_partir_de_Excel_Files18[#All],31,FALSE),IF($AD9="THIOLAT",VLOOKUP($B9,[1]!Tableau_Lancer_la_requête_à_partir_de_Excel_Files20[#All],31,FALSE),IF($AD9="LE GOFF",VLOOKUP($B9,[1]!Tableau_Lancer_la_requête_à_partir_de_Excel_Files19[#All],31,FALSE),IF($AD9="ARDEX",VLOOKUP($B9,[1]!Tableau_Lancer_la_requête_à_partir_de_Excel_Files8[#All],31,FALSE),IF($AD9="EVENPLAST",VLOOKUP($B9,[1]!Tableau_Lancer_la_requête_à_partir_de_Excel_Files9[#All],31,FALSE),IF($AD9="GAULT ET FREMONT",VLOOKUP($B9,[1]!Tableau_Lancer_la_requête_à_partir_de_Excel_Files10[#All],31,FALSE),IF($AD9="GUILLIN EMBALLAGES",VLOOKUP($B9,[1]!Tableau_Lancer_la_requête_à_partir_de_Excel_Files11[#All],31,FALSE),IF($AD9="IMPRIMERIE DU VIADUC",VLOOKUP($B9,[1]!Tableau_Lancer_la_requête_à_partir_de_Excel_Files12[#All],31,FALSE),IF($AD9="JOLARD",VLOOKUP($B9,[1]!Tableau_Lancer_la_requête_à_partir_de_Excel_Files14[#All],31,FALSE),IF($AD9="MP HYGIENE",VLOOKUP($B9,[1]!Tableau_Lancer_la_requête_à_partir_de_Excel_Files15[#All],31,FALSE),IF($AD9="SIPALDIS",VLOOKUP($B9,[1]!Tableau_Lancer_la_requête_à_partir_de_Excel_Files13[#All],31,FALSE),IF($AD9="TICKET COM",VLOOKUP($B9,[1]!Tableau_Lancer_la_requête_à_partir_de_Excel_Files16[#All],31,FALSE),IF($AD9="TREELOGI-CODINA",VLOOKUP($B9,[1]!Tableau_Lancer_la_requête_à_partir_de_Excel_Files17[#All],31,FALSE)))))))))))))))))),"A REMPLIR")</f>
        <v>1000</v>
      </c>
      <c r="AH9" s="25" t="str">
        <f ca="1">IFERROR(IF($AD9="SOLIA",VLOOKUP($B9,[1]!Tableau_Lancer_la_requête_à_partir_de_Excel_Files6[#All],32,FALSE),IF($AD9="FIRPLAST",VLOOKUP($B9,[1]!Tableau_Lancer_la_requête_à_partir_de_Excel_Files5[#All],32,FALSE),IF($AD9="COMATEC",VLOOKUP($B9,[1]!Tableau_Lancer_la_requête_à_partir_de_Excel_Files7[#All],32,FALSE),IF($AD9="DE FACTO",VLOOKUP($B9,[1]!Tableau_Lancer_la_requête_à_partir_de_Excel_Files4[#All],32,FALSE),IF($AD9="ARTE Dist",VLOOKUP($B9,[1]!Tableau_Lancer_la_requête_à_partir_de_Excel_Files18[#All],32,FALSE),IF($AD9="THIOLAT",VLOOKUP($B9,[1]!Tableau_Lancer_la_requête_à_partir_de_Excel_Files20[#All],32,FALSE),IF($AD9="LE GOFF",VLOOKUP($B9,[1]!Tableau_Lancer_la_requête_à_partir_de_Excel_Files19[#All],32,FALSE),IF($AD9="ARDEX",VLOOKUP($B9,[1]!Tableau_Lancer_la_requête_à_partir_de_Excel_Files8[#All],32,FALSE),IF($AD9="EVENPLAST",VLOOKUP($B9,[1]!Tableau_Lancer_la_requête_à_partir_de_Excel_Files9[#All],32,FALSE),IF($AD9="GAULT ET FREMONT",VLOOKUP($B9,[1]!Tableau_Lancer_la_requête_à_partir_de_Excel_Files10[#All],32,FALSE),IF($AD9="GUILLIN EMBALLAGES",VLOOKUP($B9,[1]!Tableau_Lancer_la_requête_à_partir_de_Excel_Files11[#All],32,FALSE),IF($AD9="IMPRIMERIE DU VIADUC",VLOOKUP($B9,[1]!Tableau_Lancer_la_requête_à_partir_de_Excel_Files12[#All],32,FALSE),IF($AD9="JOLARD",VLOOKUP($B9,[1]!Tableau_Lancer_la_requête_à_partir_de_Excel_Files14[#All],32,FALSE),IF($AD9="MP HYGIENE",VLOOKUP($B9,[1]!Tableau_Lancer_la_requête_à_partir_de_Excel_Files15[#All],32,FALSE),IF($AD9="SIPALDIS",VLOOKUP($B9,[1]!Tableau_Lancer_la_requête_à_partir_de_Excel_Files13[#All],32,FALSE),IF($AD9="TICKET COM",VLOOKUP($B9,[1]!Tableau_Lancer_la_requête_à_partir_de_Excel_Files16[#All],32,FALSE),IF($AD9="TREELOGI-CODINA",VLOOKUP($B9,[1]!Tableau_Lancer_la_requête_à_partir_de_Excel_Files17[#All],32,FALSE)))))))))))))))))),"A REMPLIR")</f>
        <v>NON</v>
      </c>
      <c r="AI9" s="27" t="str">
        <f ca="1">IFERROR(IF($AD9="SOLIA",VLOOKUP($B9,[1]!Tableau_Lancer_la_requête_à_partir_de_Excel_Files6[#All],33,FALSE),IF($AD9="FIRPLAST",VLOOKUP($B9,[1]!Tableau_Lancer_la_requête_à_partir_de_Excel_Files5[#All],33,FALSE),IF($AD9="COMATEC",VLOOKUP($B9,[1]!Tableau_Lancer_la_requête_à_partir_de_Excel_Files7[#All],33,FALSE),IF($AD9="DE FACTO",VLOOKUP($B9,[1]!Tableau_Lancer_la_requête_à_partir_de_Excel_Files4[#All],33,FALSE),IF($AD9="ARTE Dist",VLOOKUP($B9,[1]!Tableau_Lancer_la_requête_à_partir_de_Excel_Files18[#All],33,FALSE),IF($AD9="THIOLAT",VLOOKUP($B9,[1]!Tableau_Lancer_la_requête_à_partir_de_Excel_Files20[#All],33,FALSE),IF($AD9="LE GOFF",VLOOKUP($B9,[1]!Tableau_Lancer_la_requête_à_partir_de_Excel_Files19[#All],33,FALSE),IF($AD9="ARDEX",VLOOKUP($B9,[1]!Tableau_Lancer_la_requête_à_partir_de_Excel_Files8[#All],33,FALSE),IF($AD9="EVENPLAST",VLOOKUP($B9,[1]!Tableau_Lancer_la_requête_à_partir_de_Excel_Files9[#All],33,FALSE),IF($AD9="GAULT ET FREMONT",VLOOKUP($B9,[1]!Tableau_Lancer_la_requête_à_partir_de_Excel_Files10[#All],33,FALSE),IF($AD9="GUILLIN EMBALLAGES",VLOOKUP($B9,[1]!Tableau_Lancer_la_requête_à_partir_de_Excel_Files11[#All],33,FALSE),IF($AD9="IMPRIMERIE DU VIADUC",VLOOKUP($B9,[1]!Tableau_Lancer_la_requête_à_partir_de_Excel_Files12[#All],33,FALSE),IF($AD9="JOLARD",VLOOKUP($B9,[1]!Tableau_Lancer_la_requête_à_partir_de_Excel_Files14[#All],33,FALSE),IF($AD9="MP HYGIENE",VLOOKUP($B9,[1]!Tableau_Lancer_la_requête_à_partir_de_Excel_Files15[#All],33,FALSE),IF($AD9="SIPALDIS",VLOOKUP($B9,[1]!Tableau_Lancer_la_requête_à_partir_de_Excel_Files13[#All],33,FALSE),IF($AD9="TICKET COM",VLOOKUP($B9,[1]!Tableau_Lancer_la_requête_à_partir_de_Excel_Files16[#All],33,FALSE),IF($AD9="TREELOGI-CODINA",VLOOKUP($B9,[1]!Tableau_Lancer_la_requête_à_partir_de_Excel_Files17[#All],33,FALSE)))))))))))))))))),"A REMPLIR")</f>
        <v>0</v>
      </c>
      <c r="AJ9" s="25">
        <f ca="1">IFERROR(IF($AD9="SOLIA",VLOOKUP($B9,[1]!Tableau_Lancer_la_requête_à_partir_de_Excel_Files6[#All],34,FALSE),IF($AD9="FIRPLAST",VLOOKUP($B9,[1]!Tableau_Lancer_la_requête_à_partir_de_Excel_Files5[#All],34,FALSE),IF($AD9="COMATEC",VLOOKUP($B9,[1]!Tableau_Lancer_la_requête_à_partir_de_Excel_Files7[#All],34,FALSE),IF($AD9="DE FACTO",VLOOKUP($B9,[1]!Tableau_Lancer_la_requête_à_partir_de_Excel_Files4[#All],34,FALSE),IF($AD9="ARTE Dist",VLOOKUP($B9,[1]!Tableau_Lancer_la_requête_à_partir_de_Excel_Files18[#All],34,FALSE),IF($AD9="THIOLAT",VLOOKUP($B9,[1]!Tableau_Lancer_la_requête_à_partir_de_Excel_Files20[#All],34,FALSE),IF($AD9="LE GOFF",VLOOKUP($B9,[1]!Tableau_Lancer_la_requête_à_partir_de_Excel_Files19[#All],34,FALSE),IF($AD9="ARDEX",VLOOKUP($B9,[1]!Tableau_Lancer_la_requête_à_partir_de_Excel_Files8[#All],34,FALSE),IF($AD9="EVENPLAST",VLOOKUP($B9,[1]!Tableau_Lancer_la_requête_à_partir_de_Excel_Files9[#All],34,FALSE),IF($AD9="GAULT ET FREMONT",VLOOKUP($B9,[1]!Tableau_Lancer_la_requête_à_partir_de_Excel_Files10[#All],34,FALSE),IF($AD9="GUILLIN EMBALLAGES",VLOOKUP($B9,[1]!Tableau_Lancer_la_requête_à_partir_de_Excel_Files11[#All],34,FALSE),IF($AD9="IMPRIMERIE DU VIADUC",VLOOKUP($B9,[1]!Tableau_Lancer_la_requête_à_partir_de_Excel_Files12[#All],34,FALSE),IF($AD9="JOLARD",VLOOKUP($B9,[1]!Tableau_Lancer_la_requête_à_partir_de_Excel_Files14[#All],34,FALSE),IF($AD9="MP HYGIENE",VLOOKUP($B9,[1]!Tableau_Lancer_la_requête_à_partir_de_Excel_Files15[#All],34,FALSE),IF($AD9="SIPALDIS",VLOOKUP($B9,[1]!Tableau_Lancer_la_requête_à_partir_de_Excel_Files13[#All],34,FALSE),IF($AD9="TICKET COM",VLOOKUP($B9,[1]!Tableau_Lancer_la_requête_à_partir_de_Excel_Files16[#All],34,FALSE),IF($AD9="TREELOGI-CODINA",VLOOKUP($B9,[1]!Tableau_Lancer_la_requête_à_partir_de_Excel_Files17[#All],34,FALSE)))))))))))))))))),"A REMPLIR")</f>
        <v>42394</v>
      </c>
      <c r="AK9" s="25" t="str">
        <f ca="1">IFERROR(IF($AD9="SOLIA",VLOOKUP($B9,[1]!Tableau_Lancer_la_requête_à_partir_de_Excel_Files6[#All],35,FALSE),IF($AD9="FIRPLAST",VLOOKUP($B9,[1]!Tableau_Lancer_la_requête_à_partir_de_Excel_Files5[#All],35,FALSE),IF($AD9="COMATEC",VLOOKUP($B9,[1]!Tableau_Lancer_la_requête_à_partir_de_Excel_Files7[#All],35,FALSE),IF($AD9="DE FACTO",VLOOKUP($B9,[1]!Tableau_Lancer_la_requête_à_partir_de_Excel_Files4[#All],35,FALSE),IF($AD9="ARTE Dist",VLOOKUP($B9,[1]!Tableau_Lancer_la_requête_à_partir_de_Excel_Files18[#All],35,FALSE),IF($AD9="THIOLAT",VLOOKUP($B9,[1]!Tableau_Lancer_la_requête_à_partir_de_Excel_Files20[#All],35,FALSE),IF($AD9="LE GOFF",VLOOKUP($B9,[1]!Tableau_Lancer_la_requête_à_partir_de_Excel_Files19[#All],35,FALSE),IF($AD9="ARDEX",VLOOKUP($B9,[1]!Tableau_Lancer_la_requête_à_partir_de_Excel_Files8[#All],35,FALSE),IF($AD9="EVENPLAST",VLOOKUP($B9,[1]!Tableau_Lancer_la_requête_à_partir_de_Excel_Files9[#All],35,FALSE),IF($AD9="GAULT ET FREMONT",VLOOKUP($B9,[1]!Tableau_Lancer_la_requête_à_partir_de_Excel_Files10[#All],35,FALSE),IF($AD9="GUILLIN EMBALLAGES",VLOOKUP($B9,[1]!Tableau_Lancer_la_requête_à_partir_de_Excel_Files11[#All],35,FALSE),IF($AD9="IMPRIMERIE DU VIADUC",VLOOKUP($B9,[1]!Tableau_Lancer_la_requête_à_partir_de_Excel_Files12[#All],35,FALSE),IF($AD9="JOLARD",VLOOKUP($B9,[1]!Tableau_Lancer_la_requête_à_partir_de_Excel_Files14[#All],35,FALSE),IF($AD9="MP HYGIENE",VLOOKUP($B9,[1]!Tableau_Lancer_la_requête_à_partir_de_Excel_Files15[#All],35,FALSE),IF($AD9="SIPALDIS",VLOOKUP($B9,[1]!Tableau_Lancer_la_requête_à_partir_de_Excel_Files13[#All],35,FALSE),IF($AD9="TICKET COM",VLOOKUP($B9,[1]!Tableau_Lancer_la_requête_à_partir_de_Excel_Files16[#All],35,FALSE),IF($AD9="TREELOGI-CODINA",VLOOKUP($B9,[1]!Tableau_Lancer_la_requête_à_partir_de_Excel_Files17[#All],35,FALSE)))))))))))))))))),"A REMPLIR")</f>
        <v>Colissimo</v>
      </c>
      <c r="AL9" s="26" t="str">
        <f ca="1">IFERROR(IF($AD9="SOLIA",VLOOKUP($B9,[1]!Tableau_Lancer_la_requête_à_partir_de_Excel_Files6[#All],36,FALSE),IF($AD9="FIRPLAST",VLOOKUP($B9,[1]!Tableau_Lancer_la_requête_à_partir_de_Excel_Files5[#All],36,FALSE),IF($AD9="COMATEC",VLOOKUP($B9,[1]!Tableau_Lancer_la_requête_à_partir_de_Excel_Files7[#All],36,FALSE),IF($AD9="DE FACTO",VLOOKUP($B9,[1]!Tableau_Lancer_la_requête_à_partir_de_Excel_Files4[#All],36,FALSE),IF($AD9="ARTE Dist",VLOOKUP($B9,[1]!Tableau_Lancer_la_requête_à_partir_de_Excel_Files18[#All],36,FALSE),IF($AD9="THIOLAT",VLOOKUP($B9,[1]!Tableau_Lancer_la_requête_à_partir_de_Excel_Files20[#All],36,FALSE),IF($AD9="LE GOFF",VLOOKUP($B9,[1]!Tableau_Lancer_la_requête_à_partir_de_Excel_Files19[#All],36,FALSE),IF($AD9="ARDEX",VLOOKUP($B9,[1]!Tableau_Lancer_la_requête_à_partir_de_Excel_Files8[#All],36,FALSE),IF($AD9="EVENPLAST",VLOOKUP($B9,[1]!Tableau_Lancer_la_requête_à_partir_de_Excel_Files9[#All],36,FALSE),IF($AD9="GAULT ET FREMONT",VLOOKUP($B9,[1]!Tableau_Lancer_la_requête_à_partir_de_Excel_Files10[#All],36,FALSE),IF($AD9="GUILLIN EMBALLAGES",VLOOKUP($B9,[1]!Tableau_Lancer_la_requête_à_partir_de_Excel_Files11[#All],36,FALSE),IF($AD9="IMPRIMERIE DU VIADUC",VLOOKUP($B9,[1]!Tableau_Lancer_la_requête_à_partir_de_Excel_Files12[#All],36,FALSE),IF($AD9="JOLARD",VLOOKUP($B9,[1]!Tableau_Lancer_la_requête_à_partir_de_Excel_Files14[#All],36,FALSE),IF($AD9="MP HYGIENE",VLOOKUP($B9,[1]!Tableau_Lancer_la_requête_à_partir_de_Excel_Files15[#All],36,FALSE),IF($AD9="SIPALDIS",VLOOKUP($B9,[1]!Tableau_Lancer_la_requête_à_partir_de_Excel_Files13[#All],36,FALSE),IF($AD9="TICKET COM",VLOOKUP($B9,[1]!Tableau_Lancer_la_requête_à_partir_de_Excel_Files16[#All],36,FALSE),IF($AD9="TREELOGI-CODINA",VLOOKUP($B9,[1]!Tableau_Lancer_la_requête_à_partir_de_Excel_Files17[#All],36,FALSE)))))))))))))))))),"A REMPLIR")</f>
        <v>4</v>
      </c>
      <c r="AM9" s="26">
        <f ca="1">IFERROR(IF($AD9="SOLIA",VLOOKUP($B9,[1]!Tableau_Lancer_la_requête_à_partir_de_Excel_Files6[#All],37,FALSE),IF($AD9="FIRPLAST",VLOOKUP($B9,[1]!Tableau_Lancer_la_requête_à_partir_de_Excel_Files5[#All],37,FALSE),IF($AD9="COMATEC",VLOOKUP($B9,[1]!Tableau_Lancer_la_requête_à_partir_de_Excel_Files7[#All],37,FALSE),IF($AD9="DE FACTO",VLOOKUP($B9,[1]!Tableau_Lancer_la_requête_à_partir_de_Excel_Files4[#All],37,FALSE),IF($AD9="ARTE Dist",VLOOKUP($B9,[1]!Tableau_Lancer_la_requête_à_partir_de_Excel_Files18[#All],37,FALSE),IF($AD9="THIOLAT",VLOOKUP($B9,[1]!Tableau_Lancer_la_requête_à_partir_de_Excel_Files20[#All],37,FALSE),IF($AD9="LE GOFF",VLOOKUP($B9,[1]!Tableau_Lancer_la_requête_à_partir_de_Excel_Files19[#All],37,FALSE),IF($AD9="ARDEX",VLOOKUP($B9,[1]!Tableau_Lancer_la_requête_à_partir_de_Excel_Files8[#All],37,FALSE),IF($AD9="EVENPLAST",VLOOKUP($B9,[1]!Tableau_Lancer_la_requête_à_partir_de_Excel_Files9[#All],37,FALSE),IF($AD9="GAULT ET FREMONT",VLOOKUP($B9,[1]!Tableau_Lancer_la_requête_à_partir_de_Excel_Files10[#All],37,FALSE),IF($AD9="GUILLIN EMBALLAGES",VLOOKUP($B9,[1]!Tableau_Lancer_la_requête_à_partir_de_Excel_Files11[#All],37,FALSE),IF($AD9="IMPRIMERIE DU VIADUC",VLOOKUP($B9,[1]!Tableau_Lancer_la_requête_à_partir_de_Excel_Files12[#All],37,FALSE),IF($AD9="JOLARD",VLOOKUP($B9,[1]!Tableau_Lancer_la_requête_à_partir_de_Excel_Files14[#All],37,FALSE),IF($AD9="MP HYGIENE",VLOOKUP($B9,[1]!Tableau_Lancer_la_requête_à_partir_de_Excel_Files15[#All],37,FALSE),IF($AD9="SIPALDIS",VLOOKUP($B9,[1]!Tableau_Lancer_la_requête_à_partir_de_Excel_Files13[#All],37,FALSE),IF($AD9="TICKET COM",VLOOKUP($B9,[1]!Tableau_Lancer_la_requête_à_partir_de_Excel_Files16[#All],37,FALSE),IF($AD9="TREELOGI-CODINA",VLOOKUP($B9,[1]!Tableau_Lancer_la_requête_à_partir_de_Excel_Files17[#All],37,FALSE)))))))))))))))))),"A REMPLIR")</f>
        <v>4</v>
      </c>
      <c r="AN9" s="28">
        <f ca="1">IFERROR(IF($AD9="SOLIA",VLOOKUP($B9,[1]!Tableau_Lancer_la_requête_à_partir_de_Excel_Files6[#All],38,FALSE),IF($AD9="FIRPLAST",VLOOKUP($B9,[1]!Tableau_Lancer_la_requête_à_partir_de_Excel_Files5[#All],38,FALSE),IF($AD9="COMATEC",VLOOKUP($B9,[1]!Tableau_Lancer_la_requête_à_partir_de_Excel_Files7[#All],38,FALSE),IF($AD9="DE FACTO",VLOOKUP($B9,[1]!Tableau_Lancer_la_requête_à_partir_de_Excel_Files4[#All],38,FALSE),IF($AD9="ARTE Dist",VLOOKUP($B9,[1]!Tableau_Lancer_la_requête_à_partir_de_Excel_Files18[#All],38,FALSE),IF($AD9="THIOLAT",VLOOKUP($B9,[1]!Tableau_Lancer_la_requête_à_partir_de_Excel_Files20[#All],38,FALSE),IF($AD9="LE GOFF",VLOOKUP($B9,[1]!Tableau_Lancer_la_requête_à_partir_de_Excel_Files19[#All],38,FALSE),IF($AD9="ARDEX",VLOOKUP($B9,[1]!Tableau_Lancer_la_requête_à_partir_de_Excel_Files8[#All],38,FALSE),IF($AD9="EVENPLAST",VLOOKUP($B9,[1]!Tableau_Lancer_la_requête_à_partir_de_Excel_Files9[#All],38,FALSE),IF($AD9="GAULT ET FREMONT",VLOOKUP($B9,[1]!Tableau_Lancer_la_requête_à_partir_de_Excel_Files10[#All],38,FALSE),IF($AD9="GUILLIN EMBALLAGES",VLOOKUP($B9,[1]!Tableau_Lancer_la_requête_à_partir_de_Excel_Files11[#All],38,FALSE),IF($AD9="IMPRIMERIE DU VIADUC",VLOOKUP($B9,[1]!Tableau_Lancer_la_requête_à_partir_de_Excel_Files12[#All],38,FALSE),IF($AD9="JOLARD",VLOOKUP($B9,[1]!Tableau_Lancer_la_requête_à_partir_de_Excel_Files14[#All],38,FALSE),IF($AD9="MP HYGIENE",VLOOKUP($B9,[1]!Tableau_Lancer_la_requête_à_partir_de_Excel_Files15[#All],38,FALSE),IF($AD9="SIPALDIS",VLOOKUP($B9,[1]!Tableau_Lancer_la_requête_à_partir_de_Excel_Files13[#All],38,FALSE),IF($AD9="TICKET COM",VLOOKUP($B9,[1]!Tableau_Lancer_la_requête_à_partir_de_Excel_Files16[#All],38,FALSE),IF($AD9="TREELOGI-CODINA",VLOOKUP($B9,[1]!Tableau_Lancer_la_requête_à_partir_de_Excel_Files17[#All],38,FALSE)))))))))))))))))),"A REMPLIR")</f>
        <v>1</v>
      </c>
      <c r="AO9" s="28">
        <f ca="1">IFERROR(IF($AD9="SOLIA",VLOOKUP($B9,[1]!Tableau_Lancer_la_requête_à_partir_de_Excel_Files6[#All],39,FALSE),IF($AD9="FIRPLAST",VLOOKUP($B9,[1]!Tableau_Lancer_la_requête_à_partir_de_Excel_Files5[#All],39,FALSE),IF($AD9="COMATEC",VLOOKUP($B9,[1]!Tableau_Lancer_la_requête_à_partir_de_Excel_Files7[#All],39,FALSE),IF($AD9="DE FACTO",VLOOKUP($B9,[1]!Tableau_Lancer_la_requête_à_partir_de_Excel_Files4[#All],39,FALSE),IF($AD9="ARTE Dist",VLOOKUP($B9,[1]!Tableau_Lancer_la_requête_à_partir_de_Excel_Files18[#All],39,FALSE),IF($AD9="THIOLAT",VLOOKUP($B9,[1]!Tableau_Lancer_la_requête_à_partir_de_Excel_Files20[#All],39,FALSE),IF($AD9="LE GOFF",VLOOKUP($B9,[1]!Tableau_Lancer_la_requête_à_partir_de_Excel_Files19[#All],39,FALSE),IF($AD9="ARDEX",VLOOKUP($B9,[1]!Tableau_Lancer_la_requête_à_partir_de_Excel_Files8[#All],39,FALSE),IF($AD9="EVENPLAST",VLOOKUP($B9,[1]!Tableau_Lancer_la_requête_à_partir_de_Excel_Files9[#All],39,FALSE),IF($AD9="GAULT ET FREMONT",VLOOKUP($B9,[1]!Tableau_Lancer_la_requête_à_partir_de_Excel_Files10[#All],39,FALSE),IF($AD9="GUILLIN EMBALLAGES",VLOOKUP($B9,[1]!Tableau_Lancer_la_requête_à_partir_de_Excel_Files11[#All],39,FALSE),IF($AD9="IMPRIMERIE DU VIADUC",VLOOKUP($B9,[1]!Tableau_Lancer_la_requête_à_partir_de_Excel_Files12[#All],39,FALSE),IF($AD9="JOLARD",VLOOKUP($B9,[1]!Tableau_Lancer_la_requête_à_partir_de_Excel_Files14[#All],39,FALSE),IF($AD9="MP HYGIENE",VLOOKUP($B9,[1]!Tableau_Lancer_la_requête_à_partir_de_Excel_Files15[#All],39,FALSE),IF($AD9="SIPALDIS",VLOOKUP($B9,[1]!Tableau_Lancer_la_requête_à_partir_de_Excel_Files13[#All],39,FALSE),IF($AD9="TICKET COM",VLOOKUP($B9,[1]!Tableau_Lancer_la_requête_à_partir_de_Excel_Files16[#All],39,FALSE),IF($AD9="TREELOGI-CODINA",VLOOKUP($B9,[1]!Tableau_Lancer_la_requête_à_partir_de_Excel_Files17[#All],39,FALSE)))))))))))))))))),"A REMPLIR")</f>
        <v>1</v>
      </c>
      <c r="AP9" s="25" t="str">
        <f ca="1">IFERROR(IF($AD9="SOLIA",VLOOKUP($B9,[1]!Tableau_Lancer_la_requête_à_partir_de_Excel_Files6[#All],40,FALSE),IF($AD9="FIRPLAST",VLOOKUP($B9,[1]!Tableau_Lancer_la_requête_à_partir_de_Excel_Files5[#All],40,FALSE),IF($AD9="COMATEC",VLOOKUP($B9,[1]!Tableau_Lancer_la_requête_à_partir_de_Excel_Files7[#All],40,FALSE),IF($AD9="DE FACTO",VLOOKUP($B9,[1]!Tableau_Lancer_la_requête_à_partir_de_Excel_Files4[#All],40,FALSE),IF($AD9="ARTE Dist",VLOOKUP($B9,[1]!Tableau_Lancer_la_requête_à_partir_de_Excel_Files18[#All],40,FALSE),IF($AD9="THIOLAT",VLOOKUP($B9,[1]!Tableau_Lancer_la_requête_à_partir_de_Excel_Files20[#All],40,FALSE),IF($AD9="LE GOFF",VLOOKUP($B9,[1]!Tableau_Lancer_la_requête_à_partir_de_Excel_Files19[#All],40,FALSE),IF($AD9="ARDEX",VLOOKUP($B9,[1]!Tableau_Lancer_la_requête_à_partir_de_Excel_Files8[#All],40,FALSE),IF($AD9="EVENPLAST",VLOOKUP($B9,[1]!Tableau_Lancer_la_requête_à_partir_de_Excel_Files9[#All],40,FALSE),IF($AD9="GAULT ET FREMONT",VLOOKUP($B9,[1]!Tableau_Lancer_la_requête_à_partir_de_Excel_Files10[#All],40,FALSE),IF($AD9="GUILLIN EMBALLAGES",VLOOKUP($B9,[1]!Tableau_Lancer_la_requête_à_partir_de_Excel_Files11[#All],40,FALSE),IF($AD9="IMPRIMERIE DU VIADUC",VLOOKUP($B9,[1]!Tableau_Lancer_la_requête_à_partir_de_Excel_Files12[#All],40,FALSE),IF($AD9="JOLARD",VLOOKUP($B9,[1]!Tableau_Lancer_la_requête_à_partir_de_Excel_Files14[#All],40,FALSE),IF($AD9="MP HYGIENE",VLOOKUP($B9,[1]!Tableau_Lancer_la_requête_à_partir_de_Excel_Files15[#All],40,FALSE),IF($AD9="SIPALDIS",VLOOKUP($B9,[1]!Tableau_Lancer_la_requête_à_partir_de_Excel_Files13[#All],40,FALSE),IF($AD9="TICKET COM",VLOOKUP($B9,[1]!Tableau_Lancer_la_requête_à_partir_de_Excel_Files16[#All],40,FALSE),IF($AD9="TREELOGI-CODINA",VLOOKUP($B9,[1]!Tableau_Lancer_la_requête_à_partir_de_Excel_Files17[#All],40,FALSE)))))))))))))))))),"A REMPLIR")</f>
        <v>Robert GERMAIN</v>
      </c>
      <c r="AQ9" s="27" t="str">
        <f ca="1">IFERROR(IF($AD9="SOLIA",VLOOKUP($B9,[1]!Tableau_Lancer_la_requête_à_partir_de_Excel_Files6[#All],41,FALSE),IF($AD9="FIRPLAST",VLOOKUP($B9,[1]!Tableau_Lancer_la_requête_à_partir_de_Excel_Files5[#All],41,FALSE),IF($AD9="COMATEC",VLOOKUP($B9,[1]!Tableau_Lancer_la_requête_à_partir_de_Excel_Files7[#All],41,FALSE),IF($AD9="DE FACTO",VLOOKUP($B9,[1]!Tableau_Lancer_la_requête_à_partir_de_Excel_Files4[#All],41,FALSE),IF($AD9="ARTE Dist",VLOOKUP($B9,[1]!Tableau_Lancer_la_requête_à_partir_de_Excel_Files18[#All],41,FALSE),IF($AD9="THIOLAT",VLOOKUP($B9,[1]!Tableau_Lancer_la_requête_à_partir_de_Excel_Files20[#All],41,FALSE),IF($AD9="LE GOFF",VLOOKUP($B9,[1]!Tableau_Lancer_la_requête_à_partir_de_Excel_Files19[#All],41,FALSE),IF($AD9="ARDEX",VLOOKUP($B9,[1]!Tableau_Lancer_la_requête_à_partir_de_Excel_Files8[#All],41,FALSE),IF($AD9="EVENPLAST",VLOOKUP($B9,[1]!Tableau_Lancer_la_requête_à_partir_de_Excel_Files9[#All],41,FALSE),IF($AD9="GAULT ET FREMONT",VLOOKUP($B9,[1]!Tableau_Lancer_la_requête_à_partir_de_Excel_Files10[#All],41,FALSE),IF($AD9="GUILLIN EMBALLAGES",VLOOKUP($B9,[1]!Tableau_Lancer_la_requête_à_partir_de_Excel_Files11[#All],41,FALSE),IF($AD9="IMPRIMERIE DU VIADUC",VLOOKUP($B9,[1]!Tableau_Lancer_la_requête_à_partir_de_Excel_Files12[#All],41,FALSE),IF($AD9="JOLARD",VLOOKUP($B9,[1]!Tableau_Lancer_la_requête_à_partir_de_Excel_Files14[#All],41,FALSE),IF($AD9="MP HYGIENE",VLOOKUP($B9,[1]!Tableau_Lancer_la_requête_à_partir_de_Excel_Files15[#All],41,FALSE),IF($AD9="SIPALDIS",VLOOKUP($B9,[1]!Tableau_Lancer_la_requête_à_partir_de_Excel_Files13[#All],41,FALSE),IF($AD9="TICKET COM",VLOOKUP($B9,[1]!Tableau_Lancer_la_requête_à_partir_de_Excel_Files16[#All],41,FALSE),IF($AD9="TREELOGI-CODINA",VLOOKUP($B9,[1]!Tableau_Lancer_la_requête_à_partir_de_Excel_Files17[#All],41,FALSE)))))))))))))))))),"A REMPLIR")</f>
        <v>03 34 51 67 54</v>
      </c>
      <c r="AR9" s="29">
        <v>42399</v>
      </c>
      <c r="AS9" s="24">
        <v>3</v>
      </c>
      <c r="AT9" s="30" t="s">
        <v>81</v>
      </c>
      <c r="AU9" s="31" t="s">
        <v>79</v>
      </c>
      <c r="AV9" s="31" t="s">
        <v>79</v>
      </c>
      <c r="AW9" s="31" t="s">
        <v>79</v>
      </c>
      <c r="AX9" s="31"/>
      <c r="AY9" s="32">
        <v>200000</v>
      </c>
      <c r="AZ9" s="32">
        <v>200</v>
      </c>
      <c r="BA9" s="31">
        <v>15</v>
      </c>
      <c r="BB9" s="31" t="s">
        <v>82</v>
      </c>
      <c r="BC9" s="31" t="s">
        <v>83</v>
      </c>
      <c r="BD9" s="30" t="s">
        <v>84</v>
      </c>
      <c r="BE9" s="33">
        <v>42379</v>
      </c>
      <c r="BF9" s="22"/>
      <c r="BG9" s="22" t="s">
        <v>85</v>
      </c>
    </row>
    <row r="10" spans="1:59" ht="150">
      <c r="A10" s="10" t="s">
        <v>86</v>
      </c>
      <c r="B10" s="34" t="s">
        <v>87</v>
      </c>
      <c r="C10" s="12" t="s">
        <v>61</v>
      </c>
      <c r="D10" s="13" t="s">
        <v>77</v>
      </c>
      <c r="E10" s="14" t="s">
        <v>88</v>
      </c>
      <c r="F10" s="15">
        <v>42576</v>
      </c>
      <c r="G10" s="13" t="s">
        <v>89</v>
      </c>
      <c r="H10" s="13" t="s">
        <v>90</v>
      </c>
      <c r="I10" s="16" t="s">
        <v>91</v>
      </c>
      <c r="J10" s="16" t="s">
        <v>87</v>
      </c>
      <c r="K10" s="16" t="s">
        <v>92</v>
      </c>
      <c r="L10" s="16" t="s">
        <v>93</v>
      </c>
      <c r="M10" s="16" t="s">
        <v>94</v>
      </c>
      <c r="N10" s="16" t="s">
        <v>71</v>
      </c>
      <c r="O10" s="17" t="s">
        <v>79</v>
      </c>
      <c r="P10" s="17" t="s">
        <v>79</v>
      </c>
      <c r="Q10" s="16" t="s">
        <v>95</v>
      </c>
      <c r="R10" s="16" t="s">
        <v>96</v>
      </c>
      <c r="S10" s="35" t="s">
        <v>75</v>
      </c>
      <c r="T10" s="19"/>
      <c r="U10" s="36" t="s">
        <v>92</v>
      </c>
      <c r="V10" s="18">
        <v>3</v>
      </c>
      <c r="W10" s="15" t="s">
        <v>77</v>
      </c>
      <c r="X10" s="15" t="s">
        <v>78</v>
      </c>
      <c r="Y10" s="15">
        <v>42594</v>
      </c>
      <c r="Z10" s="22" t="s">
        <v>79</v>
      </c>
      <c r="AA10" s="23" t="s">
        <v>80</v>
      </c>
      <c r="AB10" s="24" t="s">
        <v>97</v>
      </c>
      <c r="AC10" s="24" t="s">
        <v>75</v>
      </c>
      <c r="AD10" s="25">
        <f ca="1">IFERROR(IF($AD10="SOLIA",VLOOKUP($B10,[1]!Tableau_Lancer_la_requête_à_partir_de_Excel_Files6[#All],28,FALSE),IF($AD10="FIRPLAST",VLOOKUP($B10,[1]!Tableau_Lancer_la_requête_à_partir_de_Excel_Files5[#All],28,FALSE),IF($AD10="COMATEC",VLOOKUP($B10,[1]!Tableau_Lancer_la_requête_à_partir_de_Excel_Files7[#All],28,FALSE),IF($AD10="DE FACTO",VLOOKUP($B10,[1]!Tableau_Lancer_la_requête_à_partir_de_Excel_Files4[#All],28,FALSE),IF($AD10="ARTE Dist",VLOOKUP($B10,[1]!Tableau_Lancer_la_requête_à_partir_de_Excel_Files18[#All],28,FALSE),IF($AD10="THIOLAT",VLOOKUP($B10,[1]!Tableau_Lancer_la_requête_à_partir_de_Excel_Files20[#All],28,FALSE),IF($AD10="LE GOFF",VLOOKUP($B10,[1]!Tableau_Lancer_la_requête_à_partir_de_Excel_Files19[#All],28,FALSE),IF($AD10="ARDEX",VLOOKUP($B10,[1]!Tableau_Lancer_la_requête_à_partir_de_Excel_Files8[#All],28,FALSE),IF($AD10="EVENPLAST",VLOOKUP($B10,[1]!Tableau_Lancer_la_requête_à_partir_de_Excel_Files9[#All],28,FALSE),IF($AD10="GAULT ET FREMONT",VLOOKUP($B10,[1]!Tableau_Lancer_la_requête_à_partir_de_Excel_Files10[#All],28,FALSE),IF($AD10="GUILLIN EMBALLAGES",VLOOKUP($B10,[1]!Tableau_Lancer_la_requête_à_partir_de_Excel_Files11[#All],28,FALSE),IF($AD10="IMPRIMERIE DU VIADUC",VLOOKUP($B10,[1]!Tableau_Lancer_la_requête_à_partir_de_Excel_Files12[#All],28,FALSE),IF($AD10="JOLARD",VLOOKUP($B10,[1]!Tableau_Lancer_la_requête_à_partir_de_Excel_Files14[#All],28,FALSE),IF($AD10="MP HYGIENE",VLOOKUP($B10,[1]!Tableau_Lancer_la_requête_à_partir_de_Excel_Files15[#All],28,FALSE),IF($AD10="SIPALDIS",VLOOKUP($B10,[1]!Tableau_Lancer_la_requête_à_partir_de_Excel_Files13[#All],28,FALSE),IF($AD10="TICKET COM",VLOOKUP($B10,[1]!Tableau_Lancer_la_requête_à_partir_de_Excel_Files16[#All],28,FALSE),IF($AD10="TREELOGI-CODINA",VLOOKUP($B10,[1]!Tableau_Lancer_la_requête_à_partir_de_Excel_Files17[#All],28,FALSE)))))))))))))))))),"A REMPLIR")</f>
        <v>42579</v>
      </c>
      <c r="AE10" s="25" t="str">
        <f ca="1">IFERROR(IF($AD10="SOLIA",VLOOKUP($B10,[1]!Tableau_Lancer_la_requête_à_partir_de_Excel_Files6[#All],29,FALSE),IF($AD10="FIRPLAST",VLOOKUP($B10,[1]!Tableau_Lancer_la_requête_à_partir_de_Excel_Files5[#All],29,FALSE),IF($AD10="COMATEC",VLOOKUP($B10,[1]!Tableau_Lancer_la_requête_à_partir_de_Excel_Files7[#All],29,FALSE),IF($AD10="DE FACTO",VLOOKUP($B10,[1]!Tableau_Lancer_la_requête_à_partir_de_Excel_Files4[#All],29,FALSE),IF($AD10="ARTE Dist",VLOOKUP($B10,[1]!Tableau_Lancer_la_requête_à_partir_de_Excel_Files18[#All],29,FALSE),IF($AD10="THIOLAT",VLOOKUP($B10,[1]!Tableau_Lancer_la_requête_à_partir_de_Excel_Files20[#All],29,FALSE),IF($AD10="LE GOFF",VLOOKUP($B10,[1]!Tableau_Lancer_la_requête_à_partir_de_Excel_Files19[#All],29,FALSE),IF($AD10="ARDEX",VLOOKUP($B10,[1]!Tableau_Lancer_la_requête_à_partir_de_Excel_Files8[#All],29,FALSE),IF($AD10="EVENPLAST",VLOOKUP($B10,[1]!Tableau_Lancer_la_requête_à_partir_de_Excel_Files9[#All],29,FALSE),IF($AD10="GAULT ET FREMONT",VLOOKUP($B10,[1]!Tableau_Lancer_la_requête_à_partir_de_Excel_Files10[#All],29,FALSE),IF($AD10="GUILLIN EMBALLAGES",VLOOKUP($B10,[1]!Tableau_Lancer_la_requête_à_partir_de_Excel_Files11[#All],29,FALSE),IF($AD10="IMPRIMERIE DU VIADUC",VLOOKUP($B10,[1]!Tableau_Lancer_la_requête_à_partir_de_Excel_Files12[#All],29,FALSE),IF($AD10="JOLARD",VLOOKUP($B10,[1]!Tableau_Lancer_la_requête_à_partir_de_Excel_Files14[#All],29,FALSE),IF($AD10="MP HYGIENE",VLOOKUP($B10,[1]!Tableau_Lancer_la_requête_à_partir_de_Excel_Files15[#All],29,FALSE),IF($AD10="SIPALDIS",VLOOKUP($B10,[1]!Tableau_Lancer_la_requête_à_partir_de_Excel_Files13[#All],29,FALSE),IF($AD10="TICKET COM",VLOOKUP($B10,[1]!Tableau_Lancer_la_requête_à_partir_de_Excel_Files16[#All],29,FALSE),IF($AD10="TREELOGI-CODINA",VLOOKUP($B10,[1]!Tableau_Lancer_la_requête_à_partir_de_Excel_Files17[#All],29,FALSE)))))))))))))))))),"A REMPLIR")</f>
        <v>CAR-3</v>
      </c>
      <c r="AF10" s="25" t="str">
        <f ca="1">IFERROR(IF($AD10="SOLIA",VLOOKUP($B10,[1]!Tableau_Lancer_la_requête_à_partir_de_Excel_Files6[#All],30,FALSE),IF($AD10="FIRPLAST",VLOOKUP($B10,[1]!Tableau_Lancer_la_requête_à_partir_de_Excel_Files5[#All],30,FALSE),IF($AD10="COMATEC",VLOOKUP($B10,[1]!Tableau_Lancer_la_requête_à_partir_de_Excel_Files7[#All],30,FALSE),IF($AD10="DE FACTO",VLOOKUP($B10,[1]!Tableau_Lancer_la_requête_à_partir_de_Excel_Files4[#All],30,FALSE),IF($AD10="ARTE Dist",VLOOKUP($B10,[1]!Tableau_Lancer_la_requête_à_partir_de_Excel_Files18[#All],30,FALSE),IF($AD10="THIOLAT",VLOOKUP($B10,[1]!Tableau_Lancer_la_requête_à_partir_de_Excel_Files20[#All],30,FALSE),IF($AD10="LE GOFF",VLOOKUP($B10,[1]!Tableau_Lancer_la_requête_à_partir_de_Excel_Files19[#All],30,FALSE),IF($AD10="ARDEX",VLOOKUP($B10,[1]!Tableau_Lancer_la_requête_à_partir_de_Excel_Files8[#All],30,FALSE),IF($AD10="EVENPLAST",VLOOKUP($B10,[1]!Tableau_Lancer_la_requête_à_partir_de_Excel_Files9[#All],30,FALSE),IF($AD10="GAULT ET FREMONT",VLOOKUP($B10,[1]!Tableau_Lancer_la_requête_à_partir_de_Excel_Files10[#All],30,FALSE),IF($AD10="GUILLIN EMBALLAGES",VLOOKUP($B10,[1]!Tableau_Lancer_la_requête_à_partir_de_Excel_Files11[#All],30,FALSE),IF($AD10="IMPRIMERIE DU VIADUC",VLOOKUP($B10,[1]!Tableau_Lancer_la_requête_à_partir_de_Excel_Files12[#All],30,FALSE),IF($AD10="JOLARD",VLOOKUP($B10,[1]!Tableau_Lancer_la_requête_à_partir_de_Excel_Files14[#All],30,FALSE),IF($AD10="MP HYGIENE",VLOOKUP($B10,[1]!Tableau_Lancer_la_requête_à_partir_de_Excel_Files15[#All],30,FALSE),IF($AD10="SIPALDIS",VLOOKUP($B10,[1]!Tableau_Lancer_la_requête_à_partir_de_Excel_Files13[#All],30,FALSE),IF($AD10="TICKET COM",VLOOKUP($B10,[1]!Tableau_Lancer_la_requête_à_partir_de_Excel_Files16[#All],30,FALSE),IF($AD10="TREELOGI-CODINA",VLOOKUP($B10,[1]!Tableau_Lancer_la_requête_à_partir_de_Excel_Files17[#All],30,FALSE)))))))))))))))))),"A REMPLIR")</f>
        <v>Carte magnétique R2C-3 C-500</v>
      </c>
      <c r="AG10" s="26" t="str">
        <f ca="1">IFERROR(IF($AD10="SOLIA",VLOOKUP($B10,[1]!Tableau_Lancer_la_requête_à_partir_de_Excel_Files6[#All],31,FALSE),IF($AD10="FIRPLAST",VLOOKUP($B10,[1]!Tableau_Lancer_la_requête_à_partir_de_Excel_Files5[#All],31,FALSE),IF($AD10="COMATEC",VLOOKUP($B10,[1]!Tableau_Lancer_la_requête_à_partir_de_Excel_Files7[#All],31,FALSE),IF($AD10="DE FACTO",VLOOKUP($B10,[1]!Tableau_Lancer_la_requête_à_partir_de_Excel_Files4[#All],31,FALSE),IF($AD10="ARTE Dist",VLOOKUP($B10,[1]!Tableau_Lancer_la_requête_à_partir_de_Excel_Files18[#All],31,FALSE),IF($AD10="THIOLAT",VLOOKUP($B10,[1]!Tableau_Lancer_la_requête_à_partir_de_Excel_Files20[#All],31,FALSE),IF($AD10="LE GOFF",VLOOKUP($B10,[1]!Tableau_Lancer_la_requête_à_partir_de_Excel_Files19[#All],31,FALSE),IF($AD10="ARDEX",VLOOKUP($B10,[1]!Tableau_Lancer_la_requête_à_partir_de_Excel_Files8[#All],31,FALSE),IF($AD10="EVENPLAST",VLOOKUP($B10,[1]!Tableau_Lancer_la_requête_à_partir_de_Excel_Files9[#All],31,FALSE),IF($AD10="GAULT ET FREMONT",VLOOKUP($B10,[1]!Tableau_Lancer_la_requête_à_partir_de_Excel_Files10[#All],31,FALSE),IF($AD10="GUILLIN EMBALLAGES",VLOOKUP($B10,[1]!Tableau_Lancer_la_requête_à_partir_de_Excel_Files11[#All],31,FALSE),IF($AD10="IMPRIMERIE DU VIADUC",VLOOKUP($B10,[1]!Tableau_Lancer_la_requête_à_partir_de_Excel_Files12[#All],31,FALSE),IF($AD10="JOLARD",VLOOKUP($B10,[1]!Tableau_Lancer_la_requête_à_partir_de_Excel_Files14[#All],31,FALSE),IF($AD10="MP HYGIENE",VLOOKUP($B10,[1]!Tableau_Lancer_la_requête_à_partir_de_Excel_Files15[#All],31,FALSE),IF($AD10="SIPALDIS",VLOOKUP($B10,[1]!Tableau_Lancer_la_requête_à_partir_de_Excel_Files13[#All],31,FALSE),IF($AD10="TICKET COM",VLOOKUP($B10,[1]!Tableau_Lancer_la_requête_à_partir_de_Excel_Files16[#All],31,FALSE),IF($AD10="TREELOGI-CODINA",VLOOKUP($B10,[1]!Tableau_Lancer_la_requête_à_partir_de_Excel_Files17[#All],31,FALSE)))))))))))))))))),"A REMPLIR")</f>
        <v>500</v>
      </c>
      <c r="AH10" s="25" t="str">
        <f ca="1">IFERROR(IF($AD10="SOLIA",VLOOKUP($B10,[1]!Tableau_Lancer_la_requête_à_partir_de_Excel_Files6[#All],32,FALSE),IF($AD10="FIRPLAST",VLOOKUP($B10,[1]!Tableau_Lancer_la_requête_à_partir_de_Excel_Files5[#All],32,FALSE),IF($AD10="COMATEC",VLOOKUP($B10,[1]!Tableau_Lancer_la_requête_à_partir_de_Excel_Files7[#All],32,FALSE),IF($AD10="DE FACTO",VLOOKUP($B10,[1]!Tableau_Lancer_la_requête_à_partir_de_Excel_Files4[#All],32,FALSE),IF($AD10="ARTE Dist",VLOOKUP($B10,[1]!Tableau_Lancer_la_requête_à_partir_de_Excel_Files18[#All],32,FALSE),IF($AD10="THIOLAT",VLOOKUP($B10,[1]!Tableau_Lancer_la_requête_à_partir_de_Excel_Files20[#All],32,FALSE),IF($AD10="LE GOFF",VLOOKUP($B10,[1]!Tableau_Lancer_la_requête_à_partir_de_Excel_Files19[#All],32,FALSE),IF($AD10="ARDEX",VLOOKUP($B10,[1]!Tableau_Lancer_la_requête_à_partir_de_Excel_Files8[#All],32,FALSE),IF($AD10="EVENPLAST",VLOOKUP($B10,[1]!Tableau_Lancer_la_requête_à_partir_de_Excel_Files9[#All],32,FALSE),IF($AD10="GAULT ET FREMONT",VLOOKUP($B10,[1]!Tableau_Lancer_la_requête_à_partir_de_Excel_Files10[#All],32,FALSE),IF($AD10="GUILLIN EMBALLAGES",VLOOKUP($B10,[1]!Tableau_Lancer_la_requête_à_partir_de_Excel_Files11[#All],32,FALSE),IF($AD10="IMPRIMERIE DU VIADUC",VLOOKUP($B10,[1]!Tableau_Lancer_la_requête_à_partir_de_Excel_Files12[#All],32,FALSE),IF($AD10="JOLARD",VLOOKUP($B10,[1]!Tableau_Lancer_la_requête_à_partir_de_Excel_Files14[#All],32,FALSE),IF($AD10="MP HYGIENE",VLOOKUP($B10,[1]!Tableau_Lancer_la_requête_à_partir_de_Excel_Files15[#All],32,FALSE),IF($AD10="SIPALDIS",VLOOKUP($B10,[1]!Tableau_Lancer_la_requête_à_partir_de_Excel_Files13[#All],32,FALSE),IF($AD10="TICKET COM",VLOOKUP($B10,[1]!Tableau_Lancer_la_requête_à_partir_de_Excel_Files16[#All],32,FALSE),IF($AD10="TREELOGI-CODINA",VLOOKUP($B10,[1]!Tableau_Lancer_la_requête_à_partir_de_Excel_Files17[#All],32,FALSE)))))))))))))))))),"A REMPLIR")</f>
        <v>OUI</v>
      </c>
      <c r="AI10" s="27" t="str">
        <f ca="1">IFERROR(IF($AD10="SOLIA",VLOOKUP($B10,[1]!Tableau_Lancer_la_requête_à_partir_de_Excel_Files6[#All],33,FALSE),IF($AD10="FIRPLAST",VLOOKUP($B10,[1]!Tableau_Lancer_la_requête_à_partir_de_Excel_Files5[#All],33,FALSE),IF($AD10="COMATEC",VLOOKUP($B10,[1]!Tableau_Lancer_la_requête_à_partir_de_Excel_Files7[#All],33,FALSE),IF($AD10="DE FACTO",VLOOKUP($B10,[1]!Tableau_Lancer_la_requête_à_partir_de_Excel_Files4[#All],33,FALSE),IF($AD10="ARTE Dist",VLOOKUP($B10,[1]!Tableau_Lancer_la_requête_à_partir_de_Excel_Files18[#All],33,FALSE),IF($AD10="THIOLAT",VLOOKUP($B10,[1]!Tableau_Lancer_la_requête_à_partir_de_Excel_Files20[#All],33,FALSE),IF($AD10="LE GOFF",VLOOKUP($B10,[1]!Tableau_Lancer_la_requête_à_partir_de_Excel_Files19[#All],33,FALSE),IF($AD10="ARDEX",VLOOKUP($B10,[1]!Tableau_Lancer_la_requête_à_partir_de_Excel_Files8[#All],33,FALSE),IF($AD10="EVENPLAST",VLOOKUP($B10,[1]!Tableau_Lancer_la_requête_à_partir_de_Excel_Files9[#All],33,FALSE),IF($AD10="GAULT ET FREMONT",VLOOKUP($B10,[1]!Tableau_Lancer_la_requête_à_partir_de_Excel_Files10[#All],33,FALSE),IF($AD10="GUILLIN EMBALLAGES",VLOOKUP($B10,[1]!Tableau_Lancer_la_requête_à_partir_de_Excel_Files11[#All],33,FALSE),IF($AD10="IMPRIMERIE DU VIADUC",VLOOKUP($B10,[1]!Tableau_Lancer_la_requête_à_partir_de_Excel_Files12[#All],33,FALSE),IF($AD10="JOLARD",VLOOKUP($B10,[1]!Tableau_Lancer_la_requête_à_partir_de_Excel_Files14[#All],33,FALSE),IF($AD10="MP HYGIENE",VLOOKUP($B10,[1]!Tableau_Lancer_la_requête_à_partir_de_Excel_Files15[#All],33,FALSE),IF($AD10="SIPALDIS",VLOOKUP($B10,[1]!Tableau_Lancer_la_requête_à_partir_de_Excel_Files13[#All],33,FALSE),IF($AD10="TICKET COM",VLOOKUP($B10,[1]!Tableau_Lancer_la_requête_à_partir_de_Excel_Files16[#All],33,FALSE),IF($AD10="TREELOGI-CODINA",VLOOKUP($B10,[1]!Tableau_Lancer_la_requête_à_partir_de_Excel_Files17[#All],33,FALSE)))))))))))))))))),"A REMPLIR")</f>
        <v>5000</v>
      </c>
      <c r="AJ10" s="25">
        <f ca="1">IFERROR(IF($AD10="SOLIA",VLOOKUP($B10,[1]!Tableau_Lancer_la_requête_à_partir_de_Excel_Files6[#All],34,FALSE),IF($AD10="FIRPLAST",VLOOKUP($B10,[1]!Tableau_Lancer_la_requête_à_partir_de_Excel_Files5[#All],34,FALSE),IF($AD10="COMATEC",VLOOKUP($B10,[1]!Tableau_Lancer_la_requête_à_partir_de_Excel_Files7[#All],34,FALSE),IF($AD10="DE FACTO",VLOOKUP($B10,[1]!Tableau_Lancer_la_requête_à_partir_de_Excel_Files4[#All],34,FALSE),IF($AD10="ARTE Dist",VLOOKUP($B10,[1]!Tableau_Lancer_la_requête_à_partir_de_Excel_Files18[#All],34,FALSE),IF($AD10="THIOLAT",VLOOKUP($B10,[1]!Tableau_Lancer_la_requête_à_partir_de_Excel_Files20[#All],34,FALSE),IF($AD10="LE GOFF",VLOOKUP($B10,[1]!Tableau_Lancer_la_requête_à_partir_de_Excel_Files19[#All],34,FALSE),IF($AD10="ARDEX",VLOOKUP($B10,[1]!Tableau_Lancer_la_requête_à_partir_de_Excel_Files8[#All],34,FALSE),IF($AD10="EVENPLAST",VLOOKUP($B10,[1]!Tableau_Lancer_la_requête_à_partir_de_Excel_Files9[#All],34,FALSE),IF($AD10="GAULT ET FREMONT",VLOOKUP($B10,[1]!Tableau_Lancer_la_requête_à_partir_de_Excel_Files10[#All],34,FALSE),IF($AD10="GUILLIN EMBALLAGES",VLOOKUP($B10,[1]!Tableau_Lancer_la_requête_à_partir_de_Excel_Files11[#All],34,FALSE),IF($AD10="IMPRIMERIE DU VIADUC",VLOOKUP($B10,[1]!Tableau_Lancer_la_requête_à_partir_de_Excel_Files12[#All],34,FALSE),IF($AD10="JOLARD",VLOOKUP($B10,[1]!Tableau_Lancer_la_requête_à_partir_de_Excel_Files14[#All],34,FALSE),IF($AD10="MP HYGIENE",VLOOKUP($B10,[1]!Tableau_Lancer_la_requête_à_partir_de_Excel_Files15[#All],34,FALSE),IF($AD10="SIPALDIS",VLOOKUP($B10,[1]!Tableau_Lancer_la_requête_à_partir_de_Excel_Files13[#All],34,FALSE),IF($AD10="TICKET COM",VLOOKUP($B10,[1]!Tableau_Lancer_la_requête_à_partir_de_Excel_Files16[#All],34,FALSE),IF($AD10="TREELOGI-CODINA",VLOOKUP($B10,[1]!Tableau_Lancer_la_requête_à_partir_de_Excel_Files17[#All],34,FALSE)))))))))))))))))),"A REMPLIR")</f>
        <v>42583</v>
      </c>
      <c r="AK10" s="25" t="str">
        <f ca="1">IFERROR(IF($AD10="SOLIA",VLOOKUP($B10,[1]!Tableau_Lancer_la_requête_à_partir_de_Excel_Files6[#All],35,FALSE),IF($AD10="FIRPLAST",VLOOKUP($B10,[1]!Tableau_Lancer_la_requête_à_partir_de_Excel_Files5[#All],35,FALSE),IF($AD10="COMATEC",VLOOKUP($B10,[1]!Tableau_Lancer_la_requête_à_partir_de_Excel_Files7[#All],35,FALSE),IF($AD10="DE FACTO",VLOOKUP($B10,[1]!Tableau_Lancer_la_requête_à_partir_de_Excel_Files4[#All],35,FALSE),IF($AD10="ARTE Dist",VLOOKUP($B10,[1]!Tableau_Lancer_la_requête_à_partir_de_Excel_Files18[#All],35,FALSE),IF($AD10="THIOLAT",VLOOKUP($B10,[1]!Tableau_Lancer_la_requête_à_partir_de_Excel_Files20[#All],35,FALSE),IF($AD10="LE GOFF",VLOOKUP($B10,[1]!Tableau_Lancer_la_requête_à_partir_de_Excel_Files19[#All],35,FALSE),IF($AD10="ARDEX",VLOOKUP($B10,[1]!Tableau_Lancer_la_requête_à_partir_de_Excel_Files8[#All],35,FALSE),IF($AD10="EVENPLAST",VLOOKUP($B10,[1]!Tableau_Lancer_la_requête_à_partir_de_Excel_Files9[#All],35,FALSE),IF($AD10="GAULT ET FREMONT",VLOOKUP($B10,[1]!Tableau_Lancer_la_requête_à_partir_de_Excel_Files10[#All],35,FALSE),IF($AD10="GUILLIN EMBALLAGES",VLOOKUP($B10,[1]!Tableau_Lancer_la_requête_à_partir_de_Excel_Files11[#All],35,FALSE),IF($AD10="IMPRIMERIE DU VIADUC",VLOOKUP($B10,[1]!Tableau_Lancer_la_requête_à_partir_de_Excel_Files12[#All],35,FALSE),IF($AD10="JOLARD",VLOOKUP($B10,[1]!Tableau_Lancer_la_requête_à_partir_de_Excel_Files14[#All],35,FALSE),IF($AD10="MP HYGIENE",VLOOKUP($B10,[1]!Tableau_Lancer_la_requête_à_partir_de_Excel_Files15[#All],35,FALSE),IF($AD10="SIPALDIS",VLOOKUP($B10,[1]!Tableau_Lancer_la_requête_à_partir_de_Excel_Files13[#All],35,FALSE),IF($AD10="TICKET COM",VLOOKUP($B10,[1]!Tableau_Lancer_la_requête_à_partir_de_Excel_Files16[#All],35,FALSE),IF($AD10="TREELOGI-CODINA",VLOOKUP($B10,[1]!Tableau_Lancer_la_requête_à_partir_de_Excel_Files17[#All],35,FALSE)))))))))))))))))),"A REMPLIR")</f>
        <v>Lettre recommandé</v>
      </c>
      <c r="AL10" s="26" t="str">
        <f ca="1">IFERROR(IF($AD10="SOLIA",VLOOKUP($B10,[1]!Tableau_Lancer_la_requête_à_partir_de_Excel_Files6[#All],36,FALSE),IF($AD10="FIRPLAST",VLOOKUP($B10,[1]!Tableau_Lancer_la_requête_à_partir_de_Excel_Files5[#All],36,FALSE),IF($AD10="COMATEC",VLOOKUP($B10,[1]!Tableau_Lancer_la_requête_à_partir_de_Excel_Files7[#All],36,FALSE),IF($AD10="DE FACTO",VLOOKUP($B10,[1]!Tableau_Lancer_la_requête_à_partir_de_Excel_Files4[#All],36,FALSE),IF($AD10="ARTE Dist",VLOOKUP($B10,[1]!Tableau_Lancer_la_requête_à_partir_de_Excel_Files18[#All],36,FALSE),IF($AD10="THIOLAT",VLOOKUP($B10,[1]!Tableau_Lancer_la_requête_à_partir_de_Excel_Files20[#All],36,FALSE),IF($AD10="LE GOFF",VLOOKUP($B10,[1]!Tableau_Lancer_la_requête_à_partir_de_Excel_Files19[#All],36,FALSE),IF($AD10="ARDEX",VLOOKUP($B10,[1]!Tableau_Lancer_la_requête_à_partir_de_Excel_Files8[#All],36,FALSE),IF($AD10="EVENPLAST",VLOOKUP($B10,[1]!Tableau_Lancer_la_requête_à_partir_de_Excel_Files9[#All],36,FALSE),IF($AD10="GAULT ET FREMONT",VLOOKUP($B10,[1]!Tableau_Lancer_la_requête_à_partir_de_Excel_Files10[#All],36,FALSE),IF($AD10="GUILLIN EMBALLAGES",VLOOKUP($B10,[1]!Tableau_Lancer_la_requête_à_partir_de_Excel_Files11[#All],36,FALSE),IF($AD10="IMPRIMERIE DU VIADUC",VLOOKUP($B10,[1]!Tableau_Lancer_la_requête_à_partir_de_Excel_Files12[#All],36,FALSE),IF($AD10="JOLARD",VLOOKUP($B10,[1]!Tableau_Lancer_la_requête_à_partir_de_Excel_Files14[#All],36,FALSE),IF($AD10="MP HYGIENE",VLOOKUP($B10,[1]!Tableau_Lancer_la_requête_à_partir_de_Excel_Files15[#All],36,FALSE),IF($AD10="SIPALDIS",VLOOKUP($B10,[1]!Tableau_Lancer_la_requête_à_partir_de_Excel_Files13[#All],36,FALSE),IF($AD10="TICKET COM",VLOOKUP($B10,[1]!Tableau_Lancer_la_requête_à_partir_de_Excel_Files16[#All],36,FALSE),IF($AD10="TREELOGI-CODINA",VLOOKUP($B10,[1]!Tableau_Lancer_la_requête_à_partir_de_Excel_Files17[#All],36,FALSE)))))))))))))))))),"A REMPLIR")</f>
        <v>7</v>
      </c>
      <c r="AM10" s="26">
        <f ca="1">IFERROR(IF($AD10="SOLIA",VLOOKUP($B10,[1]!Tableau_Lancer_la_requête_à_partir_de_Excel_Files6[#All],37,FALSE),IF($AD10="FIRPLAST",VLOOKUP($B10,[1]!Tableau_Lancer_la_requête_à_partir_de_Excel_Files5[#All],37,FALSE),IF($AD10="COMATEC",VLOOKUP($B10,[1]!Tableau_Lancer_la_requête_à_partir_de_Excel_Files7[#All],37,FALSE),IF($AD10="DE FACTO",VLOOKUP($B10,[1]!Tableau_Lancer_la_requête_à_partir_de_Excel_Files4[#All],37,FALSE),IF($AD10="ARTE Dist",VLOOKUP($B10,[1]!Tableau_Lancer_la_requête_à_partir_de_Excel_Files18[#All],37,FALSE),IF($AD10="THIOLAT",VLOOKUP($B10,[1]!Tableau_Lancer_la_requête_à_partir_de_Excel_Files20[#All],37,FALSE),IF($AD10="LE GOFF",VLOOKUP($B10,[1]!Tableau_Lancer_la_requête_à_partir_de_Excel_Files19[#All],37,FALSE),IF($AD10="ARDEX",VLOOKUP($B10,[1]!Tableau_Lancer_la_requête_à_partir_de_Excel_Files8[#All],37,FALSE),IF($AD10="EVENPLAST",VLOOKUP($B10,[1]!Tableau_Lancer_la_requête_à_partir_de_Excel_Files9[#All],37,FALSE),IF($AD10="GAULT ET FREMONT",VLOOKUP($B10,[1]!Tableau_Lancer_la_requête_à_partir_de_Excel_Files10[#All],37,FALSE),IF($AD10="GUILLIN EMBALLAGES",VLOOKUP($B10,[1]!Tableau_Lancer_la_requête_à_partir_de_Excel_Files11[#All],37,FALSE),IF($AD10="IMPRIMERIE DU VIADUC",VLOOKUP($B10,[1]!Tableau_Lancer_la_requête_à_partir_de_Excel_Files12[#All],37,FALSE),IF($AD10="JOLARD",VLOOKUP($B10,[1]!Tableau_Lancer_la_requête_à_partir_de_Excel_Files14[#All],37,FALSE),IF($AD10="MP HYGIENE",VLOOKUP($B10,[1]!Tableau_Lancer_la_requête_à_partir_de_Excel_Files15[#All],37,FALSE),IF($AD10="SIPALDIS",VLOOKUP($B10,[1]!Tableau_Lancer_la_requête_à_partir_de_Excel_Files13[#All],37,FALSE),IF($AD10="TICKET COM",VLOOKUP($B10,[1]!Tableau_Lancer_la_requête_à_partir_de_Excel_Files16[#All],37,FALSE),IF($AD10="TREELOGI-CODINA",VLOOKUP($B10,[1]!Tableau_Lancer_la_requête_à_partir_de_Excel_Files17[#All],37,FALSE)))))))))))))))))),"A REMPLIR")</f>
        <v>3</v>
      </c>
      <c r="AN10" s="28">
        <f ca="1">IFERROR(IF($AD10="SOLIA",VLOOKUP($B10,[1]!Tableau_Lancer_la_requête_à_partir_de_Excel_Files6[#All],38,FALSE),IF($AD10="FIRPLAST",VLOOKUP($B10,[1]!Tableau_Lancer_la_requête_à_partir_de_Excel_Files5[#All],38,FALSE),IF($AD10="COMATEC",VLOOKUP($B10,[1]!Tableau_Lancer_la_requête_à_partir_de_Excel_Files7[#All],38,FALSE),IF($AD10="DE FACTO",VLOOKUP($B10,[1]!Tableau_Lancer_la_requête_à_partir_de_Excel_Files4[#All],38,FALSE),IF($AD10="ARTE Dist",VLOOKUP($B10,[1]!Tableau_Lancer_la_requête_à_partir_de_Excel_Files18[#All],38,FALSE),IF($AD10="THIOLAT",VLOOKUP($B10,[1]!Tableau_Lancer_la_requête_à_partir_de_Excel_Files20[#All],38,FALSE),IF($AD10="LE GOFF",VLOOKUP($B10,[1]!Tableau_Lancer_la_requête_à_partir_de_Excel_Files19[#All],38,FALSE),IF($AD10="ARDEX",VLOOKUP($B10,[1]!Tableau_Lancer_la_requête_à_partir_de_Excel_Files8[#All],38,FALSE),IF($AD10="EVENPLAST",VLOOKUP($B10,[1]!Tableau_Lancer_la_requête_à_partir_de_Excel_Files9[#All],38,FALSE),IF($AD10="GAULT ET FREMONT",VLOOKUP($B10,[1]!Tableau_Lancer_la_requête_à_partir_de_Excel_Files10[#All],38,FALSE),IF($AD10="GUILLIN EMBALLAGES",VLOOKUP($B10,[1]!Tableau_Lancer_la_requête_à_partir_de_Excel_Files11[#All],38,FALSE),IF($AD10="IMPRIMERIE DU VIADUC",VLOOKUP($B10,[1]!Tableau_Lancer_la_requête_à_partir_de_Excel_Files12[#All],38,FALSE),IF($AD10="JOLARD",VLOOKUP($B10,[1]!Tableau_Lancer_la_requête_à_partir_de_Excel_Files14[#All],38,FALSE),IF($AD10="MP HYGIENE",VLOOKUP($B10,[1]!Tableau_Lancer_la_requête_à_partir_de_Excel_Files15[#All],38,FALSE),IF($AD10="SIPALDIS",VLOOKUP($B10,[1]!Tableau_Lancer_la_requête_à_partir_de_Excel_Files13[#All],38,FALSE),IF($AD10="TICKET COM",VLOOKUP($B10,[1]!Tableau_Lancer_la_requête_à_partir_de_Excel_Files16[#All],38,FALSE),IF($AD10="TREELOGI-CODINA",VLOOKUP($B10,[1]!Tableau_Lancer_la_requête_à_partir_de_Excel_Files17[#All],38,FALSE)))))))))))))))))),"A REMPLIR")</f>
        <v>10</v>
      </c>
      <c r="AO10" s="28">
        <f ca="1">IFERROR(IF($AD10="SOLIA",VLOOKUP($B10,[1]!Tableau_Lancer_la_requête_à_partir_de_Excel_Files6[#All],39,FALSE),IF($AD10="FIRPLAST",VLOOKUP($B10,[1]!Tableau_Lancer_la_requête_à_partir_de_Excel_Files5[#All],39,FALSE),IF($AD10="COMATEC",VLOOKUP($B10,[1]!Tableau_Lancer_la_requête_à_partir_de_Excel_Files7[#All],39,FALSE),IF($AD10="DE FACTO",VLOOKUP($B10,[1]!Tableau_Lancer_la_requête_à_partir_de_Excel_Files4[#All],39,FALSE),IF($AD10="ARTE Dist",VLOOKUP($B10,[1]!Tableau_Lancer_la_requête_à_partir_de_Excel_Files18[#All],39,FALSE),IF($AD10="THIOLAT",VLOOKUP($B10,[1]!Tableau_Lancer_la_requête_à_partir_de_Excel_Files20[#All],39,FALSE),IF($AD10="LE GOFF",VLOOKUP($B10,[1]!Tableau_Lancer_la_requête_à_partir_de_Excel_Files19[#All],39,FALSE),IF($AD10="ARDEX",VLOOKUP($B10,[1]!Tableau_Lancer_la_requête_à_partir_de_Excel_Files8[#All],39,FALSE),IF($AD10="EVENPLAST",VLOOKUP($B10,[1]!Tableau_Lancer_la_requête_à_partir_de_Excel_Files9[#All],39,FALSE),IF($AD10="GAULT ET FREMONT",VLOOKUP($B10,[1]!Tableau_Lancer_la_requête_à_partir_de_Excel_Files10[#All],39,FALSE),IF($AD10="GUILLIN EMBALLAGES",VLOOKUP($B10,[1]!Tableau_Lancer_la_requête_à_partir_de_Excel_Files11[#All],39,FALSE),IF($AD10="IMPRIMERIE DU VIADUC",VLOOKUP($B10,[1]!Tableau_Lancer_la_requête_à_partir_de_Excel_Files12[#All],39,FALSE),IF($AD10="JOLARD",VLOOKUP($B10,[1]!Tableau_Lancer_la_requête_à_partir_de_Excel_Files14[#All],39,FALSE),IF($AD10="MP HYGIENE",VLOOKUP($B10,[1]!Tableau_Lancer_la_requête_à_partir_de_Excel_Files15[#All],39,FALSE),IF($AD10="SIPALDIS",VLOOKUP($B10,[1]!Tableau_Lancer_la_requête_à_partir_de_Excel_Files13[#All],39,FALSE),IF($AD10="TICKET COM",VLOOKUP($B10,[1]!Tableau_Lancer_la_requête_à_partir_de_Excel_Files16[#All],39,FALSE),IF($AD10="TREELOGI-CODINA",VLOOKUP($B10,[1]!Tableau_Lancer_la_requête_à_partir_de_Excel_Files17[#All],39,FALSE)))))))))))))))))),"A REMPLIR")</f>
        <v>3</v>
      </c>
      <c r="AP10" s="25" t="str">
        <f ca="1">IFERROR(IF($AD10="SOLIA",VLOOKUP($B10,[1]!Tableau_Lancer_la_requête_à_partir_de_Excel_Files6[#All],40,FALSE),IF($AD10="FIRPLAST",VLOOKUP($B10,[1]!Tableau_Lancer_la_requête_à_partir_de_Excel_Files5[#All],40,FALSE),IF($AD10="COMATEC",VLOOKUP($B10,[1]!Tableau_Lancer_la_requête_à_partir_de_Excel_Files7[#All],40,FALSE),IF($AD10="DE FACTO",VLOOKUP($B10,[1]!Tableau_Lancer_la_requête_à_partir_de_Excel_Files4[#All],40,FALSE),IF($AD10="ARTE Dist",VLOOKUP($B10,[1]!Tableau_Lancer_la_requête_à_partir_de_Excel_Files18[#All],40,FALSE),IF($AD10="THIOLAT",VLOOKUP($B10,[1]!Tableau_Lancer_la_requête_à_partir_de_Excel_Files20[#All],40,FALSE),IF($AD10="LE GOFF",VLOOKUP($B10,[1]!Tableau_Lancer_la_requête_à_partir_de_Excel_Files19[#All],40,FALSE),IF($AD10="ARDEX",VLOOKUP($B10,[1]!Tableau_Lancer_la_requête_à_partir_de_Excel_Files8[#All],40,FALSE),IF($AD10="EVENPLAST",VLOOKUP($B10,[1]!Tableau_Lancer_la_requête_à_partir_de_Excel_Files9[#All],40,FALSE),IF($AD10="GAULT ET FREMONT",VLOOKUP($B10,[1]!Tableau_Lancer_la_requête_à_partir_de_Excel_Files10[#All],40,FALSE),IF($AD10="GUILLIN EMBALLAGES",VLOOKUP($B10,[1]!Tableau_Lancer_la_requête_à_partir_de_Excel_Files11[#All],40,FALSE),IF($AD10="IMPRIMERIE DU VIADUC",VLOOKUP($B10,[1]!Tableau_Lancer_la_requête_à_partir_de_Excel_Files12[#All],40,FALSE),IF($AD10="JOLARD",VLOOKUP($B10,[1]!Tableau_Lancer_la_requête_à_partir_de_Excel_Files14[#All],40,FALSE),IF($AD10="MP HYGIENE",VLOOKUP($B10,[1]!Tableau_Lancer_la_requête_à_partir_de_Excel_Files15[#All],40,FALSE),IF($AD10="SIPALDIS",VLOOKUP($B10,[1]!Tableau_Lancer_la_requête_à_partir_de_Excel_Files13[#All],40,FALSE),IF($AD10="TICKET COM",VLOOKUP($B10,[1]!Tableau_Lancer_la_requête_à_partir_de_Excel_Files16[#All],40,FALSE),IF($AD10="TREELOGI-CODINA",VLOOKUP($B10,[1]!Tableau_Lancer_la_requête_à_partir_de_Excel_Files17[#All],40,FALSE)))))))))))))))))),"A REMPLIR")</f>
        <v>Richard DUPONT</v>
      </c>
      <c r="AQ10" s="27" t="str">
        <f ca="1">IFERROR(IF($AD10="SOLIA",VLOOKUP($B10,[1]!Tableau_Lancer_la_requête_à_partir_de_Excel_Files6[#All],41,FALSE),IF($AD10="FIRPLAST",VLOOKUP($B10,[1]!Tableau_Lancer_la_requête_à_partir_de_Excel_Files5[#All],41,FALSE),IF($AD10="COMATEC",VLOOKUP($B10,[1]!Tableau_Lancer_la_requête_à_partir_de_Excel_Files7[#All],41,FALSE),IF($AD10="DE FACTO",VLOOKUP($B10,[1]!Tableau_Lancer_la_requête_à_partir_de_Excel_Files4[#All],41,FALSE),IF($AD10="ARTE Dist",VLOOKUP($B10,[1]!Tableau_Lancer_la_requête_à_partir_de_Excel_Files18[#All],41,FALSE),IF($AD10="THIOLAT",VLOOKUP($B10,[1]!Tableau_Lancer_la_requête_à_partir_de_Excel_Files20[#All],41,FALSE),IF($AD10="LE GOFF",VLOOKUP($B10,[1]!Tableau_Lancer_la_requête_à_partir_de_Excel_Files19[#All],41,FALSE),IF($AD10="ARDEX",VLOOKUP($B10,[1]!Tableau_Lancer_la_requête_à_partir_de_Excel_Files8[#All],41,FALSE),IF($AD10="EVENPLAST",VLOOKUP($B10,[1]!Tableau_Lancer_la_requête_à_partir_de_Excel_Files9[#All],41,FALSE),IF($AD10="GAULT ET FREMONT",VLOOKUP($B10,[1]!Tableau_Lancer_la_requête_à_partir_de_Excel_Files10[#All],41,FALSE),IF($AD10="GUILLIN EMBALLAGES",VLOOKUP($B10,[1]!Tableau_Lancer_la_requête_à_partir_de_Excel_Files11[#All],41,FALSE),IF($AD10="IMPRIMERIE DU VIADUC",VLOOKUP($B10,[1]!Tableau_Lancer_la_requête_à_partir_de_Excel_Files12[#All],41,FALSE),IF($AD10="JOLARD",VLOOKUP($B10,[1]!Tableau_Lancer_la_requête_à_partir_de_Excel_Files14[#All],41,FALSE),IF($AD10="MP HYGIENE",VLOOKUP($B10,[1]!Tableau_Lancer_la_requête_à_partir_de_Excel_Files15[#All],41,FALSE),IF($AD10="SIPALDIS",VLOOKUP($B10,[1]!Tableau_Lancer_la_requête_à_partir_de_Excel_Files13[#All],41,FALSE),IF($AD10="TICKET COM",VLOOKUP($B10,[1]!Tableau_Lancer_la_requête_à_partir_de_Excel_Files16[#All],41,FALSE),IF($AD10="TREELOGI-CODINA",VLOOKUP($B10,[1]!Tableau_Lancer_la_requête_à_partir_de_Excel_Files17[#All],41,FALSE)))))))))))))))))),"A REMPLIR")</f>
        <v>02 34 56 87 21</v>
      </c>
      <c r="AR10" s="29">
        <v>42593</v>
      </c>
      <c r="AS10" s="24">
        <v>5</v>
      </c>
      <c r="AT10" s="30" t="s">
        <v>98</v>
      </c>
      <c r="AU10" s="31" t="s">
        <v>72</v>
      </c>
      <c r="AV10" s="31" t="s">
        <v>72</v>
      </c>
      <c r="AW10" s="31" t="s">
        <v>72</v>
      </c>
      <c r="AX10" s="31" t="s">
        <v>99</v>
      </c>
      <c r="AY10" s="32"/>
      <c r="AZ10" s="32">
        <v>0</v>
      </c>
      <c r="BA10" s="31"/>
      <c r="BB10" s="31" t="s">
        <v>100</v>
      </c>
      <c r="BC10" s="31" t="s">
        <v>101</v>
      </c>
      <c r="BD10" s="30"/>
      <c r="BE10" s="33"/>
      <c r="BF10" s="22"/>
      <c r="BG10" s="22" t="s">
        <v>85</v>
      </c>
    </row>
    <row r="11" spans="1:59" ht="255">
      <c r="A11" s="10" t="s">
        <v>102</v>
      </c>
      <c r="B11" s="34" t="s">
        <v>103</v>
      </c>
      <c r="C11" s="12" t="s">
        <v>61</v>
      </c>
      <c r="D11" s="13" t="s">
        <v>77</v>
      </c>
      <c r="E11" s="14" t="s">
        <v>88</v>
      </c>
      <c r="F11" s="15">
        <v>42466</v>
      </c>
      <c r="G11" s="13" t="s">
        <v>104</v>
      </c>
      <c r="H11" s="13" t="s">
        <v>105</v>
      </c>
      <c r="I11" s="16" t="s">
        <v>106</v>
      </c>
      <c r="J11" s="16" t="s">
        <v>103</v>
      </c>
      <c r="K11" s="16" t="s">
        <v>107</v>
      </c>
      <c r="L11" s="16" t="s">
        <v>108</v>
      </c>
      <c r="M11" s="16" t="s">
        <v>109</v>
      </c>
      <c r="N11" s="16" t="s">
        <v>71</v>
      </c>
      <c r="O11" s="17" t="s">
        <v>79</v>
      </c>
      <c r="P11" s="17" t="s">
        <v>79</v>
      </c>
      <c r="Q11" s="16" t="s">
        <v>110</v>
      </c>
      <c r="R11" s="16" t="s">
        <v>111</v>
      </c>
      <c r="S11" s="18" t="s">
        <v>112</v>
      </c>
      <c r="T11" s="19"/>
      <c r="U11" s="19" t="s">
        <v>107</v>
      </c>
      <c r="V11" s="18">
        <v>10</v>
      </c>
      <c r="W11" s="15" t="s">
        <v>77</v>
      </c>
      <c r="X11" s="15" t="s">
        <v>113</v>
      </c>
      <c r="Y11" s="15">
        <v>42474</v>
      </c>
      <c r="Z11" s="22" t="s">
        <v>79</v>
      </c>
      <c r="AA11" s="23" t="s">
        <v>80</v>
      </c>
      <c r="AB11" s="24" t="s">
        <v>114</v>
      </c>
      <c r="AC11" s="24" t="s">
        <v>112</v>
      </c>
      <c r="AD11" s="25">
        <f ca="1">IFERROR(IF($AD11="SOLIA",VLOOKUP($B11,[1]!Tableau_Lancer_la_requête_à_partir_de_Excel_Files6[#All],28,FALSE),IF($AD11="FIRPLAST",VLOOKUP($B11,[1]!Tableau_Lancer_la_requête_à_partir_de_Excel_Files5[#All],28,FALSE),IF($AD11="COMATEC",VLOOKUP($B11,[1]!Tableau_Lancer_la_requête_à_partir_de_Excel_Files7[#All],28,FALSE),IF($AD11="DE FACTO",VLOOKUP($B11,[1]!Tableau_Lancer_la_requête_à_partir_de_Excel_Files4[#All],28,FALSE),IF($AD11="ARTE Dist",VLOOKUP($B11,[1]!Tableau_Lancer_la_requête_à_partir_de_Excel_Files18[#All],28,FALSE),IF($AD11="THIOLAT",VLOOKUP($B11,[1]!Tableau_Lancer_la_requête_à_partir_de_Excel_Files20[#All],28,FALSE),IF($AD11="LE GOFF",VLOOKUP($B11,[1]!Tableau_Lancer_la_requête_à_partir_de_Excel_Files19[#All],28,FALSE),IF($AD11="ARDEX",VLOOKUP($B11,[1]!Tableau_Lancer_la_requête_à_partir_de_Excel_Files8[#All],28,FALSE),IF($AD11="EVENPLAST",VLOOKUP($B11,[1]!Tableau_Lancer_la_requête_à_partir_de_Excel_Files9[#All],28,FALSE),IF($AD11="GAULT ET FREMONT",VLOOKUP($B11,[1]!Tableau_Lancer_la_requête_à_partir_de_Excel_Files10[#All],28,FALSE),IF($AD11="GUILLIN EMBALLAGES",VLOOKUP($B11,[1]!Tableau_Lancer_la_requête_à_partir_de_Excel_Files11[#All],28,FALSE),IF($AD11="IMPRIMERIE DU VIADUC",VLOOKUP($B11,[1]!Tableau_Lancer_la_requête_à_partir_de_Excel_Files12[#All],28,FALSE),IF($AD11="JOLARD",VLOOKUP($B11,[1]!Tableau_Lancer_la_requête_à_partir_de_Excel_Files14[#All],28,FALSE),IF($AD11="MP HYGIENE",VLOOKUP($B11,[1]!Tableau_Lancer_la_requête_à_partir_de_Excel_Files15[#All],28,FALSE),IF($AD11="SIPALDIS",VLOOKUP($B11,[1]!Tableau_Lancer_la_requête_à_partir_de_Excel_Files13[#All],28,FALSE),IF($AD11="TICKET COM",VLOOKUP($B11,[1]!Tableau_Lancer_la_requête_à_partir_de_Excel_Files16[#All],28,FALSE),IF($AD11="TREELOGI-CODINA",VLOOKUP($B11,[1]!Tableau_Lancer_la_requête_à_partir_de_Excel_Files17[#All],28,FALSE)))))))))))))))))),"A REMPLIR")</f>
        <v>42467</v>
      </c>
      <c r="AE11" s="25" t="str">
        <f ca="1">IFERROR(IF($AD11="SOLIA",VLOOKUP($B11,[1]!Tableau_Lancer_la_requête_à_partir_de_Excel_Files6[#All],29,FALSE),IF($AD11="FIRPLAST",VLOOKUP($B11,[1]!Tableau_Lancer_la_requête_à_partir_de_Excel_Files5[#All],29,FALSE),IF($AD11="COMATEC",VLOOKUP($B11,[1]!Tableau_Lancer_la_requête_à_partir_de_Excel_Files7[#All],29,FALSE),IF($AD11="DE FACTO",VLOOKUP($B11,[1]!Tableau_Lancer_la_requête_à_partir_de_Excel_Files4[#All],29,FALSE),IF($AD11="ARTE Dist",VLOOKUP($B11,[1]!Tableau_Lancer_la_requête_à_partir_de_Excel_Files18[#All],29,FALSE),IF($AD11="THIOLAT",VLOOKUP($B11,[1]!Tableau_Lancer_la_requête_à_partir_de_Excel_Files20[#All],29,FALSE),IF($AD11="LE GOFF",VLOOKUP($B11,[1]!Tableau_Lancer_la_requête_à_partir_de_Excel_Files19[#All],29,FALSE),IF($AD11="ARDEX",VLOOKUP($B11,[1]!Tableau_Lancer_la_requête_à_partir_de_Excel_Files8[#All],29,FALSE),IF($AD11="EVENPLAST",VLOOKUP($B11,[1]!Tableau_Lancer_la_requête_à_partir_de_Excel_Files9[#All],29,FALSE),IF($AD11="GAULT ET FREMONT",VLOOKUP($B11,[1]!Tableau_Lancer_la_requête_à_partir_de_Excel_Files10[#All],29,FALSE),IF($AD11="GUILLIN EMBALLAGES",VLOOKUP($B11,[1]!Tableau_Lancer_la_requête_à_partir_de_Excel_Files11[#All],29,FALSE),IF($AD11="IMPRIMERIE DU VIADUC",VLOOKUP($B11,[1]!Tableau_Lancer_la_requête_à_partir_de_Excel_Files12[#All],29,FALSE),IF($AD11="JOLARD",VLOOKUP($B11,[1]!Tableau_Lancer_la_requête_à_partir_de_Excel_Files14[#All],29,FALSE),IF($AD11="MP HYGIENE",VLOOKUP($B11,[1]!Tableau_Lancer_la_requête_à_partir_de_Excel_Files15[#All],29,FALSE),IF($AD11="SIPALDIS",VLOOKUP($B11,[1]!Tableau_Lancer_la_requête_à_partir_de_Excel_Files13[#All],29,FALSE),IF($AD11="TICKET COM",VLOOKUP($B11,[1]!Tableau_Lancer_la_requête_à_partir_de_Excel_Files16[#All],29,FALSE),IF($AD11="TREELOGI-CODINA",VLOOKUP($B11,[1]!Tableau_Lancer_la_requête_à_partir_de_Excel_Files17[#All],29,FALSE)))))))))))))))))),"A REMPLIR")</f>
        <v>555</v>
      </c>
      <c r="AF11" s="25" t="str">
        <f ca="1">IFERROR(IF($AD11="SOLIA",VLOOKUP($B11,[1]!Tableau_Lancer_la_requête_à_partir_de_Excel_Files6[#All],30,FALSE),IF($AD11="FIRPLAST",VLOOKUP($B11,[1]!Tableau_Lancer_la_requête_à_partir_de_Excel_Files5[#All],30,FALSE),IF($AD11="COMATEC",VLOOKUP($B11,[1]!Tableau_Lancer_la_requête_à_partir_de_Excel_Files7[#All],30,FALSE),IF($AD11="DE FACTO",VLOOKUP($B11,[1]!Tableau_Lancer_la_requête_à_partir_de_Excel_Files4[#All],30,FALSE),IF($AD11="ARTE Dist",VLOOKUP($B11,[1]!Tableau_Lancer_la_requête_à_partir_de_Excel_Files18[#All],30,FALSE),IF($AD11="THIOLAT",VLOOKUP($B11,[1]!Tableau_Lancer_la_requête_à_partir_de_Excel_Files20[#All],30,FALSE),IF($AD11="LE GOFF",VLOOKUP($B11,[1]!Tableau_Lancer_la_requête_à_partir_de_Excel_Files19[#All],30,FALSE),IF($AD11="ARDEX",VLOOKUP($B11,[1]!Tableau_Lancer_la_requête_à_partir_de_Excel_Files8[#All],30,FALSE),IF($AD11="EVENPLAST",VLOOKUP($B11,[1]!Tableau_Lancer_la_requête_à_partir_de_Excel_Files9[#All],30,FALSE),IF($AD11="GAULT ET FREMONT",VLOOKUP($B11,[1]!Tableau_Lancer_la_requête_à_partir_de_Excel_Files10[#All],30,FALSE),IF($AD11="GUILLIN EMBALLAGES",VLOOKUP($B11,[1]!Tableau_Lancer_la_requête_à_partir_de_Excel_Files11[#All],30,FALSE),IF($AD11="IMPRIMERIE DU VIADUC",VLOOKUP($B11,[1]!Tableau_Lancer_la_requête_à_partir_de_Excel_Files12[#All],30,FALSE),IF($AD11="JOLARD",VLOOKUP($B11,[1]!Tableau_Lancer_la_requête_à_partir_de_Excel_Files14[#All],30,FALSE),IF($AD11="MP HYGIENE",VLOOKUP($B11,[1]!Tableau_Lancer_la_requête_à_partir_de_Excel_Files15[#All],30,FALSE),IF($AD11="SIPALDIS",VLOOKUP($B11,[1]!Tableau_Lancer_la_requête_à_partir_de_Excel_Files13[#All],30,FALSE),IF($AD11="TICKET COM",VLOOKUP($B11,[1]!Tableau_Lancer_la_requête_à_partir_de_Excel_Files16[#All],30,FALSE),IF($AD11="TREELOGI-CODINA",VLOOKUP($B11,[1]!Tableau_Lancer_la_requête_à_partir_de_Excel_Files17[#All],30,FALSE)))))))))))))))))),"A REMPLIR")</f>
        <v>Badge manager C-50</v>
      </c>
      <c r="AG11" s="26">
        <f ca="1">IFERROR(IF($AD11="SOLIA",VLOOKUP($B11,[1]!Tableau_Lancer_la_requête_à_partir_de_Excel_Files6[#All],31,FALSE),IF($AD11="FIRPLAST",VLOOKUP($B11,[1]!Tableau_Lancer_la_requête_à_partir_de_Excel_Files5[#All],31,FALSE),IF($AD11="COMATEC",VLOOKUP($B11,[1]!Tableau_Lancer_la_requête_à_partir_de_Excel_Files7[#All],31,FALSE),IF($AD11="DE FACTO",VLOOKUP($B11,[1]!Tableau_Lancer_la_requête_à_partir_de_Excel_Files4[#All],31,FALSE),IF($AD11="ARTE Dist",VLOOKUP($B11,[1]!Tableau_Lancer_la_requête_à_partir_de_Excel_Files18[#All],31,FALSE),IF($AD11="THIOLAT",VLOOKUP($B11,[1]!Tableau_Lancer_la_requête_à_partir_de_Excel_Files20[#All],31,FALSE),IF($AD11="LE GOFF",VLOOKUP($B11,[1]!Tableau_Lancer_la_requête_à_partir_de_Excel_Files19[#All],31,FALSE),IF($AD11="ARDEX",VLOOKUP($B11,[1]!Tableau_Lancer_la_requête_à_partir_de_Excel_Files8[#All],31,FALSE),IF($AD11="EVENPLAST",VLOOKUP($B11,[1]!Tableau_Lancer_la_requête_à_partir_de_Excel_Files9[#All],31,FALSE),IF($AD11="GAULT ET FREMONT",VLOOKUP($B11,[1]!Tableau_Lancer_la_requête_à_partir_de_Excel_Files10[#All],31,FALSE),IF($AD11="GUILLIN EMBALLAGES",VLOOKUP($B11,[1]!Tableau_Lancer_la_requête_à_partir_de_Excel_Files11[#All],31,FALSE),IF($AD11="IMPRIMERIE DU VIADUC",VLOOKUP($B11,[1]!Tableau_Lancer_la_requête_à_partir_de_Excel_Files12[#All],31,FALSE),IF($AD11="JOLARD",VLOOKUP($B11,[1]!Tableau_Lancer_la_requête_à_partir_de_Excel_Files14[#All],31,FALSE),IF($AD11="MP HYGIENE",VLOOKUP($B11,[1]!Tableau_Lancer_la_requête_à_partir_de_Excel_Files15[#All],31,FALSE),IF($AD11="SIPALDIS",VLOOKUP($B11,[1]!Tableau_Lancer_la_requête_à_partir_de_Excel_Files13[#All],31,FALSE),IF($AD11="TICKET COM",VLOOKUP($B11,[1]!Tableau_Lancer_la_requête_à_partir_de_Excel_Files16[#All],31,FALSE),IF($AD11="TREELOGI-CODINA",VLOOKUP($B11,[1]!Tableau_Lancer_la_requête_à_partir_de_Excel_Files17[#All],31,FALSE)))))))))))))))))),"A REMPLIR")</f>
        <v>50</v>
      </c>
      <c r="AH11" s="25" t="str">
        <f ca="1">IFERROR(IF($AD11="SOLIA",VLOOKUP($B11,[1]!Tableau_Lancer_la_requête_à_partir_de_Excel_Files6[#All],32,FALSE),IF($AD11="FIRPLAST",VLOOKUP($B11,[1]!Tableau_Lancer_la_requête_à_partir_de_Excel_Files5[#All],32,FALSE),IF($AD11="COMATEC",VLOOKUP($B11,[1]!Tableau_Lancer_la_requête_à_partir_de_Excel_Files7[#All],32,FALSE),IF($AD11="DE FACTO",VLOOKUP($B11,[1]!Tableau_Lancer_la_requête_à_partir_de_Excel_Files4[#All],32,FALSE),IF($AD11="ARTE Dist",VLOOKUP($B11,[1]!Tableau_Lancer_la_requête_à_partir_de_Excel_Files18[#All],32,FALSE),IF($AD11="THIOLAT",VLOOKUP($B11,[1]!Tableau_Lancer_la_requête_à_partir_de_Excel_Files20[#All],32,FALSE),IF($AD11="LE GOFF",VLOOKUP($B11,[1]!Tableau_Lancer_la_requête_à_partir_de_Excel_Files19[#All],32,FALSE),IF($AD11="ARDEX",VLOOKUP($B11,[1]!Tableau_Lancer_la_requête_à_partir_de_Excel_Files8[#All],32,FALSE),IF($AD11="EVENPLAST",VLOOKUP($B11,[1]!Tableau_Lancer_la_requête_à_partir_de_Excel_Files9[#All],32,FALSE),IF($AD11="GAULT ET FREMONT",VLOOKUP($B11,[1]!Tableau_Lancer_la_requête_à_partir_de_Excel_Files10[#All],32,FALSE),IF($AD11="GUILLIN EMBALLAGES",VLOOKUP($B11,[1]!Tableau_Lancer_la_requête_à_partir_de_Excel_Files11[#All],32,FALSE),IF($AD11="IMPRIMERIE DU VIADUC",VLOOKUP($B11,[1]!Tableau_Lancer_la_requête_à_partir_de_Excel_Files12[#All],32,FALSE),IF($AD11="JOLARD",VLOOKUP($B11,[1]!Tableau_Lancer_la_requête_à_partir_de_Excel_Files14[#All],32,FALSE),IF($AD11="MP HYGIENE",VLOOKUP($B11,[1]!Tableau_Lancer_la_requête_à_partir_de_Excel_Files15[#All],32,FALSE),IF($AD11="SIPALDIS",VLOOKUP($B11,[1]!Tableau_Lancer_la_requête_à_partir_de_Excel_Files13[#All],32,FALSE),IF($AD11="TICKET COM",VLOOKUP($B11,[1]!Tableau_Lancer_la_requête_à_partir_de_Excel_Files16[#All],32,FALSE),IF($AD11="TREELOGI-CODINA",VLOOKUP($B11,[1]!Tableau_Lancer_la_requête_à_partir_de_Excel_Files17[#All],32,FALSE)))))))))))))))))),"A REMPLIR")</f>
        <v>OUI</v>
      </c>
      <c r="AI11" s="27">
        <f ca="1">IFERROR(IF($AD11="SOLIA",VLOOKUP($B11,[1]!Tableau_Lancer_la_requête_à_partir_de_Excel_Files6[#All],33,FALSE),IF($AD11="FIRPLAST",VLOOKUP($B11,[1]!Tableau_Lancer_la_requête_à_partir_de_Excel_Files5[#All],33,FALSE),IF($AD11="COMATEC",VLOOKUP($B11,[1]!Tableau_Lancer_la_requête_à_partir_de_Excel_Files7[#All],33,FALSE),IF($AD11="DE FACTO",VLOOKUP($B11,[1]!Tableau_Lancer_la_requête_à_partir_de_Excel_Files4[#All],33,FALSE),IF($AD11="ARTE Dist",VLOOKUP($B11,[1]!Tableau_Lancer_la_requête_à_partir_de_Excel_Files18[#All],33,FALSE),IF($AD11="THIOLAT",VLOOKUP($B11,[1]!Tableau_Lancer_la_requête_à_partir_de_Excel_Files20[#All],33,FALSE),IF($AD11="LE GOFF",VLOOKUP($B11,[1]!Tableau_Lancer_la_requête_à_partir_de_Excel_Files19[#All],33,FALSE),IF($AD11="ARDEX",VLOOKUP($B11,[1]!Tableau_Lancer_la_requête_à_partir_de_Excel_Files8[#All],33,FALSE),IF($AD11="EVENPLAST",VLOOKUP($B11,[1]!Tableau_Lancer_la_requête_à_partir_de_Excel_Files9[#All],33,FALSE),IF($AD11="GAULT ET FREMONT",VLOOKUP($B11,[1]!Tableau_Lancer_la_requête_à_partir_de_Excel_Files10[#All],33,FALSE),IF($AD11="GUILLIN EMBALLAGES",VLOOKUP($B11,[1]!Tableau_Lancer_la_requête_à_partir_de_Excel_Files11[#All],33,FALSE),IF($AD11="IMPRIMERIE DU VIADUC",VLOOKUP($B11,[1]!Tableau_Lancer_la_requête_à_partir_de_Excel_Files12[#All],33,FALSE),IF($AD11="JOLARD",VLOOKUP($B11,[1]!Tableau_Lancer_la_requête_à_partir_de_Excel_Files14[#All],33,FALSE),IF($AD11="MP HYGIENE",VLOOKUP($B11,[1]!Tableau_Lancer_la_requête_à_partir_de_Excel_Files15[#All],33,FALSE),IF($AD11="SIPALDIS",VLOOKUP($B11,[1]!Tableau_Lancer_la_requête_à_partir_de_Excel_Files13[#All],33,FALSE),IF($AD11="TICKET COM",VLOOKUP($B11,[1]!Tableau_Lancer_la_requête_à_partir_de_Excel_Files16[#All],33,FALSE),IF($AD11="TREELOGI-CODINA",VLOOKUP($B11,[1]!Tableau_Lancer_la_requête_à_partir_de_Excel_Files17[#All],33,FALSE)))))))))))))))))),"A REMPLIR")</f>
        <v>500</v>
      </c>
      <c r="AJ11" s="25">
        <f ca="1">IFERROR(IF($AD11="SOLIA",VLOOKUP($B11,[1]!Tableau_Lancer_la_requête_à_partir_de_Excel_Files6[#All],34,FALSE),IF($AD11="FIRPLAST",VLOOKUP($B11,[1]!Tableau_Lancer_la_requête_à_partir_de_Excel_Files5[#All],34,FALSE),IF($AD11="COMATEC",VLOOKUP($B11,[1]!Tableau_Lancer_la_requête_à_partir_de_Excel_Files7[#All],34,FALSE),IF($AD11="DE FACTO",VLOOKUP($B11,[1]!Tableau_Lancer_la_requête_à_partir_de_Excel_Files4[#All],34,FALSE),IF($AD11="ARTE Dist",VLOOKUP($B11,[1]!Tableau_Lancer_la_requête_à_partir_de_Excel_Files18[#All],34,FALSE),IF($AD11="THIOLAT",VLOOKUP($B11,[1]!Tableau_Lancer_la_requête_à_partir_de_Excel_Files20[#All],34,FALSE),IF($AD11="LE GOFF",VLOOKUP($B11,[1]!Tableau_Lancer_la_requête_à_partir_de_Excel_Files19[#All],34,FALSE),IF($AD11="ARDEX",VLOOKUP($B11,[1]!Tableau_Lancer_la_requête_à_partir_de_Excel_Files8[#All],34,FALSE),IF($AD11="EVENPLAST",VLOOKUP($B11,[1]!Tableau_Lancer_la_requête_à_partir_de_Excel_Files9[#All],34,FALSE),IF($AD11="GAULT ET FREMONT",VLOOKUP($B11,[1]!Tableau_Lancer_la_requête_à_partir_de_Excel_Files10[#All],34,FALSE),IF($AD11="GUILLIN EMBALLAGES",VLOOKUP($B11,[1]!Tableau_Lancer_la_requête_à_partir_de_Excel_Files11[#All],34,FALSE),IF($AD11="IMPRIMERIE DU VIADUC",VLOOKUP($B11,[1]!Tableau_Lancer_la_requête_à_partir_de_Excel_Files12[#All],34,FALSE),IF($AD11="JOLARD",VLOOKUP($B11,[1]!Tableau_Lancer_la_requête_à_partir_de_Excel_Files14[#All],34,FALSE),IF($AD11="MP HYGIENE",VLOOKUP($B11,[1]!Tableau_Lancer_la_requête_à_partir_de_Excel_Files15[#All],34,FALSE),IF($AD11="SIPALDIS",VLOOKUP($B11,[1]!Tableau_Lancer_la_requête_à_partir_de_Excel_Files13[#All],34,FALSE),IF($AD11="TICKET COM",VLOOKUP($B11,[1]!Tableau_Lancer_la_requête_à_partir_de_Excel_Files16[#All],34,FALSE),IF($AD11="TREELOGI-CODINA",VLOOKUP($B11,[1]!Tableau_Lancer_la_requête_à_partir_de_Excel_Files17[#All],34,FALSE)))))))))))))))))),"A REMPLIR")</f>
        <v>42470</v>
      </c>
      <c r="AK11" s="25" t="str">
        <f ca="1">IFERROR(IF($AD11="SOLIA",VLOOKUP($B11,[1]!Tableau_Lancer_la_requête_à_partir_de_Excel_Files6[#All],35,FALSE),IF($AD11="FIRPLAST",VLOOKUP($B11,[1]!Tableau_Lancer_la_requête_à_partir_de_Excel_Files5[#All],35,FALSE),IF($AD11="COMATEC",VLOOKUP($B11,[1]!Tableau_Lancer_la_requête_à_partir_de_Excel_Files7[#All],35,FALSE),IF($AD11="DE FACTO",VLOOKUP($B11,[1]!Tableau_Lancer_la_requête_à_partir_de_Excel_Files4[#All],35,FALSE),IF($AD11="ARTE Dist",VLOOKUP($B11,[1]!Tableau_Lancer_la_requête_à_partir_de_Excel_Files18[#All],35,FALSE),IF($AD11="THIOLAT",VLOOKUP($B11,[1]!Tableau_Lancer_la_requête_à_partir_de_Excel_Files20[#All],35,FALSE),IF($AD11="LE GOFF",VLOOKUP($B11,[1]!Tableau_Lancer_la_requête_à_partir_de_Excel_Files19[#All],35,FALSE),IF($AD11="ARDEX",VLOOKUP($B11,[1]!Tableau_Lancer_la_requête_à_partir_de_Excel_Files8[#All],35,FALSE),IF($AD11="EVENPLAST",VLOOKUP($B11,[1]!Tableau_Lancer_la_requête_à_partir_de_Excel_Files9[#All],35,FALSE),IF($AD11="GAULT ET FREMONT",VLOOKUP($B11,[1]!Tableau_Lancer_la_requête_à_partir_de_Excel_Files10[#All],35,FALSE),IF($AD11="GUILLIN EMBALLAGES",VLOOKUP($B11,[1]!Tableau_Lancer_la_requête_à_partir_de_Excel_Files11[#All],35,FALSE),IF($AD11="IMPRIMERIE DU VIADUC",VLOOKUP($B11,[1]!Tableau_Lancer_la_requête_à_partir_de_Excel_Files12[#All],35,FALSE),IF($AD11="JOLARD",VLOOKUP($B11,[1]!Tableau_Lancer_la_requête_à_partir_de_Excel_Files14[#All],35,FALSE),IF($AD11="MP HYGIENE",VLOOKUP($B11,[1]!Tableau_Lancer_la_requête_à_partir_de_Excel_Files15[#All],35,FALSE),IF($AD11="SIPALDIS",VLOOKUP($B11,[1]!Tableau_Lancer_la_requête_à_partir_de_Excel_Files13[#All],35,FALSE),IF($AD11="TICKET COM",VLOOKUP($B11,[1]!Tableau_Lancer_la_requête_à_partir_de_Excel_Files16[#All],35,FALSE),IF($AD11="TREELOGI-CODINA",VLOOKUP($B11,[1]!Tableau_Lancer_la_requête_à_partir_de_Excel_Files17[#All],35,FALSE)))))))))))))))))),"A REMPLIR")</f>
        <v>Colissimo</v>
      </c>
      <c r="AL11" s="26">
        <f ca="1">IFERROR(IF($AD11="SOLIA",VLOOKUP($B11,[1]!Tableau_Lancer_la_requête_à_partir_de_Excel_Files6[#All],36,FALSE),IF($AD11="FIRPLAST",VLOOKUP($B11,[1]!Tableau_Lancer_la_requête_à_partir_de_Excel_Files5[#All],36,FALSE),IF($AD11="COMATEC",VLOOKUP($B11,[1]!Tableau_Lancer_la_requête_à_partir_de_Excel_Files7[#All],36,FALSE),IF($AD11="DE FACTO",VLOOKUP($B11,[1]!Tableau_Lancer_la_requête_à_partir_de_Excel_Files4[#All],36,FALSE),IF($AD11="ARTE Dist",VLOOKUP($B11,[1]!Tableau_Lancer_la_requête_à_partir_de_Excel_Files18[#All],36,FALSE),IF($AD11="THIOLAT",VLOOKUP($B11,[1]!Tableau_Lancer_la_requête_à_partir_de_Excel_Files20[#All],36,FALSE),IF($AD11="LE GOFF",VLOOKUP($B11,[1]!Tableau_Lancer_la_requête_à_partir_de_Excel_Files19[#All],36,FALSE),IF($AD11="ARDEX",VLOOKUP($B11,[1]!Tableau_Lancer_la_requête_à_partir_de_Excel_Files8[#All],36,FALSE),IF($AD11="EVENPLAST",VLOOKUP($B11,[1]!Tableau_Lancer_la_requête_à_partir_de_Excel_Files9[#All],36,FALSE),IF($AD11="GAULT ET FREMONT",VLOOKUP($B11,[1]!Tableau_Lancer_la_requête_à_partir_de_Excel_Files10[#All],36,FALSE),IF($AD11="GUILLIN EMBALLAGES",VLOOKUP($B11,[1]!Tableau_Lancer_la_requête_à_partir_de_Excel_Files11[#All],36,FALSE),IF($AD11="IMPRIMERIE DU VIADUC",VLOOKUP($B11,[1]!Tableau_Lancer_la_requête_à_partir_de_Excel_Files12[#All],36,FALSE),IF($AD11="JOLARD",VLOOKUP($B11,[1]!Tableau_Lancer_la_requête_à_partir_de_Excel_Files14[#All],36,FALSE),IF($AD11="MP HYGIENE",VLOOKUP($B11,[1]!Tableau_Lancer_la_requête_à_partir_de_Excel_Files15[#All],36,FALSE),IF($AD11="SIPALDIS",VLOOKUP($B11,[1]!Tableau_Lancer_la_requête_à_partir_de_Excel_Files13[#All],36,FALSE),IF($AD11="TICKET COM",VLOOKUP($B11,[1]!Tableau_Lancer_la_requête_à_partir_de_Excel_Files16[#All],36,FALSE),IF($AD11="TREELOGI-CODINA",VLOOKUP($B11,[1]!Tableau_Lancer_la_requête_à_partir_de_Excel_Files17[#All],36,FALSE)))))))))))))))))),"A REMPLIR")</f>
        <v>3</v>
      </c>
      <c r="AM11" s="26">
        <f ca="1">IFERROR(IF($AD11="SOLIA",VLOOKUP($B11,[1]!Tableau_Lancer_la_requête_à_partir_de_Excel_Files6[#All],37,FALSE),IF($AD11="FIRPLAST",VLOOKUP($B11,[1]!Tableau_Lancer_la_requête_à_partir_de_Excel_Files5[#All],37,FALSE),IF($AD11="COMATEC",VLOOKUP($B11,[1]!Tableau_Lancer_la_requête_à_partir_de_Excel_Files7[#All],37,FALSE),IF($AD11="DE FACTO",VLOOKUP($B11,[1]!Tableau_Lancer_la_requête_à_partir_de_Excel_Files4[#All],37,FALSE),IF($AD11="ARTE Dist",VLOOKUP($B11,[1]!Tableau_Lancer_la_requête_à_partir_de_Excel_Files18[#All],37,FALSE),IF($AD11="THIOLAT",VLOOKUP($B11,[1]!Tableau_Lancer_la_requête_à_partir_de_Excel_Files20[#All],37,FALSE),IF($AD11="LE GOFF",VLOOKUP($B11,[1]!Tableau_Lancer_la_requête_à_partir_de_Excel_Files19[#All],37,FALSE),IF($AD11="ARDEX",VLOOKUP($B11,[1]!Tableau_Lancer_la_requête_à_partir_de_Excel_Files8[#All],37,FALSE),IF($AD11="EVENPLAST",VLOOKUP($B11,[1]!Tableau_Lancer_la_requête_à_partir_de_Excel_Files9[#All],37,FALSE),IF($AD11="GAULT ET FREMONT",VLOOKUP($B11,[1]!Tableau_Lancer_la_requête_à_partir_de_Excel_Files10[#All],37,FALSE),IF($AD11="GUILLIN EMBALLAGES",VLOOKUP($B11,[1]!Tableau_Lancer_la_requête_à_partir_de_Excel_Files11[#All],37,FALSE),IF($AD11="IMPRIMERIE DU VIADUC",VLOOKUP($B11,[1]!Tableau_Lancer_la_requête_à_partir_de_Excel_Files12[#All],37,FALSE),IF($AD11="JOLARD",VLOOKUP($B11,[1]!Tableau_Lancer_la_requête_à_partir_de_Excel_Files14[#All],37,FALSE),IF($AD11="MP HYGIENE",VLOOKUP($B11,[1]!Tableau_Lancer_la_requête_à_partir_de_Excel_Files15[#All],37,FALSE),IF($AD11="SIPALDIS",VLOOKUP($B11,[1]!Tableau_Lancer_la_requête_à_partir_de_Excel_Files13[#All],37,FALSE),IF($AD11="TICKET COM",VLOOKUP($B11,[1]!Tableau_Lancer_la_requête_à_partir_de_Excel_Files16[#All],37,FALSE),IF($AD11="TREELOGI-CODINA",VLOOKUP($B11,[1]!Tableau_Lancer_la_requête_à_partir_de_Excel_Files17[#All],37,FALSE)))))))))))))))))),"A REMPLIR")</f>
        <v>10</v>
      </c>
      <c r="AN11" s="28">
        <f ca="1">IFERROR(IF($AD11="SOLIA",VLOOKUP($B11,[1]!Tableau_Lancer_la_requête_à_partir_de_Excel_Files6[#All],38,FALSE),IF($AD11="FIRPLAST",VLOOKUP($B11,[1]!Tableau_Lancer_la_requête_à_partir_de_Excel_Files5[#All],38,FALSE),IF($AD11="COMATEC",VLOOKUP($B11,[1]!Tableau_Lancer_la_requête_à_partir_de_Excel_Files7[#All],38,FALSE),IF($AD11="DE FACTO",VLOOKUP($B11,[1]!Tableau_Lancer_la_requête_à_partir_de_Excel_Files4[#All],38,FALSE),IF($AD11="ARTE Dist",VLOOKUP($B11,[1]!Tableau_Lancer_la_requête_à_partir_de_Excel_Files18[#All],38,FALSE),IF($AD11="THIOLAT",VLOOKUP($B11,[1]!Tableau_Lancer_la_requête_à_partir_de_Excel_Files20[#All],38,FALSE),IF($AD11="LE GOFF",VLOOKUP($B11,[1]!Tableau_Lancer_la_requête_à_partir_de_Excel_Files19[#All],38,FALSE),IF($AD11="ARDEX",VLOOKUP($B11,[1]!Tableau_Lancer_la_requête_à_partir_de_Excel_Files8[#All],38,FALSE),IF($AD11="EVENPLAST",VLOOKUP($B11,[1]!Tableau_Lancer_la_requête_à_partir_de_Excel_Files9[#All],38,FALSE),IF($AD11="GAULT ET FREMONT",VLOOKUP($B11,[1]!Tableau_Lancer_la_requête_à_partir_de_Excel_Files10[#All],38,FALSE),IF($AD11="GUILLIN EMBALLAGES",VLOOKUP($B11,[1]!Tableau_Lancer_la_requête_à_partir_de_Excel_Files11[#All],38,FALSE),IF($AD11="IMPRIMERIE DU VIADUC",VLOOKUP($B11,[1]!Tableau_Lancer_la_requête_à_partir_de_Excel_Files12[#All],38,FALSE),IF($AD11="JOLARD",VLOOKUP($B11,[1]!Tableau_Lancer_la_requête_à_partir_de_Excel_Files14[#All],38,FALSE),IF($AD11="MP HYGIENE",VLOOKUP($B11,[1]!Tableau_Lancer_la_requête_à_partir_de_Excel_Files15[#All],38,FALSE),IF($AD11="SIPALDIS",VLOOKUP($B11,[1]!Tableau_Lancer_la_requête_à_partir_de_Excel_Files13[#All],38,FALSE),IF($AD11="TICKET COM",VLOOKUP($B11,[1]!Tableau_Lancer_la_requête_à_partir_de_Excel_Files16[#All],38,FALSE),IF($AD11="TREELOGI-CODINA",VLOOKUP($B11,[1]!Tableau_Lancer_la_requête_à_partir_de_Excel_Files17[#All],38,FALSE)))))))))))))))))),"A REMPLIR")</f>
        <v>20</v>
      </c>
      <c r="AO11" s="28">
        <f ca="1">IFERROR(IF($AD11="SOLIA",VLOOKUP($B11,[1]!Tableau_Lancer_la_requête_à_partir_de_Excel_Files6[#All],39,FALSE),IF($AD11="FIRPLAST",VLOOKUP($B11,[1]!Tableau_Lancer_la_requête_à_partir_de_Excel_Files5[#All],39,FALSE),IF($AD11="COMATEC",VLOOKUP($B11,[1]!Tableau_Lancer_la_requête_à_partir_de_Excel_Files7[#All],39,FALSE),IF($AD11="DE FACTO",VLOOKUP($B11,[1]!Tableau_Lancer_la_requête_à_partir_de_Excel_Files4[#All],39,FALSE),IF($AD11="ARTE Dist",VLOOKUP($B11,[1]!Tableau_Lancer_la_requête_à_partir_de_Excel_Files18[#All],39,FALSE),IF($AD11="THIOLAT",VLOOKUP($B11,[1]!Tableau_Lancer_la_requête_à_partir_de_Excel_Files20[#All],39,FALSE),IF($AD11="LE GOFF",VLOOKUP($B11,[1]!Tableau_Lancer_la_requête_à_partir_de_Excel_Files19[#All],39,FALSE),IF($AD11="ARDEX",VLOOKUP($B11,[1]!Tableau_Lancer_la_requête_à_partir_de_Excel_Files8[#All],39,FALSE),IF($AD11="EVENPLAST",VLOOKUP($B11,[1]!Tableau_Lancer_la_requête_à_partir_de_Excel_Files9[#All],39,FALSE),IF($AD11="GAULT ET FREMONT",VLOOKUP($B11,[1]!Tableau_Lancer_la_requête_à_partir_de_Excel_Files10[#All],39,FALSE),IF($AD11="GUILLIN EMBALLAGES",VLOOKUP($B11,[1]!Tableau_Lancer_la_requête_à_partir_de_Excel_Files11[#All],39,FALSE),IF($AD11="IMPRIMERIE DU VIADUC",VLOOKUP($B11,[1]!Tableau_Lancer_la_requête_à_partir_de_Excel_Files12[#All],39,FALSE),IF($AD11="JOLARD",VLOOKUP($B11,[1]!Tableau_Lancer_la_requête_à_partir_de_Excel_Files14[#All],39,FALSE),IF($AD11="MP HYGIENE",VLOOKUP($B11,[1]!Tableau_Lancer_la_requête_à_partir_de_Excel_Files15[#All],39,FALSE),IF($AD11="SIPALDIS",VLOOKUP($B11,[1]!Tableau_Lancer_la_requête_à_partir_de_Excel_Files13[#All],39,FALSE),IF($AD11="TICKET COM",VLOOKUP($B11,[1]!Tableau_Lancer_la_requête_à_partir_de_Excel_Files16[#All],39,FALSE),IF($AD11="TREELOGI-CODINA",VLOOKUP($B11,[1]!Tableau_Lancer_la_requête_à_partir_de_Excel_Files17[#All],39,FALSE)))))))))))))))))),"A REMPLIR")</f>
        <v>2</v>
      </c>
      <c r="AP11" s="25" t="str">
        <f ca="1">IFERROR(IF($AD11="SOLIA",VLOOKUP($B11,[1]!Tableau_Lancer_la_requête_à_partir_de_Excel_Files6[#All],40,FALSE),IF($AD11="FIRPLAST",VLOOKUP($B11,[1]!Tableau_Lancer_la_requête_à_partir_de_Excel_Files5[#All],40,FALSE),IF($AD11="COMATEC",VLOOKUP($B11,[1]!Tableau_Lancer_la_requête_à_partir_de_Excel_Files7[#All],40,FALSE),IF($AD11="DE FACTO",VLOOKUP($B11,[1]!Tableau_Lancer_la_requête_à_partir_de_Excel_Files4[#All],40,FALSE),IF($AD11="ARTE Dist",VLOOKUP($B11,[1]!Tableau_Lancer_la_requête_à_partir_de_Excel_Files18[#All],40,FALSE),IF($AD11="THIOLAT",VLOOKUP($B11,[1]!Tableau_Lancer_la_requête_à_partir_de_Excel_Files20[#All],40,FALSE),IF($AD11="LE GOFF",VLOOKUP($B11,[1]!Tableau_Lancer_la_requête_à_partir_de_Excel_Files19[#All],40,FALSE),IF($AD11="ARDEX",VLOOKUP($B11,[1]!Tableau_Lancer_la_requête_à_partir_de_Excel_Files8[#All],40,FALSE),IF($AD11="EVENPLAST",VLOOKUP($B11,[1]!Tableau_Lancer_la_requête_à_partir_de_Excel_Files9[#All],40,FALSE),IF($AD11="GAULT ET FREMONT",VLOOKUP($B11,[1]!Tableau_Lancer_la_requête_à_partir_de_Excel_Files10[#All],40,FALSE),IF($AD11="GUILLIN EMBALLAGES",VLOOKUP($B11,[1]!Tableau_Lancer_la_requête_à_partir_de_Excel_Files11[#All],40,FALSE),IF($AD11="IMPRIMERIE DU VIADUC",VLOOKUP($B11,[1]!Tableau_Lancer_la_requête_à_partir_de_Excel_Files12[#All],40,FALSE),IF($AD11="JOLARD",VLOOKUP($B11,[1]!Tableau_Lancer_la_requête_à_partir_de_Excel_Files14[#All],40,FALSE),IF($AD11="MP HYGIENE",VLOOKUP($B11,[1]!Tableau_Lancer_la_requête_à_partir_de_Excel_Files15[#All],40,FALSE),IF($AD11="SIPALDIS",VLOOKUP($B11,[1]!Tableau_Lancer_la_requête_à_partir_de_Excel_Files13[#All],40,FALSE),IF($AD11="TICKET COM",VLOOKUP($B11,[1]!Tableau_Lancer_la_requête_à_partir_de_Excel_Files16[#All],40,FALSE),IF($AD11="TREELOGI-CODINA",VLOOKUP($B11,[1]!Tableau_Lancer_la_requête_à_partir_de_Excel_Files17[#All],40,FALSE)))))))))))))))))),"A REMPLIR")</f>
        <v>Robert DURAND</v>
      </c>
      <c r="AQ11" s="27" t="str">
        <f ca="1">IFERROR(IF($AD11="SOLIA",VLOOKUP($B11,[1]!Tableau_Lancer_la_requête_à_partir_de_Excel_Files6[#All],41,FALSE),IF($AD11="FIRPLAST",VLOOKUP($B11,[1]!Tableau_Lancer_la_requête_à_partir_de_Excel_Files5[#All],41,FALSE),IF($AD11="COMATEC",VLOOKUP($B11,[1]!Tableau_Lancer_la_requête_à_partir_de_Excel_Files7[#All],41,FALSE),IF($AD11="DE FACTO",VLOOKUP($B11,[1]!Tableau_Lancer_la_requête_à_partir_de_Excel_Files4[#All],41,FALSE),IF($AD11="ARTE Dist",VLOOKUP($B11,[1]!Tableau_Lancer_la_requête_à_partir_de_Excel_Files18[#All],41,FALSE),IF($AD11="THIOLAT",VLOOKUP($B11,[1]!Tableau_Lancer_la_requête_à_partir_de_Excel_Files20[#All],41,FALSE),IF($AD11="LE GOFF",VLOOKUP($B11,[1]!Tableau_Lancer_la_requête_à_partir_de_Excel_Files19[#All],41,FALSE),IF($AD11="ARDEX",VLOOKUP($B11,[1]!Tableau_Lancer_la_requête_à_partir_de_Excel_Files8[#All],41,FALSE),IF($AD11="EVENPLAST",VLOOKUP($B11,[1]!Tableau_Lancer_la_requête_à_partir_de_Excel_Files9[#All],41,FALSE),IF($AD11="GAULT ET FREMONT",VLOOKUP($B11,[1]!Tableau_Lancer_la_requête_à_partir_de_Excel_Files10[#All],41,FALSE),IF($AD11="GUILLIN EMBALLAGES",VLOOKUP($B11,[1]!Tableau_Lancer_la_requête_à_partir_de_Excel_Files11[#All],41,FALSE),IF($AD11="IMPRIMERIE DU VIADUC",VLOOKUP($B11,[1]!Tableau_Lancer_la_requête_à_partir_de_Excel_Files12[#All],41,FALSE),IF($AD11="JOLARD",VLOOKUP($B11,[1]!Tableau_Lancer_la_requête_à_partir_de_Excel_Files14[#All],41,FALSE),IF($AD11="MP HYGIENE",VLOOKUP($B11,[1]!Tableau_Lancer_la_requête_à_partir_de_Excel_Files15[#All],41,FALSE),IF($AD11="SIPALDIS",VLOOKUP($B11,[1]!Tableau_Lancer_la_requête_à_partir_de_Excel_Files13[#All],41,FALSE),IF($AD11="TICKET COM",VLOOKUP($B11,[1]!Tableau_Lancer_la_requête_à_partir_de_Excel_Files16[#All],41,FALSE),IF($AD11="TREELOGI-CODINA",VLOOKUP($B11,[1]!Tableau_Lancer_la_requête_à_partir_de_Excel_Files17[#All],41,FALSE)))))))))))))))))),"A REMPLIR")</f>
        <v>04 25 68 90 21</v>
      </c>
      <c r="AR11" s="29">
        <v>42475</v>
      </c>
      <c r="AS11" s="24">
        <v>10</v>
      </c>
      <c r="AT11" s="30" t="s">
        <v>115</v>
      </c>
      <c r="AU11" s="31" t="s">
        <v>79</v>
      </c>
      <c r="AV11" s="31" t="s">
        <v>79</v>
      </c>
      <c r="AW11" s="31" t="s">
        <v>79</v>
      </c>
      <c r="AX11" s="31"/>
      <c r="AY11" s="32">
        <v>200000</v>
      </c>
      <c r="AZ11" s="32">
        <v>4000</v>
      </c>
      <c r="BA11" s="31">
        <v>5</v>
      </c>
      <c r="BB11" s="31" t="s">
        <v>100</v>
      </c>
      <c r="BC11" s="31" t="s">
        <v>116</v>
      </c>
      <c r="BD11" s="30"/>
      <c r="BE11" s="33"/>
      <c r="BF11" s="22"/>
      <c r="BG11" s="22" t="s">
        <v>85</v>
      </c>
    </row>
    <row r="12" spans="1:59" ht="210">
      <c r="A12" s="10" t="s">
        <v>59</v>
      </c>
      <c r="B12" s="11" t="s">
        <v>60</v>
      </c>
      <c r="C12" s="12" t="s">
        <v>61</v>
      </c>
      <c r="D12" s="13" t="s">
        <v>62</v>
      </c>
      <c r="E12" s="14" t="s">
        <v>63</v>
      </c>
      <c r="F12" s="15">
        <v>42389</v>
      </c>
      <c r="G12" s="13" t="s">
        <v>64</v>
      </c>
      <c r="H12" s="13" t="s">
        <v>65</v>
      </c>
      <c r="I12" s="16" t="s">
        <v>66</v>
      </c>
      <c r="J12" s="16" t="s">
        <v>67</v>
      </c>
      <c r="K12" s="16" t="s">
        <v>68</v>
      </c>
      <c r="L12" s="16" t="s">
        <v>69</v>
      </c>
      <c r="M12" s="16" t="s">
        <v>70</v>
      </c>
      <c r="N12" s="16" t="s">
        <v>71</v>
      </c>
      <c r="O12" s="17" t="s">
        <v>72</v>
      </c>
      <c r="P12" s="17" t="s">
        <v>72</v>
      </c>
      <c r="Q12" s="16" t="s">
        <v>73</v>
      </c>
      <c r="R12" s="16" t="s">
        <v>74</v>
      </c>
      <c r="S12" s="18" t="s">
        <v>75</v>
      </c>
      <c r="T12" s="19"/>
      <c r="U12" s="19" t="s">
        <v>76</v>
      </c>
      <c r="V12" s="20">
        <v>4</v>
      </c>
      <c r="W12" s="21" t="s">
        <v>77</v>
      </c>
      <c r="X12" s="21" t="s">
        <v>78</v>
      </c>
      <c r="Y12" s="21">
        <v>42399</v>
      </c>
      <c r="Z12" s="22" t="s">
        <v>79</v>
      </c>
      <c r="AA12" s="23" t="s">
        <v>80</v>
      </c>
      <c r="AB12" s="24"/>
      <c r="AC12" s="24" t="s">
        <v>75</v>
      </c>
      <c r="AD12" s="25">
        <f ca="1">IFERROR(IF($AD12="SOLIA",VLOOKUP($B12,[1]!Tableau_Lancer_la_requête_à_partir_de_Excel_Files6[#All],28,FALSE),IF($AD12="FIRPLAST",VLOOKUP($B12,[1]!Tableau_Lancer_la_requête_à_partir_de_Excel_Files5[#All],28,FALSE),IF($AD12="COMATEC",VLOOKUP($B12,[1]!Tableau_Lancer_la_requête_à_partir_de_Excel_Files7[#All],28,FALSE),IF($AD12="DE FACTO",VLOOKUP($B12,[1]!Tableau_Lancer_la_requête_à_partir_de_Excel_Files4[#All],28,FALSE),IF($AD12="ARTE Dist",VLOOKUP($B12,[1]!Tableau_Lancer_la_requête_à_partir_de_Excel_Files18[#All],28,FALSE),IF($AD12="THIOLAT",VLOOKUP($B12,[1]!Tableau_Lancer_la_requête_à_partir_de_Excel_Files20[#All],28,FALSE),IF($AD12="LE GOFF",VLOOKUP($B12,[1]!Tableau_Lancer_la_requête_à_partir_de_Excel_Files19[#All],28,FALSE),IF($AD12="ARDEX",VLOOKUP($B12,[1]!Tableau_Lancer_la_requête_à_partir_de_Excel_Files8[#All],28,FALSE),IF($AD12="EVENPLAST",VLOOKUP($B12,[1]!Tableau_Lancer_la_requête_à_partir_de_Excel_Files9[#All],28,FALSE),IF($AD12="GAULT ET FREMONT",VLOOKUP($B12,[1]!Tableau_Lancer_la_requête_à_partir_de_Excel_Files10[#All],28,FALSE),IF($AD12="GUILLIN EMBALLAGES",VLOOKUP($B12,[1]!Tableau_Lancer_la_requête_à_partir_de_Excel_Files11[#All],28,FALSE),IF($AD12="IMPRIMERIE DU VIADUC",VLOOKUP($B12,[1]!Tableau_Lancer_la_requête_à_partir_de_Excel_Files12[#All],28,FALSE),IF($AD12="JOLARD",VLOOKUP($B12,[1]!Tableau_Lancer_la_requête_à_partir_de_Excel_Files14[#All],28,FALSE),IF($AD12="MP HYGIENE",VLOOKUP($B12,[1]!Tableau_Lancer_la_requête_à_partir_de_Excel_Files15[#All],28,FALSE),IF($AD12="SIPALDIS",VLOOKUP($B12,[1]!Tableau_Lancer_la_requête_à_partir_de_Excel_Files13[#All],28,FALSE),IF($AD12="TICKET COM",VLOOKUP($B12,[1]!Tableau_Lancer_la_requête_à_partir_de_Excel_Files16[#All],28,FALSE),IF($AD12="TREELOGI-CODINA",VLOOKUP($B12,[1]!Tableau_Lancer_la_requête_à_partir_de_Excel_Files17[#All],28,FALSE)))))))))))))))))),"A REMPLIR")</f>
        <v>42391</v>
      </c>
      <c r="AE12" s="25" t="str">
        <f ca="1">IFERROR(IF($AD12="SOLIA",VLOOKUP($B12,[1]!Tableau_Lancer_la_requête_à_partir_de_Excel_Files6[#All],29,FALSE),IF($AD12="FIRPLAST",VLOOKUP($B12,[1]!Tableau_Lancer_la_requête_à_partir_de_Excel_Files5[#All],29,FALSE),IF($AD12="COMATEC",VLOOKUP($B12,[1]!Tableau_Lancer_la_requête_à_partir_de_Excel_Files7[#All],29,FALSE),IF($AD12="DE FACTO",VLOOKUP($B12,[1]!Tableau_Lancer_la_requête_à_partir_de_Excel_Files4[#All],29,FALSE),IF($AD12="ARTE Dist",VLOOKUP($B12,[1]!Tableau_Lancer_la_requête_à_partir_de_Excel_Files18[#All],29,FALSE),IF($AD12="THIOLAT",VLOOKUP($B12,[1]!Tableau_Lancer_la_requête_à_partir_de_Excel_Files20[#All],29,FALSE),IF($AD12="LE GOFF",VLOOKUP($B12,[1]!Tableau_Lancer_la_requête_à_partir_de_Excel_Files19[#All],29,FALSE),IF($AD12="ARDEX",VLOOKUP($B12,[1]!Tableau_Lancer_la_requête_à_partir_de_Excel_Files8[#All],29,FALSE),IF($AD12="EVENPLAST",VLOOKUP($B12,[1]!Tableau_Lancer_la_requête_à_partir_de_Excel_Files9[#All],29,FALSE),IF($AD12="GAULT ET FREMONT",VLOOKUP($B12,[1]!Tableau_Lancer_la_requête_à_partir_de_Excel_Files10[#All],29,FALSE),IF($AD12="GUILLIN EMBALLAGES",VLOOKUP($B12,[1]!Tableau_Lancer_la_requête_à_partir_de_Excel_Files11[#All],29,FALSE),IF($AD12="IMPRIMERIE DU VIADUC",VLOOKUP($B12,[1]!Tableau_Lancer_la_requête_à_partir_de_Excel_Files12[#All],29,FALSE),IF($AD12="JOLARD",VLOOKUP($B12,[1]!Tableau_Lancer_la_requête_à_partir_de_Excel_Files14[#All],29,FALSE),IF($AD12="MP HYGIENE",VLOOKUP($B12,[1]!Tableau_Lancer_la_requête_à_partir_de_Excel_Files15[#All],29,FALSE),IF($AD12="SIPALDIS",VLOOKUP($B12,[1]!Tableau_Lancer_la_requête_à_partir_de_Excel_Files13[#All],29,FALSE),IF($AD12="TICKET COM",VLOOKUP($B12,[1]!Tableau_Lancer_la_requête_à_partir_de_Excel_Files16[#All],29,FALSE),IF($AD12="TREELOGI-CODINA",VLOOKUP($B12,[1]!Tableau_Lancer_la_requête_à_partir_de_Excel_Files17[#All],29,FALSE)))))))))))))))))),"A REMPLIR")</f>
        <v>ASS3-PSE-150</v>
      </c>
      <c r="AF12" s="25" t="str">
        <f ca="1">IFERROR(IF($AD12="SOLIA",VLOOKUP($B12,[1]!Tableau_Lancer_la_requête_à_partir_de_Excel_Files6[#All],30,FALSE),IF($AD12="FIRPLAST",VLOOKUP($B12,[1]!Tableau_Lancer_la_requête_à_partir_de_Excel_Files5[#All],30,FALSE),IF($AD12="COMATEC",VLOOKUP($B12,[1]!Tableau_Lancer_la_requête_à_partir_de_Excel_Files7[#All],30,FALSE),IF($AD12="DE FACTO",VLOOKUP($B12,[1]!Tableau_Lancer_la_requête_à_partir_de_Excel_Files4[#All],30,FALSE),IF($AD12="ARTE Dist",VLOOKUP($B12,[1]!Tableau_Lancer_la_requête_à_partir_de_Excel_Files18[#All],30,FALSE),IF($AD12="THIOLAT",VLOOKUP($B12,[1]!Tableau_Lancer_la_requête_à_partir_de_Excel_Files20[#All],30,FALSE),IF($AD12="LE GOFF",VLOOKUP($B12,[1]!Tableau_Lancer_la_requête_à_partir_de_Excel_Files19[#All],30,FALSE),IF($AD12="ARDEX",VLOOKUP($B12,[1]!Tableau_Lancer_la_requête_à_partir_de_Excel_Files8[#All],30,FALSE),IF($AD12="EVENPLAST",VLOOKUP($B12,[1]!Tableau_Lancer_la_requête_à_partir_de_Excel_Files9[#All],30,FALSE),IF($AD12="GAULT ET FREMONT",VLOOKUP($B12,[1]!Tableau_Lancer_la_requête_à_partir_de_Excel_Files10[#All],30,FALSE),IF($AD12="GUILLIN EMBALLAGES",VLOOKUP($B12,[1]!Tableau_Lancer_la_requête_à_partir_de_Excel_Files11[#All],30,FALSE),IF($AD12="IMPRIMERIE DU VIADUC",VLOOKUP($B12,[1]!Tableau_Lancer_la_requête_à_partir_de_Excel_Files12[#All],30,FALSE),IF($AD12="JOLARD",VLOOKUP($B12,[1]!Tableau_Lancer_la_requête_à_partir_de_Excel_Files14[#All],30,FALSE),IF($AD12="MP HYGIENE",VLOOKUP($B12,[1]!Tableau_Lancer_la_requête_à_partir_de_Excel_Files15[#All],30,FALSE),IF($AD12="SIPALDIS",VLOOKUP($B12,[1]!Tableau_Lancer_la_requête_à_partir_de_Excel_Files13[#All],30,FALSE),IF($AD12="TICKET COM",VLOOKUP($B12,[1]!Tableau_Lancer_la_requête_à_partir_de_Excel_Files16[#All],30,FALSE),IF($AD12="TREELOGI-CODINA",VLOOKUP($B12,[1]!Tableau_Lancer_la_requête_à_partir_de_Excel_Files17[#All],30,FALSE)))))))))))))))))),"A REMPLIR")</f>
        <v>Assiette en PSE blanche 150x150 C-1000</v>
      </c>
      <c r="AG12" s="26" t="str">
        <f ca="1">IFERROR(IF($AD12="SOLIA",VLOOKUP($B12,[1]!Tableau_Lancer_la_requête_à_partir_de_Excel_Files6[#All],31,FALSE),IF($AD12="FIRPLAST",VLOOKUP($B12,[1]!Tableau_Lancer_la_requête_à_partir_de_Excel_Files5[#All],31,FALSE),IF($AD12="COMATEC",VLOOKUP($B12,[1]!Tableau_Lancer_la_requête_à_partir_de_Excel_Files7[#All],31,FALSE),IF($AD12="DE FACTO",VLOOKUP($B12,[1]!Tableau_Lancer_la_requête_à_partir_de_Excel_Files4[#All],31,FALSE),IF($AD12="ARTE Dist",VLOOKUP($B12,[1]!Tableau_Lancer_la_requête_à_partir_de_Excel_Files18[#All],31,FALSE),IF($AD12="THIOLAT",VLOOKUP($B12,[1]!Tableau_Lancer_la_requête_à_partir_de_Excel_Files20[#All],31,FALSE),IF($AD12="LE GOFF",VLOOKUP($B12,[1]!Tableau_Lancer_la_requête_à_partir_de_Excel_Files19[#All],31,FALSE),IF($AD12="ARDEX",VLOOKUP($B12,[1]!Tableau_Lancer_la_requête_à_partir_de_Excel_Files8[#All],31,FALSE),IF($AD12="EVENPLAST",VLOOKUP($B12,[1]!Tableau_Lancer_la_requête_à_partir_de_Excel_Files9[#All],31,FALSE),IF($AD12="GAULT ET FREMONT",VLOOKUP($B12,[1]!Tableau_Lancer_la_requête_à_partir_de_Excel_Files10[#All],31,FALSE),IF($AD12="GUILLIN EMBALLAGES",VLOOKUP($B12,[1]!Tableau_Lancer_la_requête_à_partir_de_Excel_Files11[#All],31,FALSE),IF($AD12="IMPRIMERIE DU VIADUC",VLOOKUP($B12,[1]!Tableau_Lancer_la_requête_à_partir_de_Excel_Files12[#All],31,FALSE),IF($AD12="JOLARD",VLOOKUP($B12,[1]!Tableau_Lancer_la_requête_à_partir_de_Excel_Files14[#All],31,FALSE),IF($AD12="MP HYGIENE",VLOOKUP($B12,[1]!Tableau_Lancer_la_requête_à_partir_de_Excel_Files15[#All],31,FALSE),IF($AD12="SIPALDIS",VLOOKUP($B12,[1]!Tableau_Lancer_la_requête_à_partir_de_Excel_Files13[#All],31,FALSE),IF($AD12="TICKET COM",VLOOKUP($B12,[1]!Tableau_Lancer_la_requête_à_partir_de_Excel_Files16[#All],31,FALSE),IF($AD12="TREELOGI-CODINA",VLOOKUP($B12,[1]!Tableau_Lancer_la_requête_à_partir_de_Excel_Files17[#All],31,FALSE)))))))))))))))))),"A REMPLIR")</f>
        <v>1000</v>
      </c>
      <c r="AH12" s="25" t="str">
        <f ca="1">IFERROR(IF($AD12="SOLIA",VLOOKUP($B12,[1]!Tableau_Lancer_la_requête_à_partir_de_Excel_Files6[#All],32,FALSE),IF($AD12="FIRPLAST",VLOOKUP($B12,[1]!Tableau_Lancer_la_requête_à_partir_de_Excel_Files5[#All],32,FALSE),IF($AD12="COMATEC",VLOOKUP($B12,[1]!Tableau_Lancer_la_requête_à_partir_de_Excel_Files7[#All],32,FALSE),IF($AD12="DE FACTO",VLOOKUP($B12,[1]!Tableau_Lancer_la_requête_à_partir_de_Excel_Files4[#All],32,FALSE),IF($AD12="ARTE Dist",VLOOKUP($B12,[1]!Tableau_Lancer_la_requête_à_partir_de_Excel_Files18[#All],32,FALSE),IF($AD12="THIOLAT",VLOOKUP($B12,[1]!Tableau_Lancer_la_requête_à_partir_de_Excel_Files20[#All],32,FALSE),IF($AD12="LE GOFF",VLOOKUP($B12,[1]!Tableau_Lancer_la_requête_à_partir_de_Excel_Files19[#All],32,FALSE),IF($AD12="ARDEX",VLOOKUP($B12,[1]!Tableau_Lancer_la_requête_à_partir_de_Excel_Files8[#All],32,FALSE),IF($AD12="EVENPLAST",VLOOKUP($B12,[1]!Tableau_Lancer_la_requête_à_partir_de_Excel_Files9[#All],32,FALSE),IF($AD12="GAULT ET FREMONT",VLOOKUP($B12,[1]!Tableau_Lancer_la_requête_à_partir_de_Excel_Files10[#All],32,FALSE),IF($AD12="GUILLIN EMBALLAGES",VLOOKUP($B12,[1]!Tableau_Lancer_la_requête_à_partir_de_Excel_Files11[#All],32,FALSE),IF($AD12="IMPRIMERIE DU VIADUC",VLOOKUP($B12,[1]!Tableau_Lancer_la_requête_à_partir_de_Excel_Files12[#All],32,FALSE),IF($AD12="JOLARD",VLOOKUP($B12,[1]!Tableau_Lancer_la_requête_à_partir_de_Excel_Files14[#All],32,FALSE),IF($AD12="MP HYGIENE",VLOOKUP($B12,[1]!Tableau_Lancer_la_requête_à_partir_de_Excel_Files15[#All],32,FALSE),IF($AD12="SIPALDIS",VLOOKUP($B12,[1]!Tableau_Lancer_la_requête_à_partir_de_Excel_Files13[#All],32,FALSE),IF($AD12="TICKET COM",VLOOKUP($B12,[1]!Tableau_Lancer_la_requête_à_partir_de_Excel_Files16[#All],32,FALSE),IF($AD12="TREELOGI-CODINA",VLOOKUP($B12,[1]!Tableau_Lancer_la_requête_à_partir_de_Excel_Files17[#All],32,FALSE)))))))))))))))))),"A REMPLIR")</f>
        <v>NON</v>
      </c>
      <c r="AI12" s="27" t="str">
        <f ca="1">IFERROR(IF($AD12="SOLIA",VLOOKUP($B12,[1]!Tableau_Lancer_la_requête_à_partir_de_Excel_Files6[#All],33,FALSE),IF($AD12="FIRPLAST",VLOOKUP($B12,[1]!Tableau_Lancer_la_requête_à_partir_de_Excel_Files5[#All],33,FALSE),IF($AD12="COMATEC",VLOOKUP($B12,[1]!Tableau_Lancer_la_requête_à_partir_de_Excel_Files7[#All],33,FALSE),IF($AD12="DE FACTO",VLOOKUP($B12,[1]!Tableau_Lancer_la_requête_à_partir_de_Excel_Files4[#All],33,FALSE),IF($AD12="ARTE Dist",VLOOKUP($B12,[1]!Tableau_Lancer_la_requête_à_partir_de_Excel_Files18[#All],33,FALSE),IF($AD12="THIOLAT",VLOOKUP($B12,[1]!Tableau_Lancer_la_requête_à_partir_de_Excel_Files20[#All],33,FALSE),IF($AD12="LE GOFF",VLOOKUP($B12,[1]!Tableau_Lancer_la_requête_à_partir_de_Excel_Files19[#All],33,FALSE),IF($AD12="ARDEX",VLOOKUP($B12,[1]!Tableau_Lancer_la_requête_à_partir_de_Excel_Files8[#All],33,FALSE),IF($AD12="EVENPLAST",VLOOKUP($B12,[1]!Tableau_Lancer_la_requête_à_partir_de_Excel_Files9[#All],33,FALSE),IF($AD12="GAULT ET FREMONT",VLOOKUP($B12,[1]!Tableau_Lancer_la_requête_à_partir_de_Excel_Files10[#All],33,FALSE),IF($AD12="GUILLIN EMBALLAGES",VLOOKUP($B12,[1]!Tableau_Lancer_la_requête_à_partir_de_Excel_Files11[#All],33,FALSE),IF($AD12="IMPRIMERIE DU VIADUC",VLOOKUP($B12,[1]!Tableau_Lancer_la_requête_à_partir_de_Excel_Files12[#All],33,FALSE),IF($AD12="JOLARD",VLOOKUP($B12,[1]!Tableau_Lancer_la_requête_à_partir_de_Excel_Files14[#All],33,FALSE),IF($AD12="MP HYGIENE",VLOOKUP($B12,[1]!Tableau_Lancer_la_requête_à_partir_de_Excel_Files15[#All],33,FALSE),IF($AD12="SIPALDIS",VLOOKUP($B12,[1]!Tableau_Lancer_la_requête_à_partir_de_Excel_Files13[#All],33,FALSE),IF($AD12="TICKET COM",VLOOKUP($B12,[1]!Tableau_Lancer_la_requête_à_partir_de_Excel_Files16[#All],33,FALSE),IF($AD12="TREELOGI-CODINA",VLOOKUP($B12,[1]!Tableau_Lancer_la_requête_à_partir_de_Excel_Files17[#All],33,FALSE)))))))))))))))))),"A REMPLIR")</f>
        <v>0</v>
      </c>
      <c r="AJ12" s="25">
        <f ca="1">IFERROR(IF($AD12="SOLIA",VLOOKUP($B12,[1]!Tableau_Lancer_la_requête_à_partir_de_Excel_Files6[#All],34,FALSE),IF($AD12="FIRPLAST",VLOOKUP($B12,[1]!Tableau_Lancer_la_requête_à_partir_de_Excel_Files5[#All],34,FALSE),IF($AD12="COMATEC",VLOOKUP($B12,[1]!Tableau_Lancer_la_requête_à_partir_de_Excel_Files7[#All],34,FALSE),IF($AD12="DE FACTO",VLOOKUP($B12,[1]!Tableau_Lancer_la_requête_à_partir_de_Excel_Files4[#All],34,FALSE),IF($AD12="ARTE Dist",VLOOKUP($B12,[1]!Tableau_Lancer_la_requête_à_partir_de_Excel_Files18[#All],34,FALSE),IF($AD12="THIOLAT",VLOOKUP($B12,[1]!Tableau_Lancer_la_requête_à_partir_de_Excel_Files20[#All],34,FALSE),IF($AD12="LE GOFF",VLOOKUP($B12,[1]!Tableau_Lancer_la_requête_à_partir_de_Excel_Files19[#All],34,FALSE),IF($AD12="ARDEX",VLOOKUP($B12,[1]!Tableau_Lancer_la_requête_à_partir_de_Excel_Files8[#All],34,FALSE),IF($AD12="EVENPLAST",VLOOKUP($B12,[1]!Tableau_Lancer_la_requête_à_partir_de_Excel_Files9[#All],34,FALSE),IF($AD12="GAULT ET FREMONT",VLOOKUP($B12,[1]!Tableau_Lancer_la_requête_à_partir_de_Excel_Files10[#All],34,FALSE),IF($AD12="GUILLIN EMBALLAGES",VLOOKUP($B12,[1]!Tableau_Lancer_la_requête_à_partir_de_Excel_Files11[#All],34,FALSE),IF($AD12="IMPRIMERIE DU VIADUC",VLOOKUP($B12,[1]!Tableau_Lancer_la_requête_à_partir_de_Excel_Files12[#All],34,FALSE),IF($AD12="JOLARD",VLOOKUP($B12,[1]!Tableau_Lancer_la_requête_à_partir_de_Excel_Files14[#All],34,FALSE),IF($AD12="MP HYGIENE",VLOOKUP($B12,[1]!Tableau_Lancer_la_requête_à_partir_de_Excel_Files15[#All],34,FALSE),IF($AD12="SIPALDIS",VLOOKUP($B12,[1]!Tableau_Lancer_la_requête_à_partir_de_Excel_Files13[#All],34,FALSE),IF($AD12="TICKET COM",VLOOKUP($B12,[1]!Tableau_Lancer_la_requête_à_partir_de_Excel_Files16[#All],34,FALSE),IF($AD12="TREELOGI-CODINA",VLOOKUP($B12,[1]!Tableau_Lancer_la_requête_à_partir_de_Excel_Files17[#All],34,FALSE)))))))))))))))))),"A REMPLIR")</f>
        <v>42394</v>
      </c>
      <c r="AK12" s="25" t="str">
        <f ca="1">IFERROR(IF($AD12="SOLIA",VLOOKUP($B12,[1]!Tableau_Lancer_la_requête_à_partir_de_Excel_Files6[#All],35,FALSE),IF($AD12="FIRPLAST",VLOOKUP($B12,[1]!Tableau_Lancer_la_requête_à_partir_de_Excel_Files5[#All],35,FALSE),IF($AD12="COMATEC",VLOOKUP($B12,[1]!Tableau_Lancer_la_requête_à_partir_de_Excel_Files7[#All],35,FALSE),IF($AD12="DE FACTO",VLOOKUP($B12,[1]!Tableau_Lancer_la_requête_à_partir_de_Excel_Files4[#All],35,FALSE),IF($AD12="ARTE Dist",VLOOKUP($B12,[1]!Tableau_Lancer_la_requête_à_partir_de_Excel_Files18[#All],35,FALSE),IF($AD12="THIOLAT",VLOOKUP($B12,[1]!Tableau_Lancer_la_requête_à_partir_de_Excel_Files20[#All],35,FALSE),IF($AD12="LE GOFF",VLOOKUP($B12,[1]!Tableau_Lancer_la_requête_à_partir_de_Excel_Files19[#All],35,FALSE),IF($AD12="ARDEX",VLOOKUP($B12,[1]!Tableau_Lancer_la_requête_à_partir_de_Excel_Files8[#All],35,FALSE),IF($AD12="EVENPLAST",VLOOKUP($B12,[1]!Tableau_Lancer_la_requête_à_partir_de_Excel_Files9[#All],35,FALSE),IF($AD12="GAULT ET FREMONT",VLOOKUP($B12,[1]!Tableau_Lancer_la_requête_à_partir_de_Excel_Files10[#All],35,FALSE),IF($AD12="GUILLIN EMBALLAGES",VLOOKUP($B12,[1]!Tableau_Lancer_la_requête_à_partir_de_Excel_Files11[#All],35,FALSE),IF($AD12="IMPRIMERIE DU VIADUC",VLOOKUP($B12,[1]!Tableau_Lancer_la_requête_à_partir_de_Excel_Files12[#All],35,FALSE),IF($AD12="JOLARD",VLOOKUP($B12,[1]!Tableau_Lancer_la_requête_à_partir_de_Excel_Files14[#All],35,FALSE),IF($AD12="MP HYGIENE",VLOOKUP($B12,[1]!Tableau_Lancer_la_requête_à_partir_de_Excel_Files15[#All],35,FALSE),IF($AD12="SIPALDIS",VLOOKUP($B12,[1]!Tableau_Lancer_la_requête_à_partir_de_Excel_Files13[#All],35,FALSE),IF($AD12="TICKET COM",VLOOKUP($B12,[1]!Tableau_Lancer_la_requête_à_partir_de_Excel_Files16[#All],35,FALSE),IF($AD12="TREELOGI-CODINA",VLOOKUP($B12,[1]!Tableau_Lancer_la_requête_à_partir_de_Excel_Files17[#All],35,FALSE)))))))))))))))))),"A REMPLIR")</f>
        <v>Colissimo</v>
      </c>
      <c r="AL12" s="26" t="str">
        <f ca="1">IFERROR(IF($AD12="SOLIA",VLOOKUP($B12,[1]!Tableau_Lancer_la_requête_à_partir_de_Excel_Files6[#All],36,FALSE),IF($AD12="FIRPLAST",VLOOKUP($B12,[1]!Tableau_Lancer_la_requête_à_partir_de_Excel_Files5[#All],36,FALSE),IF($AD12="COMATEC",VLOOKUP($B12,[1]!Tableau_Lancer_la_requête_à_partir_de_Excel_Files7[#All],36,FALSE),IF($AD12="DE FACTO",VLOOKUP($B12,[1]!Tableau_Lancer_la_requête_à_partir_de_Excel_Files4[#All],36,FALSE),IF($AD12="ARTE Dist",VLOOKUP($B12,[1]!Tableau_Lancer_la_requête_à_partir_de_Excel_Files18[#All],36,FALSE),IF($AD12="THIOLAT",VLOOKUP($B12,[1]!Tableau_Lancer_la_requête_à_partir_de_Excel_Files20[#All],36,FALSE),IF($AD12="LE GOFF",VLOOKUP($B12,[1]!Tableau_Lancer_la_requête_à_partir_de_Excel_Files19[#All],36,FALSE),IF($AD12="ARDEX",VLOOKUP($B12,[1]!Tableau_Lancer_la_requête_à_partir_de_Excel_Files8[#All],36,FALSE),IF($AD12="EVENPLAST",VLOOKUP($B12,[1]!Tableau_Lancer_la_requête_à_partir_de_Excel_Files9[#All],36,FALSE),IF($AD12="GAULT ET FREMONT",VLOOKUP($B12,[1]!Tableau_Lancer_la_requête_à_partir_de_Excel_Files10[#All],36,FALSE),IF($AD12="GUILLIN EMBALLAGES",VLOOKUP($B12,[1]!Tableau_Lancer_la_requête_à_partir_de_Excel_Files11[#All],36,FALSE),IF($AD12="IMPRIMERIE DU VIADUC",VLOOKUP($B12,[1]!Tableau_Lancer_la_requête_à_partir_de_Excel_Files12[#All],36,FALSE),IF($AD12="JOLARD",VLOOKUP($B12,[1]!Tableau_Lancer_la_requête_à_partir_de_Excel_Files14[#All],36,FALSE),IF($AD12="MP HYGIENE",VLOOKUP($B12,[1]!Tableau_Lancer_la_requête_à_partir_de_Excel_Files15[#All],36,FALSE),IF($AD12="SIPALDIS",VLOOKUP($B12,[1]!Tableau_Lancer_la_requête_à_partir_de_Excel_Files13[#All],36,FALSE),IF($AD12="TICKET COM",VLOOKUP($B12,[1]!Tableau_Lancer_la_requête_à_partir_de_Excel_Files16[#All],36,FALSE),IF($AD12="TREELOGI-CODINA",VLOOKUP($B12,[1]!Tableau_Lancer_la_requête_à_partir_de_Excel_Files17[#All],36,FALSE)))))))))))))))))),"A REMPLIR")</f>
        <v>4</v>
      </c>
      <c r="AM12" s="26">
        <f ca="1">IFERROR(IF($AD12="SOLIA",VLOOKUP($B12,[1]!Tableau_Lancer_la_requête_à_partir_de_Excel_Files6[#All],37,FALSE),IF($AD12="FIRPLAST",VLOOKUP($B12,[1]!Tableau_Lancer_la_requête_à_partir_de_Excel_Files5[#All],37,FALSE),IF($AD12="COMATEC",VLOOKUP($B12,[1]!Tableau_Lancer_la_requête_à_partir_de_Excel_Files7[#All],37,FALSE),IF($AD12="DE FACTO",VLOOKUP($B12,[1]!Tableau_Lancer_la_requête_à_partir_de_Excel_Files4[#All],37,FALSE),IF($AD12="ARTE Dist",VLOOKUP($B12,[1]!Tableau_Lancer_la_requête_à_partir_de_Excel_Files18[#All],37,FALSE),IF($AD12="THIOLAT",VLOOKUP($B12,[1]!Tableau_Lancer_la_requête_à_partir_de_Excel_Files20[#All],37,FALSE),IF($AD12="LE GOFF",VLOOKUP($B12,[1]!Tableau_Lancer_la_requête_à_partir_de_Excel_Files19[#All],37,FALSE),IF($AD12="ARDEX",VLOOKUP($B12,[1]!Tableau_Lancer_la_requête_à_partir_de_Excel_Files8[#All],37,FALSE),IF($AD12="EVENPLAST",VLOOKUP($B12,[1]!Tableau_Lancer_la_requête_à_partir_de_Excel_Files9[#All],37,FALSE),IF($AD12="GAULT ET FREMONT",VLOOKUP($B12,[1]!Tableau_Lancer_la_requête_à_partir_de_Excel_Files10[#All],37,FALSE),IF($AD12="GUILLIN EMBALLAGES",VLOOKUP($B12,[1]!Tableau_Lancer_la_requête_à_partir_de_Excel_Files11[#All],37,FALSE),IF($AD12="IMPRIMERIE DU VIADUC",VLOOKUP($B12,[1]!Tableau_Lancer_la_requête_à_partir_de_Excel_Files12[#All],37,FALSE),IF($AD12="JOLARD",VLOOKUP($B12,[1]!Tableau_Lancer_la_requête_à_partir_de_Excel_Files14[#All],37,FALSE),IF($AD12="MP HYGIENE",VLOOKUP($B12,[1]!Tableau_Lancer_la_requête_à_partir_de_Excel_Files15[#All],37,FALSE),IF($AD12="SIPALDIS",VLOOKUP($B12,[1]!Tableau_Lancer_la_requête_à_partir_de_Excel_Files13[#All],37,FALSE),IF($AD12="TICKET COM",VLOOKUP($B12,[1]!Tableau_Lancer_la_requête_à_partir_de_Excel_Files16[#All],37,FALSE),IF($AD12="TREELOGI-CODINA",VLOOKUP($B12,[1]!Tableau_Lancer_la_requête_à_partir_de_Excel_Files17[#All],37,FALSE)))))))))))))))))),"A REMPLIR")</f>
        <v>4</v>
      </c>
      <c r="AN12" s="28">
        <f ca="1">IFERROR(IF($AD12="SOLIA",VLOOKUP($B12,[1]!Tableau_Lancer_la_requête_à_partir_de_Excel_Files6[#All],38,FALSE),IF($AD12="FIRPLAST",VLOOKUP($B12,[1]!Tableau_Lancer_la_requête_à_partir_de_Excel_Files5[#All],38,FALSE),IF($AD12="COMATEC",VLOOKUP($B12,[1]!Tableau_Lancer_la_requête_à_partir_de_Excel_Files7[#All],38,FALSE),IF($AD12="DE FACTO",VLOOKUP($B12,[1]!Tableau_Lancer_la_requête_à_partir_de_Excel_Files4[#All],38,FALSE),IF($AD12="ARTE Dist",VLOOKUP($B12,[1]!Tableau_Lancer_la_requête_à_partir_de_Excel_Files18[#All],38,FALSE),IF($AD12="THIOLAT",VLOOKUP($B12,[1]!Tableau_Lancer_la_requête_à_partir_de_Excel_Files20[#All],38,FALSE),IF($AD12="LE GOFF",VLOOKUP($B12,[1]!Tableau_Lancer_la_requête_à_partir_de_Excel_Files19[#All],38,FALSE),IF($AD12="ARDEX",VLOOKUP($B12,[1]!Tableau_Lancer_la_requête_à_partir_de_Excel_Files8[#All],38,FALSE),IF($AD12="EVENPLAST",VLOOKUP($B12,[1]!Tableau_Lancer_la_requête_à_partir_de_Excel_Files9[#All],38,FALSE),IF($AD12="GAULT ET FREMONT",VLOOKUP($B12,[1]!Tableau_Lancer_la_requête_à_partir_de_Excel_Files10[#All],38,FALSE),IF($AD12="GUILLIN EMBALLAGES",VLOOKUP($B12,[1]!Tableau_Lancer_la_requête_à_partir_de_Excel_Files11[#All],38,FALSE),IF($AD12="IMPRIMERIE DU VIADUC",VLOOKUP($B12,[1]!Tableau_Lancer_la_requête_à_partir_de_Excel_Files12[#All],38,FALSE),IF($AD12="JOLARD",VLOOKUP($B12,[1]!Tableau_Lancer_la_requête_à_partir_de_Excel_Files14[#All],38,FALSE),IF($AD12="MP HYGIENE",VLOOKUP($B12,[1]!Tableau_Lancer_la_requête_à_partir_de_Excel_Files15[#All],38,FALSE),IF($AD12="SIPALDIS",VLOOKUP($B12,[1]!Tableau_Lancer_la_requête_à_partir_de_Excel_Files13[#All],38,FALSE),IF($AD12="TICKET COM",VLOOKUP($B12,[1]!Tableau_Lancer_la_requête_à_partir_de_Excel_Files16[#All],38,FALSE),IF($AD12="TREELOGI-CODINA",VLOOKUP($B12,[1]!Tableau_Lancer_la_requête_à_partir_de_Excel_Files17[#All],38,FALSE)))))))))))))))))),"A REMPLIR")</f>
        <v>1</v>
      </c>
      <c r="AO12" s="28">
        <f ca="1">IFERROR(IF($AD12="SOLIA",VLOOKUP($B12,[1]!Tableau_Lancer_la_requête_à_partir_de_Excel_Files6[#All],39,FALSE),IF($AD12="FIRPLAST",VLOOKUP($B12,[1]!Tableau_Lancer_la_requête_à_partir_de_Excel_Files5[#All],39,FALSE),IF($AD12="COMATEC",VLOOKUP($B12,[1]!Tableau_Lancer_la_requête_à_partir_de_Excel_Files7[#All],39,FALSE),IF($AD12="DE FACTO",VLOOKUP($B12,[1]!Tableau_Lancer_la_requête_à_partir_de_Excel_Files4[#All],39,FALSE),IF($AD12="ARTE Dist",VLOOKUP($B12,[1]!Tableau_Lancer_la_requête_à_partir_de_Excel_Files18[#All],39,FALSE),IF($AD12="THIOLAT",VLOOKUP($B12,[1]!Tableau_Lancer_la_requête_à_partir_de_Excel_Files20[#All],39,FALSE),IF($AD12="LE GOFF",VLOOKUP($B12,[1]!Tableau_Lancer_la_requête_à_partir_de_Excel_Files19[#All],39,FALSE),IF($AD12="ARDEX",VLOOKUP($B12,[1]!Tableau_Lancer_la_requête_à_partir_de_Excel_Files8[#All],39,FALSE),IF($AD12="EVENPLAST",VLOOKUP($B12,[1]!Tableau_Lancer_la_requête_à_partir_de_Excel_Files9[#All],39,FALSE),IF($AD12="GAULT ET FREMONT",VLOOKUP($B12,[1]!Tableau_Lancer_la_requête_à_partir_de_Excel_Files10[#All],39,FALSE),IF($AD12="GUILLIN EMBALLAGES",VLOOKUP($B12,[1]!Tableau_Lancer_la_requête_à_partir_de_Excel_Files11[#All],39,FALSE),IF($AD12="IMPRIMERIE DU VIADUC",VLOOKUP($B12,[1]!Tableau_Lancer_la_requête_à_partir_de_Excel_Files12[#All],39,FALSE),IF($AD12="JOLARD",VLOOKUP($B12,[1]!Tableau_Lancer_la_requête_à_partir_de_Excel_Files14[#All],39,FALSE),IF($AD12="MP HYGIENE",VLOOKUP($B12,[1]!Tableau_Lancer_la_requête_à_partir_de_Excel_Files15[#All],39,FALSE),IF($AD12="SIPALDIS",VLOOKUP($B12,[1]!Tableau_Lancer_la_requête_à_partir_de_Excel_Files13[#All],39,FALSE),IF($AD12="TICKET COM",VLOOKUP($B12,[1]!Tableau_Lancer_la_requête_à_partir_de_Excel_Files16[#All],39,FALSE),IF($AD12="TREELOGI-CODINA",VLOOKUP($B12,[1]!Tableau_Lancer_la_requête_à_partir_de_Excel_Files17[#All],39,FALSE)))))))))))))))))),"A REMPLIR")</f>
        <v>1</v>
      </c>
      <c r="AP12" s="25" t="str">
        <f ca="1">IFERROR(IF($AD12="SOLIA",VLOOKUP($B12,[1]!Tableau_Lancer_la_requête_à_partir_de_Excel_Files6[#All],40,FALSE),IF($AD12="FIRPLAST",VLOOKUP($B12,[1]!Tableau_Lancer_la_requête_à_partir_de_Excel_Files5[#All],40,FALSE),IF($AD12="COMATEC",VLOOKUP($B12,[1]!Tableau_Lancer_la_requête_à_partir_de_Excel_Files7[#All],40,FALSE),IF($AD12="DE FACTO",VLOOKUP($B12,[1]!Tableau_Lancer_la_requête_à_partir_de_Excel_Files4[#All],40,FALSE),IF($AD12="ARTE Dist",VLOOKUP($B12,[1]!Tableau_Lancer_la_requête_à_partir_de_Excel_Files18[#All],40,FALSE),IF($AD12="THIOLAT",VLOOKUP($B12,[1]!Tableau_Lancer_la_requête_à_partir_de_Excel_Files20[#All],40,FALSE),IF($AD12="LE GOFF",VLOOKUP($B12,[1]!Tableau_Lancer_la_requête_à_partir_de_Excel_Files19[#All],40,FALSE),IF($AD12="ARDEX",VLOOKUP($B12,[1]!Tableau_Lancer_la_requête_à_partir_de_Excel_Files8[#All],40,FALSE),IF($AD12="EVENPLAST",VLOOKUP($B12,[1]!Tableau_Lancer_la_requête_à_partir_de_Excel_Files9[#All],40,FALSE),IF($AD12="GAULT ET FREMONT",VLOOKUP($B12,[1]!Tableau_Lancer_la_requête_à_partir_de_Excel_Files10[#All],40,FALSE),IF($AD12="GUILLIN EMBALLAGES",VLOOKUP($B12,[1]!Tableau_Lancer_la_requête_à_partir_de_Excel_Files11[#All],40,FALSE),IF($AD12="IMPRIMERIE DU VIADUC",VLOOKUP($B12,[1]!Tableau_Lancer_la_requête_à_partir_de_Excel_Files12[#All],40,FALSE),IF($AD12="JOLARD",VLOOKUP($B12,[1]!Tableau_Lancer_la_requête_à_partir_de_Excel_Files14[#All],40,FALSE),IF($AD12="MP HYGIENE",VLOOKUP($B12,[1]!Tableau_Lancer_la_requête_à_partir_de_Excel_Files15[#All],40,FALSE),IF($AD12="SIPALDIS",VLOOKUP($B12,[1]!Tableau_Lancer_la_requête_à_partir_de_Excel_Files13[#All],40,FALSE),IF($AD12="TICKET COM",VLOOKUP($B12,[1]!Tableau_Lancer_la_requête_à_partir_de_Excel_Files16[#All],40,FALSE),IF($AD12="TREELOGI-CODINA",VLOOKUP($B12,[1]!Tableau_Lancer_la_requête_à_partir_de_Excel_Files17[#All],40,FALSE)))))))))))))))))),"A REMPLIR")</f>
        <v>Robert GERMAIN</v>
      </c>
      <c r="AQ12" s="27" t="str">
        <f ca="1">IFERROR(IF($AD12="SOLIA",VLOOKUP($B12,[1]!Tableau_Lancer_la_requête_à_partir_de_Excel_Files6[#All],41,FALSE),IF($AD12="FIRPLAST",VLOOKUP($B12,[1]!Tableau_Lancer_la_requête_à_partir_de_Excel_Files5[#All],41,FALSE),IF($AD12="COMATEC",VLOOKUP($B12,[1]!Tableau_Lancer_la_requête_à_partir_de_Excel_Files7[#All],41,FALSE),IF($AD12="DE FACTO",VLOOKUP($B12,[1]!Tableau_Lancer_la_requête_à_partir_de_Excel_Files4[#All],41,FALSE),IF($AD12="ARTE Dist",VLOOKUP($B12,[1]!Tableau_Lancer_la_requête_à_partir_de_Excel_Files18[#All],41,FALSE),IF($AD12="THIOLAT",VLOOKUP($B12,[1]!Tableau_Lancer_la_requête_à_partir_de_Excel_Files20[#All],41,FALSE),IF($AD12="LE GOFF",VLOOKUP($B12,[1]!Tableau_Lancer_la_requête_à_partir_de_Excel_Files19[#All],41,FALSE),IF($AD12="ARDEX",VLOOKUP($B12,[1]!Tableau_Lancer_la_requête_à_partir_de_Excel_Files8[#All],41,FALSE),IF($AD12="EVENPLAST",VLOOKUP($B12,[1]!Tableau_Lancer_la_requête_à_partir_de_Excel_Files9[#All],41,FALSE),IF($AD12="GAULT ET FREMONT",VLOOKUP($B12,[1]!Tableau_Lancer_la_requête_à_partir_de_Excel_Files10[#All],41,FALSE),IF($AD12="GUILLIN EMBALLAGES",VLOOKUP($B12,[1]!Tableau_Lancer_la_requête_à_partir_de_Excel_Files11[#All],41,FALSE),IF($AD12="IMPRIMERIE DU VIADUC",VLOOKUP($B12,[1]!Tableau_Lancer_la_requête_à_partir_de_Excel_Files12[#All],41,FALSE),IF($AD12="JOLARD",VLOOKUP($B12,[1]!Tableau_Lancer_la_requête_à_partir_de_Excel_Files14[#All],41,FALSE),IF($AD12="MP HYGIENE",VLOOKUP($B12,[1]!Tableau_Lancer_la_requête_à_partir_de_Excel_Files15[#All],41,FALSE),IF($AD12="SIPALDIS",VLOOKUP($B12,[1]!Tableau_Lancer_la_requête_à_partir_de_Excel_Files13[#All],41,FALSE),IF($AD12="TICKET COM",VLOOKUP($B12,[1]!Tableau_Lancer_la_requête_à_partir_de_Excel_Files16[#All],41,FALSE),IF($AD12="TREELOGI-CODINA",VLOOKUP($B12,[1]!Tableau_Lancer_la_requête_à_partir_de_Excel_Files17[#All],41,FALSE)))))))))))))))))),"A REMPLIR")</f>
        <v>03 34 51 67 54</v>
      </c>
      <c r="AR12" s="29">
        <v>42399</v>
      </c>
      <c r="AS12" s="24">
        <v>3</v>
      </c>
      <c r="AT12" s="30" t="s">
        <v>81</v>
      </c>
      <c r="AU12" s="31" t="s">
        <v>79</v>
      </c>
      <c r="AV12" s="31" t="s">
        <v>79</v>
      </c>
      <c r="AW12" s="31" t="s">
        <v>79</v>
      </c>
      <c r="AX12" s="31"/>
      <c r="AY12" s="32">
        <v>200000</v>
      </c>
      <c r="AZ12" s="32">
        <v>200</v>
      </c>
      <c r="BA12" s="31">
        <v>15</v>
      </c>
      <c r="BB12" s="31" t="s">
        <v>82</v>
      </c>
      <c r="BC12" s="31" t="s">
        <v>83</v>
      </c>
      <c r="BD12" s="30" t="s">
        <v>84</v>
      </c>
      <c r="BE12" s="33">
        <v>42379</v>
      </c>
      <c r="BF12" s="22"/>
      <c r="BG12" s="22" t="s">
        <v>85</v>
      </c>
    </row>
    <row r="13" spans="1:59" ht="150">
      <c r="A13" s="10" t="s">
        <v>86</v>
      </c>
      <c r="B13" s="34" t="s">
        <v>87</v>
      </c>
      <c r="C13" s="12" t="s">
        <v>61</v>
      </c>
      <c r="D13" s="13" t="s">
        <v>77</v>
      </c>
      <c r="E13" s="14" t="s">
        <v>88</v>
      </c>
      <c r="F13" s="15">
        <v>42576</v>
      </c>
      <c r="G13" s="13" t="s">
        <v>89</v>
      </c>
      <c r="H13" s="13" t="s">
        <v>90</v>
      </c>
      <c r="I13" s="16" t="s">
        <v>91</v>
      </c>
      <c r="J13" s="16" t="s">
        <v>87</v>
      </c>
      <c r="K13" s="16" t="s">
        <v>92</v>
      </c>
      <c r="L13" s="16" t="s">
        <v>93</v>
      </c>
      <c r="M13" s="16" t="s">
        <v>94</v>
      </c>
      <c r="N13" s="16" t="s">
        <v>71</v>
      </c>
      <c r="O13" s="17" t="s">
        <v>79</v>
      </c>
      <c r="P13" s="17" t="s">
        <v>79</v>
      </c>
      <c r="Q13" s="16" t="s">
        <v>95</v>
      </c>
      <c r="R13" s="16" t="s">
        <v>96</v>
      </c>
      <c r="S13" s="35" t="s">
        <v>75</v>
      </c>
      <c r="T13" s="19"/>
      <c r="U13" s="36" t="s">
        <v>92</v>
      </c>
      <c r="V13" s="18">
        <v>3</v>
      </c>
      <c r="W13" s="15" t="s">
        <v>77</v>
      </c>
      <c r="X13" s="15" t="s">
        <v>78</v>
      </c>
      <c r="Y13" s="15">
        <v>42594</v>
      </c>
      <c r="Z13" s="22" t="s">
        <v>79</v>
      </c>
      <c r="AA13" s="23" t="s">
        <v>80</v>
      </c>
      <c r="AB13" s="24" t="s">
        <v>97</v>
      </c>
      <c r="AC13" s="24" t="s">
        <v>75</v>
      </c>
      <c r="AD13" s="25">
        <f ca="1">IFERROR(IF($AD13="SOLIA",VLOOKUP($B13,[1]!Tableau_Lancer_la_requête_à_partir_de_Excel_Files6[#All],28,FALSE),IF($AD13="FIRPLAST",VLOOKUP($B13,[1]!Tableau_Lancer_la_requête_à_partir_de_Excel_Files5[#All],28,FALSE),IF($AD13="COMATEC",VLOOKUP($B13,[1]!Tableau_Lancer_la_requête_à_partir_de_Excel_Files7[#All],28,FALSE),IF($AD13="DE FACTO",VLOOKUP($B13,[1]!Tableau_Lancer_la_requête_à_partir_de_Excel_Files4[#All],28,FALSE),IF($AD13="ARTE Dist",VLOOKUP($B13,[1]!Tableau_Lancer_la_requête_à_partir_de_Excel_Files18[#All],28,FALSE),IF($AD13="THIOLAT",VLOOKUP($B13,[1]!Tableau_Lancer_la_requête_à_partir_de_Excel_Files20[#All],28,FALSE),IF($AD13="LE GOFF",VLOOKUP($B13,[1]!Tableau_Lancer_la_requête_à_partir_de_Excel_Files19[#All],28,FALSE),IF($AD13="ARDEX",VLOOKUP($B13,[1]!Tableau_Lancer_la_requête_à_partir_de_Excel_Files8[#All],28,FALSE),IF($AD13="EVENPLAST",VLOOKUP($B13,[1]!Tableau_Lancer_la_requête_à_partir_de_Excel_Files9[#All],28,FALSE),IF($AD13="GAULT ET FREMONT",VLOOKUP($B13,[1]!Tableau_Lancer_la_requête_à_partir_de_Excel_Files10[#All],28,FALSE),IF($AD13="GUILLIN EMBALLAGES",VLOOKUP($B13,[1]!Tableau_Lancer_la_requête_à_partir_de_Excel_Files11[#All],28,FALSE),IF($AD13="IMPRIMERIE DU VIADUC",VLOOKUP($B13,[1]!Tableau_Lancer_la_requête_à_partir_de_Excel_Files12[#All],28,FALSE),IF($AD13="JOLARD",VLOOKUP($B13,[1]!Tableau_Lancer_la_requête_à_partir_de_Excel_Files14[#All],28,FALSE),IF($AD13="MP HYGIENE",VLOOKUP($B13,[1]!Tableau_Lancer_la_requête_à_partir_de_Excel_Files15[#All],28,FALSE),IF($AD13="SIPALDIS",VLOOKUP($B13,[1]!Tableau_Lancer_la_requête_à_partir_de_Excel_Files13[#All],28,FALSE),IF($AD13="TICKET COM",VLOOKUP($B13,[1]!Tableau_Lancer_la_requête_à_partir_de_Excel_Files16[#All],28,FALSE),IF($AD13="TREELOGI-CODINA",VLOOKUP($B13,[1]!Tableau_Lancer_la_requête_à_partir_de_Excel_Files17[#All],28,FALSE)))))))))))))))))),"A REMPLIR")</f>
        <v>42579</v>
      </c>
      <c r="AE13" s="25" t="str">
        <f ca="1">IFERROR(IF($AD13="SOLIA",VLOOKUP($B13,[1]!Tableau_Lancer_la_requête_à_partir_de_Excel_Files6[#All],29,FALSE),IF($AD13="FIRPLAST",VLOOKUP($B13,[1]!Tableau_Lancer_la_requête_à_partir_de_Excel_Files5[#All],29,FALSE),IF($AD13="COMATEC",VLOOKUP($B13,[1]!Tableau_Lancer_la_requête_à_partir_de_Excel_Files7[#All],29,FALSE),IF($AD13="DE FACTO",VLOOKUP($B13,[1]!Tableau_Lancer_la_requête_à_partir_de_Excel_Files4[#All],29,FALSE),IF($AD13="ARTE Dist",VLOOKUP($B13,[1]!Tableau_Lancer_la_requête_à_partir_de_Excel_Files18[#All],29,FALSE),IF($AD13="THIOLAT",VLOOKUP($B13,[1]!Tableau_Lancer_la_requête_à_partir_de_Excel_Files20[#All],29,FALSE),IF($AD13="LE GOFF",VLOOKUP($B13,[1]!Tableau_Lancer_la_requête_à_partir_de_Excel_Files19[#All],29,FALSE),IF($AD13="ARDEX",VLOOKUP($B13,[1]!Tableau_Lancer_la_requête_à_partir_de_Excel_Files8[#All],29,FALSE),IF($AD13="EVENPLAST",VLOOKUP($B13,[1]!Tableau_Lancer_la_requête_à_partir_de_Excel_Files9[#All],29,FALSE),IF($AD13="GAULT ET FREMONT",VLOOKUP($B13,[1]!Tableau_Lancer_la_requête_à_partir_de_Excel_Files10[#All],29,FALSE),IF($AD13="GUILLIN EMBALLAGES",VLOOKUP($B13,[1]!Tableau_Lancer_la_requête_à_partir_de_Excel_Files11[#All],29,FALSE),IF($AD13="IMPRIMERIE DU VIADUC",VLOOKUP($B13,[1]!Tableau_Lancer_la_requête_à_partir_de_Excel_Files12[#All],29,FALSE),IF($AD13="JOLARD",VLOOKUP($B13,[1]!Tableau_Lancer_la_requête_à_partir_de_Excel_Files14[#All],29,FALSE),IF($AD13="MP HYGIENE",VLOOKUP($B13,[1]!Tableau_Lancer_la_requête_à_partir_de_Excel_Files15[#All],29,FALSE),IF($AD13="SIPALDIS",VLOOKUP($B13,[1]!Tableau_Lancer_la_requête_à_partir_de_Excel_Files13[#All],29,FALSE),IF($AD13="TICKET COM",VLOOKUP($B13,[1]!Tableau_Lancer_la_requête_à_partir_de_Excel_Files16[#All],29,FALSE),IF($AD13="TREELOGI-CODINA",VLOOKUP($B13,[1]!Tableau_Lancer_la_requête_à_partir_de_Excel_Files17[#All],29,FALSE)))))))))))))))))),"A REMPLIR")</f>
        <v>CAR-3</v>
      </c>
      <c r="AF13" s="25" t="str">
        <f ca="1">IFERROR(IF($AD13="SOLIA",VLOOKUP($B13,[1]!Tableau_Lancer_la_requête_à_partir_de_Excel_Files6[#All],30,FALSE),IF($AD13="FIRPLAST",VLOOKUP($B13,[1]!Tableau_Lancer_la_requête_à_partir_de_Excel_Files5[#All],30,FALSE),IF($AD13="COMATEC",VLOOKUP($B13,[1]!Tableau_Lancer_la_requête_à_partir_de_Excel_Files7[#All],30,FALSE),IF($AD13="DE FACTO",VLOOKUP($B13,[1]!Tableau_Lancer_la_requête_à_partir_de_Excel_Files4[#All],30,FALSE),IF($AD13="ARTE Dist",VLOOKUP($B13,[1]!Tableau_Lancer_la_requête_à_partir_de_Excel_Files18[#All],30,FALSE),IF($AD13="THIOLAT",VLOOKUP($B13,[1]!Tableau_Lancer_la_requête_à_partir_de_Excel_Files20[#All],30,FALSE),IF($AD13="LE GOFF",VLOOKUP($B13,[1]!Tableau_Lancer_la_requête_à_partir_de_Excel_Files19[#All],30,FALSE),IF($AD13="ARDEX",VLOOKUP($B13,[1]!Tableau_Lancer_la_requête_à_partir_de_Excel_Files8[#All],30,FALSE),IF($AD13="EVENPLAST",VLOOKUP($B13,[1]!Tableau_Lancer_la_requête_à_partir_de_Excel_Files9[#All],30,FALSE),IF($AD13="GAULT ET FREMONT",VLOOKUP($B13,[1]!Tableau_Lancer_la_requête_à_partir_de_Excel_Files10[#All],30,FALSE),IF($AD13="GUILLIN EMBALLAGES",VLOOKUP($B13,[1]!Tableau_Lancer_la_requête_à_partir_de_Excel_Files11[#All],30,FALSE),IF($AD13="IMPRIMERIE DU VIADUC",VLOOKUP($B13,[1]!Tableau_Lancer_la_requête_à_partir_de_Excel_Files12[#All],30,FALSE),IF($AD13="JOLARD",VLOOKUP($B13,[1]!Tableau_Lancer_la_requête_à_partir_de_Excel_Files14[#All],30,FALSE),IF($AD13="MP HYGIENE",VLOOKUP($B13,[1]!Tableau_Lancer_la_requête_à_partir_de_Excel_Files15[#All],30,FALSE),IF($AD13="SIPALDIS",VLOOKUP($B13,[1]!Tableau_Lancer_la_requête_à_partir_de_Excel_Files13[#All],30,FALSE),IF($AD13="TICKET COM",VLOOKUP($B13,[1]!Tableau_Lancer_la_requête_à_partir_de_Excel_Files16[#All],30,FALSE),IF($AD13="TREELOGI-CODINA",VLOOKUP($B13,[1]!Tableau_Lancer_la_requête_à_partir_de_Excel_Files17[#All],30,FALSE)))))))))))))))))),"A REMPLIR")</f>
        <v>Carte magnétique R2C-3 C-500</v>
      </c>
      <c r="AG13" s="26" t="str">
        <f ca="1">IFERROR(IF($AD13="SOLIA",VLOOKUP($B13,[1]!Tableau_Lancer_la_requête_à_partir_de_Excel_Files6[#All],31,FALSE),IF($AD13="FIRPLAST",VLOOKUP($B13,[1]!Tableau_Lancer_la_requête_à_partir_de_Excel_Files5[#All],31,FALSE),IF($AD13="COMATEC",VLOOKUP($B13,[1]!Tableau_Lancer_la_requête_à_partir_de_Excel_Files7[#All],31,FALSE),IF($AD13="DE FACTO",VLOOKUP($B13,[1]!Tableau_Lancer_la_requête_à_partir_de_Excel_Files4[#All],31,FALSE),IF($AD13="ARTE Dist",VLOOKUP($B13,[1]!Tableau_Lancer_la_requête_à_partir_de_Excel_Files18[#All],31,FALSE),IF($AD13="THIOLAT",VLOOKUP($B13,[1]!Tableau_Lancer_la_requête_à_partir_de_Excel_Files20[#All],31,FALSE),IF($AD13="LE GOFF",VLOOKUP($B13,[1]!Tableau_Lancer_la_requête_à_partir_de_Excel_Files19[#All],31,FALSE),IF($AD13="ARDEX",VLOOKUP($B13,[1]!Tableau_Lancer_la_requête_à_partir_de_Excel_Files8[#All],31,FALSE),IF($AD13="EVENPLAST",VLOOKUP($B13,[1]!Tableau_Lancer_la_requête_à_partir_de_Excel_Files9[#All],31,FALSE),IF($AD13="GAULT ET FREMONT",VLOOKUP($B13,[1]!Tableau_Lancer_la_requête_à_partir_de_Excel_Files10[#All],31,FALSE),IF($AD13="GUILLIN EMBALLAGES",VLOOKUP($B13,[1]!Tableau_Lancer_la_requête_à_partir_de_Excel_Files11[#All],31,FALSE),IF($AD13="IMPRIMERIE DU VIADUC",VLOOKUP($B13,[1]!Tableau_Lancer_la_requête_à_partir_de_Excel_Files12[#All],31,FALSE),IF($AD13="JOLARD",VLOOKUP($B13,[1]!Tableau_Lancer_la_requête_à_partir_de_Excel_Files14[#All],31,FALSE),IF($AD13="MP HYGIENE",VLOOKUP($B13,[1]!Tableau_Lancer_la_requête_à_partir_de_Excel_Files15[#All],31,FALSE),IF($AD13="SIPALDIS",VLOOKUP($B13,[1]!Tableau_Lancer_la_requête_à_partir_de_Excel_Files13[#All],31,FALSE),IF($AD13="TICKET COM",VLOOKUP($B13,[1]!Tableau_Lancer_la_requête_à_partir_de_Excel_Files16[#All],31,FALSE),IF($AD13="TREELOGI-CODINA",VLOOKUP($B13,[1]!Tableau_Lancer_la_requête_à_partir_de_Excel_Files17[#All],31,FALSE)))))))))))))))))),"A REMPLIR")</f>
        <v>500</v>
      </c>
      <c r="AH13" s="25" t="str">
        <f ca="1">IFERROR(IF($AD13="SOLIA",VLOOKUP($B13,[1]!Tableau_Lancer_la_requête_à_partir_de_Excel_Files6[#All],32,FALSE),IF($AD13="FIRPLAST",VLOOKUP($B13,[1]!Tableau_Lancer_la_requête_à_partir_de_Excel_Files5[#All],32,FALSE),IF($AD13="COMATEC",VLOOKUP($B13,[1]!Tableau_Lancer_la_requête_à_partir_de_Excel_Files7[#All],32,FALSE),IF($AD13="DE FACTO",VLOOKUP($B13,[1]!Tableau_Lancer_la_requête_à_partir_de_Excel_Files4[#All],32,FALSE),IF($AD13="ARTE Dist",VLOOKUP($B13,[1]!Tableau_Lancer_la_requête_à_partir_de_Excel_Files18[#All],32,FALSE),IF($AD13="THIOLAT",VLOOKUP($B13,[1]!Tableau_Lancer_la_requête_à_partir_de_Excel_Files20[#All],32,FALSE),IF($AD13="LE GOFF",VLOOKUP($B13,[1]!Tableau_Lancer_la_requête_à_partir_de_Excel_Files19[#All],32,FALSE),IF($AD13="ARDEX",VLOOKUP($B13,[1]!Tableau_Lancer_la_requête_à_partir_de_Excel_Files8[#All],32,FALSE),IF($AD13="EVENPLAST",VLOOKUP($B13,[1]!Tableau_Lancer_la_requête_à_partir_de_Excel_Files9[#All],32,FALSE),IF($AD13="GAULT ET FREMONT",VLOOKUP($B13,[1]!Tableau_Lancer_la_requête_à_partir_de_Excel_Files10[#All],32,FALSE),IF($AD13="GUILLIN EMBALLAGES",VLOOKUP($B13,[1]!Tableau_Lancer_la_requête_à_partir_de_Excel_Files11[#All],32,FALSE),IF($AD13="IMPRIMERIE DU VIADUC",VLOOKUP($B13,[1]!Tableau_Lancer_la_requête_à_partir_de_Excel_Files12[#All],32,FALSE),IF($AD13="JOLARD",VLOOKUP($B13,[1]!Tableau_Lancer_la_requête_à_partir_de_Excel_Files14[#All],32,FALSE),IF($AD13="MP HYGIENE",VLOOKUP($B13,[1]!Tableau_Lancer_la_requête_à_partir_de_Excel_Files15[#All],32,FALSE),IF($AD13="SIPALDIS",VLOOKUP($B13,[1]!Tableau_Lancer_la_requête_à_partir_de_Excel_Files13[#All],32,FALSE),IF($AD13="TICKET COM",VLOOKUP($B13,[1]!Tableau_Lancer_la_requête_à_partir_de_Excel_Files16[#All],32,FALSE),IF($AD13="TREELOGI-CODINA",VLOOKUP($B13,[1]!Tableau_Lancer_la_requête_à_partir_de_Excel_Files17[#All],32,FALSE)))))))))))))))))),"A REMPLIR")</f>
        <v>OUI</v>
      </c>
      <c r="AI13" s="27" t="str">
        <f ca="1">IFERROR(IF($AD13="SOLIA",VLOOKUP($B13,[1]!Tableau_Lancer_la_requête_à_partir_de_Excel_Files6[#All],33,FALSE),IF($AD13="FIRPLAST",VLOOKUP($B13,[1]!Tableau_Lancer_la_requête_à_partir_de_Excel_Files5[#All],33,FALSE),IF($AD13="COMATEC",VLOOKUP($B13,[1]!Tableau_Lancer_la_requête_à_partir_de_Excel_Files7[#All],33,FALSE),IF($AD13="DE FACTO",VLOOKUP($B13,[1]!Tableau_Lancer_la_requête_à_partir_de_Excel_Files4[#All],33,FALSE),IF($AD13="ARTE Dist",VLOOKUP($B13,[1]!Tableau_Lancer_la_requête_à_partir_de_Excel_Files18[#All],33,FALSE),IF($AD13="THIOLAT",VLOOKUP($B13,[1]!Tableau_Lancer_la_requête_à_partir_de_Excel_Files20[#All],33,FALSE),IF($AD13="LE GOFF",VLOOKUP($B13,[1]!Tableau_Lancer_la_requête_à_partir_de_Excel_Files19[#All],33,FALSE),IF($AD13="ARDEX",VLOOKUP($B13,[1]!Tableau_Lancer_la_requête_à_partir_de_Excel_Files8[#All],33,FALSE),IF($AD13="EVENPLAST",VLOOKUP($B13,[1]!Tableau_Lancer_la_requête_à_partir_de_Excel_Files9[#All],33,FALSE),IF($AD13="GAULT ET FREMONT",VLOOKUP($B13,[1]!Tableau_Lancer_la_requête_à_partir_de_Excel_Files10[#All],33,FALSE),IF($AD13="GUILLIN EMBALLAGES",VLOOKUP($B13,[1]!Tableau_Lancer_la_requête_à_partir_de_Excel_Files11[#All],33,FALSE),IF($AD13="IMPRIMERIE DU VIADUC",VLOOKUP($B13,[1]!Tableau_Lancer_la_requête_à_partir_de_Excel_Files12[#All],33,FALSE),IF($AD13="JOLARD",VLOOKUP($B13,[1]!Tableau_Lancer_la_requête_à_partir_de_Excel_Files14[#All],33,FALSE),IF($AD13="MP HYGIENE",VLOOKUP($B13,[1]!Tableau_Lancer_la_requête_à_partir_de_Excel_Files15[#All],33,FALSE),IF($AD13="SIPALDIS",VLOOKUP($B13,[1]!Tableau_Lancer_la_requête_à_partir_de_Excel_Files13[#All],33,FALSE),IF($AD13="TICKET COM",VLOOKUP($B13,[1]!Tableau_Lancer_la_requête_à_partir_de_Excel_Files16[#All],33,FALSE),IF($AD13="TREELOGI-CODINA",VLOOKUP($B13,[1]!Tableau_Lancer_la_requête_à_partir_de_Excel_Files17[#All],33,FALSE)))))))))))))))))),"A REMPLIR")</f>
        <v>5000</v>
      </c>
      <c r="AJ13" s="25">
        <f ca="1">IFERROR(IF($AD13="SOLIA",VLOOKUP($B13,[1]!Tableau_Lancer_la_requête_à_partir_de_Excel_Files6[#All],34,FALSE),IF($AD13="FIRPLAST",VLOOKUP($B13,[1]!Tableau_Lancer_la_requête_à_partir_de_Excel_Files5[#All],34,FALSE),IF($AD13="COMATEC",VLOOKUP($B13,[1]!Tableau_Lancer_la_requête_à_partir_de_Excel_Files7[#All],34,FALSE),IF($AD13="DE FACTO",VLOOKUP($B13,[1]!Tableau_Lancer_la_requête_à_partir_de_Excel_Files4[#All],34,FALSE),IF($AD13="ARTE Dist",VLOOKUP($B13,[1]!Tableau_Lancer_la_requête_à_partir_de_Excel_Files18[#All],34,FALSE),IF($AD13="THIOLAT",VLOOKUP($B13,[1]!Tableau_Lancer_la_requête_à_partir_de_Excel_Files20[#All],34,FALSE),IF($AD13="LE GOFF",VLOOKUP($B13,[1]!Tableau_Lancer_la_requête_à_partir_de_Excel_Files19[#All],34,FALSE),IF($AD13="ARDEX",VLOOKUP($B13,[1]!Tableau_Lancer_la_requête_à_partir_de_Excel_Files8[#All],34,FALSE),IF($AD13="EVENPLAST",VLOOKUP($B13,[1]!Tableau_Lancer_la_requête_à_partir_de_Excel_Files9[#All],34,FALSE),IF($AD13="GAULT ET FREMONT",VLOOKUP($B13,[1]!Tableau_Lancer_la_requête_à_partir_de_Excel_Files10[#All],34,FALSE),IF($AD13="GUILLIN EMBALLAGES",VLOOKUP($B13,[1]!Tableau_Lancer_la_requête_à_partir_de_Excel_Files11[#All],34,FALSE),IF($AD13="IMPRIMERIE DU VIADUC",VLOOKUP($B13,[1]!Tableau_Lancer_la_requête_à_partir_de_Excel_Files12[#All],34,FALSE),IF($AD13="JOLARD",VLOOKUP($B13,[1]!Tableau_Lancer_la_requête_à_partir_de_Excel_Files14[#All],34,FALSE),IF($AD13="MP HYGIENE",VLOOKUP($B13,[1]!Tableau_Lancer_la_requête_à_partir_de_Excel_Files15[#All],34,FALSE),IF($AD13="SIPALDIS",VLOOKUP($B13,[1]!Tableau_Lancer_la_requête_à_partir_de_Excel_Files13[#All],34,FALSE),IF($AD13="TICKET COM",VLOOKUP($B13,[1]!Tableau_Lancer_la_requête_à_partir_de_Excel_Files16[#All],34,FALSE),IF($AD13="TREELOGI-CODINA",VLOOKUP($B13,[1]!Tableau_Lancer_la_requête_à_partir_de_Excel_Files17[#All],34,FALSE)))))))))))))))))),"A REMPLIR")</f>
        <v>42583</v>
      </c>
      <c r="AK13" s="25" t="str">
        <f ca="1">IFERROR(IF($AD13="SOLIA",VLOOKUP($B13,[1]!Tableau_Lancer_la_requête_à_partir_de_Excel_Files6[#All],35,FALSE),IF($AD13="FIRPLAST",VLOOKUP($B13,[1]!Tableau_Lancer_la_requête_à_partir_de_Excel_Files5[#All],35,FALSE),IF($AD13="COMATEC",VLOOKUP($B13,[1]!Tableau_Lancer_la_requête_à_partir_de_Excel_Files7[#All],35,FALSE),IF($AD13="DE FACTO",VLOOKUP($B13,[1]!Tableau_Lancer_la_requête_à_partir_de_Excel_Files4[#All],35,FALSE),IF($AD13="ARTE Dist",VLOOKUP($B13,[1]!Tableau_Lancer_la_requête_à_partir_de_Excel_Files18[#All],35,FALSE),IF($AD13="THIOLAT",VLOOKUP($B13,[1]!Tableau_Lancer_la_requête_à_partir_de_Excel_Files20[#All],35,FALSE),IF($AD13="LE GOFF",VLOOKUP($B13,[1]!Tableau_Lancer_la_requête_à_partir_de_Excel_Files19[#All],35,FALSE),IF($AD13="ARDEX",VLOOKUP($B13,[1]!Tableau_Lancer_la_requête_à_partir_de_Excel_Files8[#All],35,FALSE),IF($AD13="EVENPLAST",VLOOKUP($B13,[1]!Tableau_Lancer_la_requête_à_partir_de_Excel_Files9[#All],35,FALSE),IF($AD13="GAULT ET FREMONT",VLOOKUP($B13,[1]!Tableau_Lancer_la_requête_à_partir_de_Excel_Files10[#All],35,FALSE),IF($AD13="GUILLIN EMBALLAGES",VLOOKUP($B13,[1]!Tableau_Lancer_la_requête_à_partir_de_Excel_Files11[#All],35,FALSE),IF($AD13="IMPRIMERIE DU VIADUC",VLOOKUP($B13,[1]!Tableau_Lancer_la_requête_à_partir_de_Excel_Files12[#All],35,FALSE),IF($AD13="JOLARD",VLOOKUP($B13,[1]!Tableau_Lancer_la_requête_à_partir_de_Excel_Files14[#All],35,FALSE),IF($AD13="MP HYGIENE",VLOOKUP($B13,[1]!Tableau_Lancer_la_requête_à_partir_de_Excel_Files15[#All],35,FALSE),IF($AD13="SIPALDIS",VLOOKUP($B13,[1]!Tableau_Lancer_la_requête_à_partir_de_Excel_Files13[#All],35,FALSE),IF($AD13="TICKET COM",VLOOKUP($B13,[1]!Tableau_Lancer_la_requête_à_partir_de_Excel_Files16[#All],35,FALSE),IF($AD13="TREELOGI-CODINA",VLOOKUP($B13,[1]!Tableau_Lancer_la_requête_à_partir_de_Excel_Files17[#All],35,FALSE)))))))))))))))))),"A REMPLIR")</f>
        <v>Lettre recommandé</v>
      </c>
      <c r="AL13" s="26" t="str">
        <f ca="1">IFERROR(IF($AD13="SOLIA",VLOOKUP($B13,[1]!Tableau_Lancer_la_requête_à_partir_de_Excel_Files6[#All],36,FALSE),IF($AD13="FIRPLAST",VLOOKUP($B13,[1]!Tableau_Lancer_la_requête_à_partir_de_Excel_Files5[#All],36,FALSE),IF($AD13="COMATEC",VLOOKUP($B13,[1]!Tableau_Lancer_la_requête_à_partir_de_Excel_Files7[#All],36,FALSE),IF($AD13="DE FACTO",VLOOKUP($B13,[1]!Tableau_Lancer_la_requête_à_partir_de_Excel_Files4[#All],36,FALSE),IF($AD13="ARTE Dist",VLOOKUP($B13,[1]!Tableau_Lancer_la_requête_à_partir_de_Excel_Files18[#All],36,FALSE),IF($AD13="THIOLAT",VLOOKUP($B13,[1]!Tableau_Lancer_la_requête_à_partir_de_Excel_Files20[#All],36,FALSE),IF($AD13="LE GOFF",VLOOKUP($B13,[1]!Tableau_Lancer_la_requête_à_partir_de_Excel_Files19[#All],36,FALSE),IF($AD13="ARDEX",VLOOKUP($B13,[1]!Tableau_Lancer_la_requête_à_partir_de_Excel_Files8[#All],36,FALSE),IF($AD13="EVENPLAST",VLOOKUP($B13,[1]!Tableau_Lancer_la_requête_à_partir_de_Excel_Files9[#All],36,FALSE),IF($AD13="GAULT ET FREMONT",VLOOKUP($B13,[1]!Tableau_Lancer_la_requête_à_partir_de_Excel_Files10[#All],36,FALSE),IF($AD13="GUILLIN EMBALLAGES",VLOOKUP($B13,[1]!Tableau_Lancer_la_requête_à_partir_de_Excel_Files11[#All],36,FALSE),IF($AD13="IMPRIMERIE DU VIADUC",VLOOKUP($B13,[1]!Tableau_Lancer_la_requête_à_partir_de_Excel_Files12[#All],36,FALSE),IF($AD13="JOLARD",VLOOKUP($B13,[1]!Tableau_Lancer_la_requête_à_partir_de_Excel_Files14[#All],36,FALSE),IF($AD13="MP HYGIENE",VLOOKUP($B13,[1]!Tableau_Lancer_la_requête_à_partir_de_Excel_Files15[#All],36,FALSE),IF($AD13="SIPALDIS",VLOOKUP($B13,[1]!Tableau_Lancer_la_requête_à_partir_de_Excel_Files13[#All],36,FALSE),IF($AD13="TICKET COM",VLOOKUP($B13,[1]!Tableau_Lancer_la_requête_à_partir_de_Excel_Files16[#All],36,FALSE),IF($AD13="TREELOGI-CODINA",VLOOKUP($B13,[1]!Tableau_Lancer_la_requête_à_partir_de_Excel_Files17[#All],36,FALSE)))))))))))))))))),"A REMPLIR")</f>
        <v>7</v>
      </c>
      <c r="AM13" s="26">
        <f ca="1">IFERROR(IF($AD13="SOLIA",VLOOKUP($B13,[1]!Tableau_Lancer_la_requête_à_partir_de_Excel_Files6[#All],37,FALSE),IF($AD13="FIRPLAST",VLOOKUP($B13,[1]!Tableau_Lancer_la_requête_à_partir_de_Excel_Files5[#All],37,FALSE),IF($AD13="COMATEC",VLOOKUP($B13,[1]!Tableau_Lancer_la_requête_à_partir_de_Excel_Files7[#All],37,FALSE),IF($AD13="DE FACTO",VLOOKUP($B13,[1]!Tableau_Lancer_la_requête_à_partir_de_Excel_Files4[#All],37,FALSE),IF($AD13="ARTE Dist",VLOOKUP($B13,[1]!Tableau_Lancer_la_requête_à_partir_de_Excel_Files18[#All],37,FALSE),IF($AD13="THIOLAT",VLOOKUP($B13,[1]!Tableau_Lancer_la_requête_à_partir_de_Excel_Files20[#All],37,FALSE),IF($AD13="LE GOFF",VLOOKUP($B13,[1]!Tableau_Lancer_la_requête_à_partir_de_Excel_Files19[#All],37,FALSE),IF($AD13="ARDEX",VLOOKUP($B13,[1]!Tableau_Lancer_la_requête_à_partir_de_Excel_Files8[#All],37,FALSE),IF($AD13="EVENPLAST",VLOOKUP($B13,[1]!Tableau_Lancer_la_requête_à_partir_de_Excel_Files9[#All],37,FALSE),IF($AD13="GAULT ET FREMONT",VLOOKUP($B13,[1]!Tableau_Lancer_la_requête_à_partir_de_Excel_Files10[#All],37,FALSE),IF($AD13="GUILLIN EMBALLAGES",VLOOKUP($B13,[1]!Tableau_Lancer_la_requête_à_partir_de_Excel_Files11[#All],37,FALSE),IF($AD13="IMPRIMERIE DU VIADUC",VLOOKUP($B13,[1]!Tableau_Lancer_la_requête_à_partir_de_Excel_Files12[#All],37,FALSE),IF($AD13="JOLARD",VLOOKUP($B13,[1]!Tableau_Lancer_la_requête_à_partir_de_Excel_Files14[#All],37,FALSE),IF($AD13="MP HYGIENE",VLOOKUP($B13,[1]!Tableau_Lancer_la_requête_à_partir_de_Excel_Files15[#All],37,FALSE),IF($AD13="SIPALDIS",VLOOKUP($B13,[1]!Tableau_Lancer_la_requête_à_partir_de_Excel_Files13[#All],37,FALSE),IF($AD13="TICKET COM",VLOOKUP($B13,[1]!Tableau_Lancer_la_requête_à_partir_de_Excel_Files16[#All],37,FALSE),IF($AD13="TREELOGI-CODINA",VLOOKUP($B13,[1]!Tableau_Lancer_la_requête_à_partir_de_Excel_Files17[#All],37,FALSE)))))))))))))))))),"A REMPLIR")</f>
        <v>3</v>
      </c>
      <c r="AN13" s="28">
        <f ca="1">IFERROR(IF($AD13="SOLIA",VLOOKUP($B13,[1]!Tableau_Lancer_la_requête_à_partir_de_Excel_Files6[#All],38,FALSE),IF($AD13="FIRPLAST",VLOOKUP($B13,[1]!Tableau_Lancer_la_requête_à_partir_de_Excel_Files5[#All],38,FALSE),IF($AD13="COMATEC",VLOOKUP($B13,[1]!Tableau_Lancer_la_requête_à_partir_de_Excel_Files7[#All],38,FALSE),IF($AD13="DE FACTO",VLOOKUP($B13,[1]!Tableau_Lancer_la_requête_à_partir_de_Excel_Files4[#All],38,FALSE),IF($AD13="ARTE Dist",VLOOKUP($B13,[1]!Tableau_Lancer_la_requête_à_partir_de_Excel_Files18[#All],38,FALSE),IF($AD13="THIOLAT",VLOOKUP($B13,[1]!Tableau_Lancer_la_requête_à_partir_de_Excel_Files20[#All],38,FALSE),IF($AD13="LE GOFF",VLOOKUP($B13,[1]!Tableau_Lancer_la_requête_à_partir_de_Excel_Files19[#All],38,FALSE),IF($AD13="ARDEX",VLOOKUP($B13,[1]!Tableau_Lancer_la_requête_à_partir_de_Excel_Files8[#All],38,FALSE),IF($AD13="EVENPLAST",VLOOKUP($B13,[1]!Tableau_Lancer_la_requête_à_partir_de_Excel_Files9[#All],38,FALSE),IF($AD13="GAULT ET FREMONT",VLOOKUP($B13,[1]!Tableau_Lancer_la_requête_à_partir_de_Excel_Files10[#All],38,FALSE),IF($AD13="GUILLIN EMBALLAGES",VLOOKUP($B13,[1]!Tableau_Lancer_la_requête_à_partir_de_Excel_Files11[#All],38,FALSE),IF($AD13="IMPRIMERIE DU VIADUC",VLOOKUP($B13,[1]!Tableau_Lancer_la_requête_à_partir_de_Excel_Files12[#All],38,FALSE),IF($AD13="JOLARD",VLOOKUP($B13,[1]!Tableau_Lancer_la_requête_à_partir_de_Excel_Files14[#All],38,FALSE),IF($AD13="MP HYGIENE",VLOOKUP($B13,[1]!Tableau_Lancer_la_requête_à_partir_de_Excel_Files15[#All],38,FALSE),IF($AD13="SIPALDIS",VLOOKUP($B13,[1]!Tableau_Lancer_la_requête_à_partir_de_Excel_Files13[#All],38,FALSE),IF($AD13="TICKET COM",VLOOKUP($B13,[1]!Tableau_Lancer_la_requête_à_partir_de_Excel_Files16[#All],38,FALSE),IF($AD13="TREELOGI-CODINA",VLOOKUP($B13,[1]!Tableau_Lancer_la_requête_à_partir_de_Excel_Files17[#All],38,FALSE)))))))))))))))))),"A REMPLIR")</f>
        <v>10</v>
      </c>
      <c r="AO13" s="28">
        <f ca="1">IFERROR(IF($AD13="SOLIA",VLOOKUP($B13,[1]!Tableau_Lancer_la_requête_à_partir_de_Excel_Files6[#All],39,FALSE),IF($AD13="FIRPLAST",VLOOKUP($B13,[1]!Tableau_Lancer_la_requête_à_partir_de_Excel_Files5[#All],39,FALSE),IF($AD13="COMATEC",VLOOKUP($B13,[1]!Tableau_Lancer_la_requête_à_partir_de_Excel_Files7[#All],39,FALSE),IF($AD13="DE FACTO",VLOOKUP($B13,[1]!Tableau_Lancer_la_requête_à_partir_de_Excel_Files4[#All],39,FALSE),IF($AD13="ARTE Dist",VLOOKUP($B13,[1]!Tableau_Lancer_la_requête_à_partir_de_Excel_Files18[#All],39,FALSE),IF($AD13="THIOLAT",VLOOKUP($B13,[1]!Tableau_Lancer_la_requête_à_partir_de_Excel_Files20[#All],39,FALSE),IF($AD13="LE GOFF",VLOOKUP($B13,[1]!Tableau_Lancer_la_requête_à_partir_de_Excel_Files19[#All],39,FALSE),IF($AD13="ARDEX",VLOOKUP($B13,[1]!Tableau_Lancer_la_requête_à_partir_de_Excel_Files8[#All],39,FALSE),IF($AD13="EVENPLAST",VLOOKUP($B13,[1]!Tableau_Lancer_la_requête_à_partir_de_Excel_Files9[#All],39,FALSE),IF($AD13="GAULT ET FREMONT",VLOOKUP($B13,[1]!Tableau_Lancer_la_requête_à_partir_de_Excel_Files10[#All],39,FALSE),IF($AD13="GUILLIN EMBALLAGES",VLOOKUP($B13,[1]!Tableau_Lancer_la_requête_à_partir_de_Excel_Files11[#All],39,FALSE),IF($AD13="IMPRIMERIE DU VIADUC",VLOOKUP($B13,[1]!Tableau_Lancer_la_requête_à_partir_de_Excel_Files12[#All],39,FALSE),IF($AD13="JOLARD",VLOOKUP($B13,[1]!Tableau_Lancer_la_requête_à_partir_de_Excel_Files14[#All],39,FALSE),IF($AD13="MP HYGIENE",VLOOKUP($B13,[1]!Tableau_Lancer_la_requête_à_partir_de_Excel_Files15[#All],39,FALSE),IF($AD13="SIPALDIS",VLOOKUP($B13,[1]!Tableau_Lancer_la_requête_à_partir_de_Excel_Files13[#All],39,FALSE),IF($AD13="TICKET COM",VLOOKUP($B13,[1]!Tableau_Lancer_la_requête_à_partir_de_Excel_Files16[#All],39,FALSE),IF($AD13="TREELOGI-CODINA",VLOOKUP($B13,[1]!Tableau_Lancer_la_requête_à_partir_de_Excel_Files17[#All],39,FALSE)))))))))))))))))),"A REMPLIR")</f>
        <v>3</v>
      </c>
      <c r="AP13" s="25" t="str">
        <f ca="1">IFERROR(IF($AD13="SOLIA",VLOOKUP($B13,[1]!Tableau_Lancer_la_requête_à_partir_de_Excel_Files6[#All],40,FALSE),IF($AD13="FIRPLAST",VLOOKUP($B13,[1]!Tableau_Lancer_la_requête_à_partir_de_Excel_Files5[#All],40,FALSE),IF($AD13="COMATEC",VLOOKUP($B13,[1]!Tableau_Lancer_la_requête_à_partir_de_Excel_Files7[#All],40,FALSE),IF($AD13="DE FACTO",VLOOKUP($B13,[1]!Tableau_Lancer_la_requête_à_partir_de_Excel_Files4[#All],40,FALSE),IF($AD13="ARTE Dist",VLOOKUP($B13,[1]!Tableau_Lancer_la_requête_à_partir_de_Excel_Files18[#All],40,FALSE),IF($AD13="THIOLAT",VLOOKUP($B13,[1]!Tableau_Lancer_la_requête_à_partir_de_Excel_Files20[#All],40,FALSE),IF($AD13="LE GOFF",VLOOKUP($B13,[1]!Tableau_Lancer_la_requête_à_partir_de_Excel_Files19[#All],40,FALSE),IF($AD13="ARDEX",VLOOKUP($B13,[1]!Tableau_Lancer_la_requête_à_partir_de_Excel_Files8[#All],40,FALSE),IF($AD13="EVENPLAST",VLOOKUP($B13,[1]!Tableau_Lancer_la_requête_à_partir_de_Excel_Files9[#All],40,FALSE),IF($AD13="GAULT ET FREMONT",VLOOKUP($B13,[1]!Tableau_Lancer_la_requête_à_partir_de_Excel_Files10[#All],40,FALSE),IF($AD13="GUILLIN EMBALLAGES",VLOOKUP($B13,[1]!Tableau_Lancer_la_requête_à_partir_de_Excel_Files11[#All],40,FALSE),IF($AD13="IMPRIMERIE DU VIADUC",VLOOKUP($B13,[1]!Tableau_Lancer_la_requête_à_partir_de_Excel_Files12[#All],40,FALSE),IF($AD13="JOLARD",VLOOKUP($B13,[1]!Tableau_Lancer_la_requête_à_partir_de_Excel_Files14[#All],40,FALSE),IF($AD13="MP HYGIENE",VLOOKUP($B13,[1]!Tableau_Lancer_la_requête_à_partir_de_Excel_Files15[#All],40,FALSE),IF($AD13="SIPALDIS",VLOOKUP($B13,[1]!Tableau_Lancer_la_requête_à_partir_de_Excel_Files13[#All],40,FALSE),IF($AD13="TICKET COM",VLOOKUP($B13,[1]!Tableau_Lancer_la_requête_à_partir_de_Excel_Files16[#All],40,FALSE),IF($AD13="TREELOGI-CODINA",VLOOKUP($B13,[1]!Tableau_Lancer_la_requête_à_partir_de_Excel_Files17[#All],40,FALSE)))))))))))))))))),"A REMPLIR")</f>
        <v>Richard DUPONT</v>
      </c>
      <c r="AQ13" s="27" t="str">
        <f ca="1">IFERROR(IF($AD13="SOLIA",VLOOKUP($B13,[1]!Tableau_Lancer_la_requête_à_partir_de_Excel_Files6[#All],41,FALSE),IF($AD13="FIRPLAST",VLOOKUP($B13,[1]!Tableau_Lancer_la_requête_à_partir_de_Excel_Files5[#All],41,FALSE),IF($AD13="COMATEC",VLOOKUP($B13,[1]!Tableau_Lancer_la_requête_à_partir_de_Excel_Files7[#All],41,FALSE),IF($AD13="DE FACTO",VLOOKUP($B13,[1]!Tableau_Lancer_la_requête_à_partir_de_Excel_Files4[#All],41,FALSE),IF($AD13="ARTE Dist",VLOOKUP($B13,[1]!Tableau_Lancer_la_requête_à_partir_de_Excel_Files18[#All],41,FALSE),IF($AD13="THIOLAT",VLOOKUP($B13,[1]!Tableau_Lancer_la_requête_à_partir_de_Excel_Files20[#All],41,FALSE),IF($AD13="LE GOFF",VLOOKUP($B13,[1]!Tableau_Lancer_la_requête_à_partir_de_Excel_Files19[#All],41,FALSE),IF($AD13="ARDEX",VLOOKUP($B13,[1]!Tableau_Lancer_la_requête_à_partir_de_Excel_Files8[#All],41,FALSE),IF($AD13="EVENPLAST",VLOOKUP($B13,[1]!Tableau_Lancer_la_requête_à_partir_de_Excel_Files9[#All],41,FALSE),IF($AD13="GAULT ET FREMONT",VLOOKUP($B13,[1]!Tableau_Lancer_la_requête_à_partir_de_Excel_Files10[#All],41,FALSE),IF($AD13="GUILLIN EMBALLAGES",VLOOKUP($B13,[1]!Tableau_Lancer_la_requête_à_partir_de_Excel_Files11[#All],41,FALSE),IF($AD13="IMPRIMERIE DU VIADUC",VLOOKUP($B13,[1]!Tableau_Lancer_la_requête_à_partir_de_Excel_Files12[#All],41,FALSE),IF($AD13="JOLARD",VLOOKUP($B13,[1]!Tableau_Lancer_la_requête_à_partir_de_Excel_Files14[#All],41,FALSE),IF($AD13="MP HYGIENE",VLOOKUP($B13,[1]!Tableau_Lancer_la_requête_à_partir_de_Excel_Files15[#All],41,FALSE),IF($AD13="SIPALDIS",VLOOKUP($B13,[1]!Tableau_Lancer_la_requête_à_partir_de_Excel_Files13[#All],41,FALSE),IF($AD13="TICKET COM",VLOOKUP($B13,[1]!Tableau_Lancer_la_requête_à_partir_de_Excel_Files16[#All],41,FALSE),IF($AD13="TREELOGI-CODINA",VLOOKUP($B13,[1]!Tableau_Lancer_la_requête_à_partir_de_Excel_Files17[#All],41,FALSE)))))))))))))))))),"A REMPLIR")</f>
        <v>02 34 56 87 21</v>
      </c>
      <c r="AR13" s="29">
        <v>42593</v>
      </c>
      <c r="AS13" s="24">
        <v>5</v>
      </c>
      <c r="AT13" s="30" t="s">
        <v>98</v>
      </c>
      <c r="AU13" s="31" t="s">
        <v>72</v>
      </c>
      <c r="AV13" s="31" t="s">
        <v>72</v>
      </c>
      <c r="AW13" s="31" t="s">
        <v>72</v>
      </c>
      <c r="AX13" s="31" t="s">
        <v>99</v>
      </c>
      <c r="AY13" s="32"/>
      <c r="AZ13" s="32">
        <v>0</v>
      </c>
      <c r="BA13" s="31"/>
      <c r="BB13" s="31" t="s">
        <v>100</v>
      </c>
      <c r="BC13" s="31" t="s">
        <v>101</v>
      </c>
      <c r="BD13" s="30"/>
      <c r="BE13" s="33"/>
      <c r="BF13" s="22"/>
      <c r="BG13" s="22" t="s">
        <v>85</v>
      </c>
    </row>
    <row r="14" spans="1:59" ht="255">
      <c r="A14" s="10" t="s">
        <v>102</v>
      </c>
      <c r="B14" s="34" t="s">
        <v>103</v>
      </c>
      <c r="C14" s="12" t="s">
        <v>61</v>
      </c>
      <c r="D14" s="13" t="s">
        <v>77</v>
      </c>
      <c r="E14" s="14" t="s">
        <v>88</v>
      </c>
      <c r="F14" s="15">
        <v>42466</v>
      </c>
      <c r="G14" s="13" t="s">
        <v>104</v>
      </c>
      <c r="H14" s="13" t="s">
        <v>105</v>
      </c>
      <c r="I14" s="16" t="s">
        <v>106</v>
      </c>
      <c r="J14" s="16" t="s">
        <v>103</v>
      </c>
      <c r="K14" s="16" t="s">
        <v>107</v>
      </c>
      <c r="L14" s="16" t="s">
        <v>108</v>
      </c>
      <c r="M14" s="16" t="s">
        <v>109</v>
      </c>
      <c r="N14" s="16" t="s">
        <v>71</v>
      </c>
      <c r="O14" s="17" t="s">
        <v>79</v>
      </c>
      <c r="P14" s="17" t="s">
        <v>79</v>
      </c>
      <c r="Q14" s="16" t="s">
        <v>110</v>
      </c>
      <c r="R14" s="16" t="s">
        <v>111</v>
      </c>
      <c r="S14" s="18" t="s">
        <v>112</v>
      </c>
      <c r="T14" s="19"/>
      <c r="U14" s="19" t="s">
        <v>107</v>
      </c>
      <c r="V14" s="18">
        <v>10</v>
      </c>
      <c r="W14" s="15" t="s">
        <v>77</v>
      </c>
      <c r="X14" s="15" t="s">
        <v>113</v>
      </c>
      <c r="Y14" s="15">
        <v>42474</v>
      </c>
      <c r="Z14" s="22" t="s">
        <v>79</v>
      </c>
      <c r="AA14" s="23" t="s">
        <v>80</v>
      </c>
      <c r="AB14" s="24" t="s">
        <v>114</v>
      </c>
      <c r="AC14" s="24" t="s">
        <v>112</v>
      </c>
      <c r="AD14" s="25">
        <f ca="1">IFERROR(IF($AD14="SOLIA",VLOOKUP($B14,[1]!Tableau_Lancer_la_requête_à_partir_de_Excel_Files6[#All],28,FALSE),IF($AD14="FIRPLAST",VLOOKUP($B14,[1]!Tableau_Lancer_la_requête_à_partir_de_Excel_Files5[#All],28,FALSE),IF($AD14="COMATEC",VLOOKUP($B14,[1]!Tableau_Lancer_la_requête_à_partir_de_Excel_Files7[#All],28,FALSE),IF($AD14="DE FACTO",VLOOKUP($B14,[1]!Tableau_Lancer_la_requête_à_partir_de_Excel_Files4[#All],28,FALSE),IF($AD14="ARTE Dist",VLOOKUP($B14,[1]!Tableau_Lancer_la_requête_à_partir_de_Excel_Files18[#All],28,FALSE),IF($AD14="THIOLAT",VLOOKUP($B14,[1]!Tableau_Lancer_la_requête_à_partir_de_Excel_Files20[#All],28,FALSE),IF($AD14="LE GOFF",VLOOKUP($B14,[1]!Tableau_Lancer_la_requête_à_partir_de_Excel_Files19[#All],28,FALSE),IF($AD14="ARDEX",VLOOKUP($B14,[1]!Tableau_Lancer_la_requête_à_partir_de_Excel_Files8[#All],28,FALSE),IF($AD14="EVENPLAST",VLOOKUP($B14,[1]!Tableau_Lancer_la_requête_à_partir_de_Excel_Files9[#All],28,FALSE),IF($AD14="GAULT ET FREMONT",VLOOKUP($B14,[1]!Tableau_Lancer_la_requête_à_partir_de_Excel_Files10[#All],28,FALSE),IF($AD14="GUILLIN EMBALLAGES",VLOOKUP($B14,[1]!Tableau_Lancer_la_requête_à_partir_de_Excel_Files11[#All],28,FALSE),IF($AD14="IMPRIMERIE DU VIADUC",VLOOKUP($B14,[1]!Tableau_Lancer_la_requête_à_partir_de_Excel_Files12[#All],28,FALSE),IF($AD14="JOLARD",VLOOKUP($B14,[1]!Tableau_Lancer_la_requête_à_partir_de_Excel_Files14[#All],28,FALSE),IF($AD14="MP HYGIENE",VLOOKUP($B14,[1]!Tableau_Lancer_la_requête_à_partir_de_Excel_Files15[#All],28,FALSE),IF($AD14="SIPALDIS",VLOOKUP($B14,[1]!Tableau_Lancer_la_requête_à_partir_de_Excel_Files13[#All],28,FALSE),IF($AD14="TICKET COM",VLOOKUP($B14,[1]!Tableau_Lancer_la_requête_à_partir_de_Excel_Files16[#All],28,FALSE),IF($AD14="TREELOGI-CODINA",VLOOKUP($B14,[1]!Tableau_Lancer_la_requête_à_partir_de_Excel_Files17[#All],28,FALSE)))))))))))))))))),"A REMPLIR")</f>
        <v>42467</v>
      </c>
      <c r="AE14" s="25" t="str">
        <f ca="1">IFERROR(IF($AD14="SOLIA",VLOOKUP($B14,[1]!Tableau_Lancer_la_requête_à_partir_de_Excel_Files6[#All],29,FALSE),IF($AD14="FIRPLAST",VLOOKUP($B14,[1]!Tableau_Lancer_la_requête_à_partir_de_Excel_Files5[#All],29,FALSE),IF($AD14="COMATEC",VLOOKUP($B14,[1]!Tableau_Lancer_la_requête_à_partir_de_Excel_Files7[#All],29,FALSE),IF($AD14="DE FACTO",VLOOKUP($B14,[1]!Tableau_Lancer_la_requête_à_partir_de_Excel_Files4[#All],29,FALSE),IF($AD14="ARTE Dist",VLOOKUP($B14,[1]!Tableau_Lancer_la_requête_à_partir_de_Excel_Files18[#All],29,FALSE),IF($AD14="THIOLAT",VLOOKUP($B14,[1]!Tableau_Lancer_la_requête_à_partir_de_Excel_Files20[#All],29,FALSE),IF($AD14="LE GOFF",VLOOKUP($B14,[1]!Tableau_Lancer_la_requête_à_partir_de_Excel_Files19[#All],29,FALSE),IF($AD14="ARDEX",VLOOKUP($B14,[1]!Tableau_Lancer_la_requête_à_partir_de_Excel_Files8[#All],29,FALSE),IF($AD14="EVENPLAST",VLOOKUP($B14,[1]!Tableau_Lancer_la_requête_à_partir_de_Excel_Files9[#All],29,FALSE),IF($AD14="GAULT ET FREMONT",VLOOKUP($B14,[1]!Tableau_Lancer_la_requête_à_partir_de_Excel_Files10[#All],29,FALSE),IF($AD14="GUILLIN EMBALLAGES",VLOOKUP($B14,[1]!Tableau_Lancer_la_requête_à_partir_de_Excel_Files11[#All],29,FALSE),IF($AD14="IMPRIMERIE DU VIADUC",VLOOKUP($B14,[1]!Tableau_Lancer_la_requête_à_partir_de_Excel_Files12[#All],29,FALSE),IF($AD14="JOLARD",VLOOKUP($B14,[1]!Tableau_Lancer_la_requête_à_partir_de_Excel_Files14[#All],29,FALSE),IF($AD14="MP HYGIENE",VLOOKUP($B14,[1]!Tableau_Lancer_la_requête_à_partir_de_Excel_Files15[#All],29,FALSE),IF($AD14="SIPALDIS",VLOOKUP($B14,[1]!Tableau_Lancer_la_requête_à_partir_de_Excel_Files13[#All],29,FALSE),IF($AD14="TICKET COM",VLOOKUP($B14,[1]!Tableau_Lancer_la_requête_à_partir_de_Excel_Files16[#All],29,FALSE),IF($AD14="TREELOGI-CODINA",VLOOKUP($B14,[1]!Tableau_Lancer_la_requête_à_partir_de_Excel_Files17[#All],29,FALSE)))))))))))))))))),"A REMPLIR")</f>
        <v>555</v>
      </c>
      <c r="AF14" s="25" t="str">
        <f ca="1">IFERROR(IF($AD14="SOLIA",VLOOKUP($B14,[1]!Tableau_Lancer_la_requête_à_partir_de_Excel_Files6[#All],30,FALSE),IF($AD14="FIRPLAST",VLOOKUP($B14,[1]!Tableau_Lancer_la_requête_à_partir_de_Excel_Files5[#All],30,FALSE),IF($AD14="COMATEC",VLOOKUP($B14,[1]!Tableau_Lancer_la_requête_à_partir_de_Excel_Files7[#All],30,FALSE),IF($AD14="DE FACTO",VLOOKUP($B14,[1]!Tableau_Lancer_la_requête_à_partir_de_Excel_Files4[#All],30,FALSE),IF($AD14="ARTE Dist",VLOOKUP($B14,[1]!Tableau_Lancer_la_requête_à_partir_de_Excel_Files18[#All],30,FALSE),IF($AD14="THIOLAT",VLOOKUP($B14,[1]!Tableau_Lancer_la_requête_à_partir_de_Excel_Files20[#All],30,FALSE),IF($AD14="LE GOFF",VLOOKUP($B14,[1]!Tableau_Lancer_la_requête_à_partir_de_Excel_Files19[#All],30,FALSE),IF($AD14="ARDEX",VLOOKUP($B14,[1]!Tableau_Lancer_la_requête_à_partir_de_Excel_Files8[#All],30,FALSE),IF($AD14="EVENPLAST",VLOOKUP($B14,[1]!Tableau_Lancer_la_requête_à_partir_de_Excel_Files9[#All],30,FALSE),IF($AD14="GAULT ET FREMONT",VLOOKUP($B14,[1]!Tableau_Lancer_la_requête_à_partir_de_Excel_Files10[#All],30,FALSE),IF($AD14="GUILLIN EMBALLAGES",VLOOKUP($B14,[1]!Tableau_Lancer_la_requête_à_partir_de_Excel_Files11[#All],30,FALSE),IF($AD14="IMPRIMERIE DU VIADUC",VLOOKUP($B14,[1]!Tableau_Lancer_la_requête_à_partir_de_Excel_Files12[#All],30,FALSE),IF($AD14="JOLARD",VLOOKUP($B14,[1]!Tableau_Lancer_la_requête_à_partir_de_Excel_Files14[#All],30,FALSE),IF($AD14="MP HYGIENE",VLOOKUP($B14,[1]!Tableau_Lancer_la_requête_à_partir_de_Excel_Files15[#All],30,FALSE),IF($AD14="SIPALDIS",VLOOKUP($B14,[1]!Tableau_Lancer_la_requête_à_partir_de_Excel_Files13[#All],30,FALSE),IF($AD14="TICKET COM",VLOOKUP($B14,[1]!Tableau_Lancer_la_requête_à_partir_de_Excel_Files16[#All],30,FALSE),IF($AD14="TREELOGI-CODINA",VLOOKUP($B14,[1]!Tableau_Lancer_la_requête_à_partir_de_Excel_Files17[#All],30,FALSE)))))))))))))))))),"A REMPLIR")</f>
        <v>Badge manager C-50</v>
      </c>
      <c r="AG14" s="26">
        <f ca="1">IFERROR(IF($AD14="SOLIA",VLOOKUP($B14,[1]!Tableau_Lancer_la_requête_à_partir_de_Excel_Files6[#All],31,FALSE),IF($AD14="FIRPLAST",VLOOKUP($B14,[1]!Tableau_Lancer_la_requête_à_partir_de_Excel_Files5[#All],31,FALSE),IF($AD14="COMATEC",VLOOKUP($B14,[1]!Tableau_Lancer_la_requête_à_partir_de_Excel_Files7[#All],31,FALSE),IF($AD14="DE FACTO",VLOOKUP($B14,[1]!Tableau_Lancer_la_requête_à_partir_de_Excel_Files4[#All],31,FALSE),IF($AD14="ARTE Dist",VLOOKUP($B14,[1]!Tableau_Lancer_la_requête_à_partir_de_Excel_Files18[#All],31,FALSE),IF($AD14="THIOLAT",VLOOKUP($B14,[1]!Tableau_Lancer_la_requête_à_partir_de_Excel_Files20[#All],31,FALSE),IF($AD14="LE GOFF",VLOOKUP($B14,[1]!Tableau_Lancer_la_requête_à_partir_de_Excel_Files19[#All],31,FALSE),IF($AD14="ARDEX",VLOOKUP($B14,[1]!Tableau_Lancer_la_requête_à_partir_de_Excel_Files8[#All],31,FALSE),IF($AD14="EVENPLAST",VLOOKUP($B14,[1]!Tableau_Lancer_la_requête_à_partir_de_Excel_Files9[#All],31,FALSE),IF($AD14="GAULT ET FREMONT",VLOOKUP($B14,[1]!Tableau_Lancer_la_requête_à_partir_de_Excel_Files10[#All],31,FALSE),IF($AD14="GUILLIN EMBALLAGES",VLOOKUP($B14,[1]!Tableau_Lancer_la_requête_à_partir_de_Excel_Files11[#All],31,FALSE),IF($AD14="IMPRIMERIE DU VIADUC",VLOOKUP($B14,[1]!Tableau_Lancer_la_requête_à_partir_de_Excel_Files12[#All],31,FALSE),IF($AD14="JOLARD",VLOOKUP($B14,[1]!Tableau_Lancer_la_requête_à_partir_de_Excel_Files14[#All],31,FALSE),IF($AD14="MP HYGIENE",VLOOKUP($B14,[1]!Tableau_Lancer_la_requête_à_partir_de_Excel_Files15[#All],31,FALSE),IF($AD14="SIPALDIS",VLOOKUP($B14,[1]!Tableau_Lancer_la_requête_à_partir_de_Excel_Files13[#All],31,FALSE),IF($AD14="TICKET COM",VLOOKUP($B14,[1]!Tableau_Lancer_la_requête_à_partir_de_Excel_Files16[#All],31,FALSE),IF($AD14="TREELOGI-CODINA",VLOOKUP($B14,[1]!Tableau_Lancer_la_requête_à_partir_de_Excel_Files17[#All],31,FALSE)))))))))))))))))),"A REMPLIR")</f>
        <v>50</v>
      </c>
      <c r="AH14" s="25" t="str">
        <f ca="1">IFERROR(IF($AD14="SOLIA",VLOOKUP($B14,[1]!Tableau_Lancer_la_requête_à_partir_de_Excel_Files6[#All],32,FALSE),IF($AD14="FIRPLAST",VLOOKUP($B14,[1]!Tableau_Lancer_la_requête_à_partir_de_Excel_Files5[#All],32,FALSE),IF($AD14="COMATEC",VLOOKUP($B14,[1]!Tableau_Lancer_la_requête_à_partir_de_Excel_Files7[#All],32,FALSE),IF($AD14="DE FACTO",VLOOKUP($B14,[1]!Tableau_Lancer_la_requête_à_partir_de_Excel_Files4[#All],32,FALSE),IF($AD14="ARTE Dist",VLOOKUP($B14,[1]!Tableau_Lancer_la_requête_à_partir_de_Excel_Files18[#All],32,FALSE),IF($AD14="THIOLAT",VLOOKUP($B14,[1]!Tableau_Lancer_la_requête_à_partir_de_Excel_Files20[#All],32,FALSE),IF($AD14="LE GOFF",VLOOKUP($B14,[1]!Tableau_Lancer_la_requête_à_partir_de_Excel_Files19[#All],32,FALSE),IF($AD14="ARDEX",VLOOKUP($B14,[1]!Tableau_Lancer_la_requête_à_partir_de_Excel_Files8[#All],32,FALSE),IF($AD14="EVENPLAST",VLOOKUP($B14,[1]!Tableau_Lancer_la_requête_à_partir_de_Excel_Files9[#All],32,FALSE),IF($AD14="GAULT ET FREMONT",VLOOKUP($B14,[1]!Tableau_Lancer_la_requête_à_partir_de_Excel_Files10[#All],32,FALSE),IF($AD14="GUILLIN EMBALLAGES",VLOOKUP($B14,[1]!Tableau_Lancer_la_requête_à_partir_de_Excel_Files11[#All],32,FALSE),IF($AD14="IMPRIMERIE DU VIADUC",VLOOKUP($B14,[1]!Tableau_Lancer_la_requête_à_partir_de_Excel_Files12[#All],32,FALSE),IF($AD14="JOLARD",VLOOKUP($B14,[1]!Tableau_Lancer_la_requête_à_partir_de_Excel_Files14[#All],32,FALSE),IF($AD14="MP HYGIENE",VLOOKUP($B14,[1]!Tableau_Lancer_la_requête_à_partir_de_Excel_Files15[#All],32,FALSE),IF($AD14="SIPALDIS",VLOOKUP($B14,[1]!Tableau_Lancer_la_requête_à_partir_de_Excel_Files13[#All],32,FALSE),IF($AD14="TICKET COM",VLOOKUP($B14,[1]!Tableau_Lancer_la_requête_à_partir_de_Excel_Files16[#All],32,FALSE),IF($AD14="TREELOGI-CODINA",VLOOKUP($B14,[1]!Tableau_Lancer_la_requête_à_partir_de_Excel_Files17[#All],32,FALSE)))))))))))))))))),"A REMPLIR")</f>
        <v>OUI</v>
      </c>
      <c r="AI14" s="27">
        <f ca="1">IFERROR(IF($AD14="SOLIA",VLOOKUP($B14,[1]!Tableau_Lancer_la_requête_à_partir_de_Excel_Files6[#All],33,FALSE),IF($AD14="FIRPLAST",VLOOKUP($B14,[1]!Tableau_Lancer_la_requête_à_partir_de_Excel_Files5[#All],33,FALSE),IF($AD14="COMATEC",VLOOKUP($B14,[1]!Tableau_Lancer_la_requête_à_partir_de_Excel_Files7[#All],33,FALSE),IF($AD14="DE FACTO",VLOOKUP($B14,[1]!Tableau_Lancer_la_requête_à_partir_de_Excel_Files4[#All],33,FALSE),IF($AD14="ARTE Dist",VLOOKUP($B14,[1]!Tableau_Lancer_la_requête_à_partir_de_Excel_Files18[#All],33,FALSE),IF($AD14="THIOLAT",VLOOKUP($B14,[1]!Tableau_Lancer_la_requête_à_partir_de_Excel_Files20[#All],33,FALSE),IF($AD14="LE GOFF",VLOOKUP($B14,[1]!Tableau_Lancer_la_requête_à_partir_de_Excel_Files19[#All],33,FALSE),IF($AD14="ARDEX",VLOOKUP($B14,[1]!Tableau_Lancer_la_requête_à_partir_de_Excel_Files8[#All],33,FALSE),IF($AD14="EVENPLAST",VLOOKUP($B14,[1]!Tableau_Lancer_la_requête_à_partir_de_Excel_Files9[#All],33,FALSE),IF($AD14="GAULT ET FREMONT",VLOOKUP($B14,[1]!Tableau_Lancer_la_requête_à_partir_de_Excel_Files10[#All],33,FALSE),IF($AD14="GUILLIN EMBALLAGES",VLOOKUP($B14,[1]!Tableau_Lancer_la_requête_à_partir_de_Excel_Files11[#All],33,FALSE),IF($AD14="IMPRIMERIE DU VIADUC",VLOOKUP($B14,[1]!Tableau_Lancer_la_requête_à_partir_de_Excel_Files12[#All],33,FALSE),IF($AD14="JOLARD",VLOOKUP($B14,[1]!Tableau_Lancer_la_requête_à_partir_de_Excel_Files14[#All],33,FALSE),IF($AD14="MP HYGIENE",VLOOKUP($B14,[1]!Tableau_Lancer_la_requête_à_partir_de_Excel_Files15[#All],33,FALSE),IF($AD14="SIPALDIS",VLOOKUP($B14,[1]!Tableau_Lancer_la_requête_à_partir_de_Excel_Files13[#All],33,FALSE),IF($AD14="TICKET COM",VLOOKUP($B14,[1]!Tableau_Lancer_la_requête_à_partir_de_Excel_Files16[#All],33,FALSE),IF($AD14="TREELOGI-CODINA",VLOOKUP($B14,[1]!Tableau_Lancer_la_requête_à_partir_de_Excel_Files17[#All],33,FALSE)))))))))))))))))),"A REMPLIR")</f>
        <v>500</v>
      </c>
      <c r="AJ14" s="25">
        <f ca="1">IFERROR(IF($AD14="SOLIA",VLOOKUP($B14,[1]!Tableau_Lancer_la_requête_à_partir_de_Excel_Files6[#All],34,FALSE),IF($AD14="FIRPLAST",VLOOKUP($B14,[1]!Tableau_Lancer_la_requête_à_partir_de_Excel_Files5[#All],34,FALSE),IF($AD14="COMATEC",VLOOKUP($B14,[1]!Tableau_Lancer_la_requête_à_partir_de_Excel_Files7[#All],34,FALSE),IF($AD14="DE FACTO",VLOOKUP($B14,[1]!Tableau_Lancer_la_requête_à_partir_de_Excel_Files4[#All],34,FALSE),IF($AD14="ARTE Dist",VLOOKUP($B14,[1]!Tableau_Lancer_la_requête_à_partir_de_Excel_Files18[#All],34,FALSE),IF($AD14="THIOLAT",VLOOKUP($B14,[1]!Tableau_Lancer_la_requête_à_partir_de_Excel_Files20[#All],34,FALSE),IF($AD14="LE GOFF",VLOOKUP($B14,[1]!Tableau_Lancer_la_requête_à_partir_de_Excel_Files19[#All],34,FALSE),IF($AD14="ARDEX",VLOOKUP($B14,[1]!Tableau_Lancer_la_requête_à_partir_de_Excel_Files8[#All],34,FALSE),IF($AD14="EVENPLAST",VLOOKUP($B14,[1]!Tableau_Lancer_la_requête_à_partir_de_Excel_Files9[#All],34,FALSE),IF($AD14="GAULT ET FREMONT",VLOOKUP($B14,[1]!Tableau_Lancer_la_requête_à_partir_de_Excel_Files10[#All],34,FALSE),IF($AD14="GUILLIN EMBALLAGES",VLOOKUP($B14,[1]!Tableau_Lancer_la_requête_à_partir_de_Excel_Files11[#All],34,FALSE),IF($AD14="IMPRIMERIE DU VIADUC",VLOOKUP($B14,[1]!Tableau_Lancer_la_requête_à_partir_de_Excel_Files12[#All],34,FALSE),IF($AD14="JOLARD",VLOOKUP($B14,[1]!Tableau_Lancer_la_requête_à_partir_de_Excel_Files14[#All],34,FALSE),IF($AD14="MP HYGIENE",VLOOKUP($B14,[1]!Tableau_Lancer_la_requête_à_partir_de_Excel_Files15[#All],34,FALSE),IF($AD14="SIPALDIS",VLOOKUP($B14,[1]!Tableau_Lancer_la_requête_à_partir_de_Excel_Files13[#All],34,FALSE),IF($AD14="TICKET COM",VLOOKUP($B14,[1]!Tableau_Lancer_la_requête_à_partir_de_Excel_Files16[#All],34,FALSE),IF($AD14="TREELOGI-CODINA",VLOOKUP($B14,[1]!Tableau_Lancer_la_requête_à_partir_de_Excel_Files17[#All],34,FALSE)))))))))))))))))),"A REMPLIR")</f>
        <v>42470</v>
      </c>
      <c r="AK14" s="25" t="str">
        <f ca="1">IFERROR(IF($AD14="SOLIA",VLOOKUP($B14,[1]!Tableau_Lancer_la_requête_à_partir_de_Excel_Files6[#All],35,FALSE),IF($AD14="FIRPLAST",VLOOKUP($B14,[1]!Tableau_Lancer_la_requête_à_partir_de_Excel_Files5[#All],35,FALSE),IF($AD14="COMATEC",VLOOKUP($B14,[1]!Tableau_Lancer_la_requête_à_partir_de_Excel_Files7[#All],35,FALSE),IF($AD14="DE FACTO",VLOOKUP($B14,[1]!Tableau_Lancer_la_requête_à_partir_de_Excel_Files4[#All],35,FALSE),IF($AD14="ARTE Dist",VLOOKUP($B14,[1]!Tableau_Lancer_la_requête_à_partir_de_Excel_Files18[#All],35,FALSE),IF($AD14="THIOLAT",VLOOKUP($B14,[1]!Tableau_Lancer_la_requête_à_partir_de_Excel_Files20[#All],35,FALSE),IF($AD14="LE GOFF",VLOOKUP($B14,[1]!Tableau_Lancer_la_requête_à_partir_de_Excel_Files19[#All],35,FALSE),IF($AD14="ARDEX",VLOOKUP($B14,[1]!Tableau_Lancer_la_requête_à_partir_de_Excel_Files8[#All],35,FALSE),IF($AD14="EVENPLAST",VLOOKUP($B14,[1]!Tableau_Lancer_la_requête_à_partir_de_Excel_Files9[#All],35,FALSE),IF($AD14="GAULT ET FREMONT",VLOOKUP($B14,[1]!Tableau_Lancer_la_requête_à_partir_de_Excel_Files10[#All],35,FALSE),IF($AD14="GUILLIN EMBALLAGES",VLOOKUP($B14,[1]!Tableau_Lancer_la_requête_à_partir_de_Excel_Files11[#All],35,FALSE),IF($AD14="IMPRIMERIE DU VIADUC",VLOOKUP($B14,[1]!Tableau_Lancer_la_requête_à_partir_de_Excel_Files12[#All],35,FALSE),IF($AD14="JOLARD",VLOOKUP($B14,[1]!Tableau_Lancer_la_requête_à_partir_de_Excel_Files14[#All],35,FALSE),IF($AD14="MP HYGIENE",VLOOKUP($B14,[1]!Tableau_Lancer_la_requête_à_partir_de_Excel_Files15[#All],35,FALSE),IF($AD14="SIPALDIS",VLOOKUP($B14,[1]!Tableau_Lancer_la_requête_à_partir_de_Excel_Files13[#All],35,FALSE),IF($AD14="TICKET COM",VLOOKUP($B14,[1]!Tableau_Lancer_la_requête_à_partir_de_Excel_Files16[#All],35,FALSE),IF($AD14="TREELOGI-CODINA",VLOOKUP($B14,[1]!Tableau_Lancer_la_requête_à_partir_de_Excel_Files17[#All],35,FALSE)))))))))))))))))),"A REMPLIR")</f>
        <v>Colissimo</v>
      </c>
      <c r="AL14" s="26">
        <f ca="1">IFERROR(IF($AD14="SOLIA",VLOOKUP($B14,[1]!Tableau_Lancer_la_requête_à_partir_de_Excel_Files6[#All],36,FALSE),IF($AD14="FIRPLAST",VLOOKUP($B14,[1]!Tableau_Lancer_la_requête_à_partir_de_Excel_Files5[#All],36,FALSE),IF($AD14="COMATEC",VLOOKUP($B14,[1]!Tableau_Lancer_la_requête_à_partir_de_Excel_Files7[#All],36,FALSE),IF($AD14="DE FACTO",VLOOKUP($B14,[1]!Tableau_Lancer_la_requête_à_partir_de_Excel_Files4[#All],36,FALSE),IF($AD14="ARTE Dist",VLOOKUP($B14,[1]!Tableau_Lancer_la_requête_à_partir_de_Excel_Files18[#All],36,FALSE),IF($AD14="THIOLAT",VLOOKUP($B14,[1]!Tableau_Lancer_la_requête_à_partir_de_Excel_Files20[#All],36,FALSE),IF($AD14="LE GOFF",VLOOKUP($B14,[1]!Tableau_Lancer_la_requête_à_partir_de_Excel_Files19[#All],36,FALSE),IF($AD14="ARDEX",VLOOKUP($B14,[1]!Tableau_Lancer_la_requête_à_partir_de_Excel_Files8[#All],36,FALSE),IF($AD14="EVENPLAST",VLOOKUP($B14,[1]!Tableau_Lancer_la_requête_à_partir_de_Excel_Files9[#All],36,FALSE),IF($AD14="GAULT ET FREMONT",VLOOKUP($B14,[1]!Tableau_Lancer_la_requête_à_partir_de_Excel_Files10[#All],36,FALSE),IF($AD14="GUILLIN EMBALLAGES",VLOOKUP($B14,[1]!Tableau_Lancer_la_requête_à_partir_de_Excel_Files11[#All],36,FALSE),IF($AD14="IMPRIMERIE DU VIADUC",VLOOKUP($B14,[1]!Tableau_Lancer_la_requête_à_partir_de_Excel_Files12[#All],36,FALSE),IF($AD14="JOLARD",VLOOKUP($B14,[1]!Tableau_Lancer_la_requête_à_partir_de_Excel_Files14[#All],36,FALSE),IF($AD14="MP HYGIENE",VLOOKUP($B14,[1]!Tableau_Lancer_la_requête_à_partir_de_Excel_Files15[#All],36,FALSE),IF($AD14="SIPALDIS",VLOOKUP($B14,[1]!Tableau_Lancer_la_requête_à_partir_de_Excel_Files13[#All],36,FALSE),IF($AD14="TICKET COM",VLOOKUP($B14,[1]!Tableau_Lancer_la_requête_à_partir_de_Excel_Files16[#All],36,FALSE),IF($AD14="TREELOGI-CODINA",VLOOKUP($B14,[1]!Tableau_Lancer_la_requête_à_partir_de_Excel_Files17[#All],36,FALSE)))))))))))))))))),"A REMPLIR")</f>
        <v>3</v>
      </c>
      <c r="AM14" s="26">
        <f ca="1">IFERROR(IF($AD14="SOLIA",VLOOKUP($B14,[1]!Tableau_Lancer_la_requête_à_partir_de_Excel_Files6[#All],37,FALSE),IF($AD14="FIRPLAST",VLOOKUP($B14,[1]!Tableau_Lancer_la_requête_à_partir_de_Excel_Files5[#All],37,FALSE),IF($AD14="COMATEC",VLOOKUP($B14,[1]!Tableau_Lancer_la_requête_à_partir_de_Excel_Files7[#All],37,FALSE),IF($AD14="DE FACTO",VLOOKUP($B14,[1]!Tableau_Lancer_la_requête_à_partir_de_Excel_Files4[#All],37,FALSE),IF($AD14="ARTE Dist",VLOOKUP($B14,[1]!Tableau_Lancer_la_requête_à_partir_de_Excel_Files18[#All],37,FALSE),IF($AD14="THIOLAT",VLOOKUP($B14,[1]!Tableau_Lancer_la_requête_à_partir_de_Excel_Files20[#All],37,FALSE),IF($AD14="LE GOFF",VLOOKUP($B14,[1]!Tableau_Lancer_la_requête_à_partir_de_Excel_Files19[#All],37,FALSE),IF($AD14="ARDEX",VLOOKUP($B14,[1]!Tableau_Lancer_la_requête_à_partir_de_Excel_Files8[#All],37,FALSE),IF($AD14="EVENPLAST",VLOOKUP($B14,[1]!Tableau_Lancer_la_requête_à_partir_de_Excel_Files9[#All],37,FALSE),IF($AD14="GAULT ET FREMONT",VLOOKUP($B14,[1]!Tableau_Lancer_la_requête_à_partir_de_Excel_Files10[#All],37,FALSE),IF($AD14="GUILLIN EMBALLAGES",VLOOKUP($B14,[1]!Tableau_Lancer_la_requête_à_partir_de_Excel_Files11[#All],37,FALSE),IF($AD14="IMPRIMERIE DU VIADUC",VLOOKUP($B14,[1]!Tableau_Lancer_la_requête_à_partir_de_Excel_Files12[#All],37,FALSE),IF($AD14="JOLARD",VLOOKUP($B14,[1]!Tableau_Lancer_la_requête_à_partir_de_Excel_Files14[#All],37,FALSE),IF($AD14="MP HYGIENE",VLOOKUP($B14,[1]!Tableau_Lancer_la_requête_à_partir_de_Excel_Files15[#All],37,FALSE),IF($AD14="SIPALDIS",VLOOKUP($B14,[1]!Tableau_Lancer_la_requête_à_partir_de_Excel_Files13[#All],37,FALSE),IF($AD14="TICKET COM",VLOOKUP($B14,[1]!Tableau_Lancer_la_requête_à_partir_de_Excel_Files16[#All],37,FALSE),IF($AD14="TREELOGI-CODINA",VLOOKUP($B14,[1]!Tableau_Lancer_la_requête_à_partir_de_Excel_Files17[#All],37,FALSE)))))))))))))))))),"A REMPLIR")</f>
        <v>10</v>
      </c>
      <c r="AN14" s="28">
        <f ca="1">IFERROR(IF($AD14="SOLIA",VLOOKUP($B14,[1]!Tableau_Lancer_la_requête_à_partir_de_Excel_Files6[#All],38,FALSE),IF($AD14="FIRPLAST",VLOOKUP($B14,[1]!Tableau_Lancer_la_requête_à_partir_de_Excel_Files5[#All],38,FALSE),IF($AD14="COMATEC",VLOOKUP($B14,[1]!Tableau_Lancer_la_requête_à_partir_de_Excel_Files7[#All],38,FALSE),IF($AD14="DE FACTO",VLOOKUP($B14,[1]!Tableau_Lancer_la_requête_à_partir_de_Excel_Files4[#All],38,FALSE),IF($AD14="ARTE Dist",VLOOKUP($B14,[1]!Tableau_Lancer_la_requête_à_partir_de_Excel_Files18[#All],38,FALSE),IF($AD14="THIOLAT",VLOOKUP($B14,[1]!Tableau_Lancer_la_requête_à_partir_de_Excel_Files20[#All],38,FALSE),IF($AD14="LE GOFF",VLOOKUP($B14,[1]!Tableau_Lancer_la_requête_à_partir_de_Excel_Files19[#All],38,FALSE),IF($AD14="ARDEX",VLOOKUP($B14,[1]!Tableau_Lancer_la_requête_à_partir_de_Excel_Files8[#All],38,FALSE),IF($AD14="EVENPLAST",VLOOKUP($B14,[1]!Tableau_Lancer_la_requête_à_partir_de_Excel_Files9[#All],38,FALSE),IF($AD14="GAULT ET FREMONT",VLOOKUP($B14,[1]!Tableau_Lancer_la_requête_à_partir_de_Excel_Files10[#All],38,FALSE),IF($AD14="GUILLIN EMBALLAGES",VLOOKUP($B14,[1]!Tableau_Lancer_la_requête_à_partir_de_Excel_Files11[#All],38,FALSE),IF($AD14="IMPRIMERIE DU VIADUC",VLOOKUP($B14,[1]!Tableau_Lancer_la_requête_à_partir_de_Excel_Files12[#All],38,FALSE),IF($AD14="JOLARD",VLOOKUP($B14,[1]!Tableau_Lancer_la_requête_à_partir_de_Excel_Files14[#All],38,FALSE),IF($AD14="MP HYGIENE",VLOOKUP($B14,[1]!Tableau_Lancer_la_requête_à_partir_de_Excel_Files15[#All],38,FALSE),IF($AD14="SIPALDIS",VLOOKUP($B14,[1]!Tableau_Lancer_la_requête_à_partir_de_Excel_Files13[#All],38,FALSE),IF($AD14="TICKET COM",VLOOKUP($B14,[1]!Tableau_Lancer_la_requête_à_partir_de_Excel_Files16[#All],38,FALSE),IF($AD14="TREELOGI-CODINA",VLOOKUP($B14,[1]!Tableau_Lancer_la_requête_à_partir_de_Excel_Files17[#All],38,FALSE)))))))))))))))))),"A REMPLIR")</f>
        <v>20</v>
      </c>
      <c r="AO14" s="28">
        <f ca="1">IFERROR(IF($AD14="SOLIA",VLOOKUP($B14,[1]!Tableau_Lancer_la_requête_à_partir_de_Excel_Files6[#All],39,FALSE),IF($AD14="FIRPLAST",VLOOKUP($B14,[1]!Tableau_Lancer_la_requête_à_partir_de_Excel_Files5[#All],39,FALSE),IF($AD14="COMATEC",VLOOKUP($B14,[1]!Tableau_Lancer_la_requête_à_partir_de_Excel_Files7[#All],39,FALSE),IF($AD14="DE FACTO",VLOOKUP($B14,[1]!Tableau_Lancer_la_requête_à_partir_de_Excel_Files4[#All],39,FALSE),IF($AD14="ARTE Dist",VLOOKUP($B14,[1]!Tableau_Lancer_la_requête_à_partir_de_Excel_Files18[#All],39,FALSE),IF($AD14="THIOLAT",VLOOKUP($B14,[1]!Tableau_Lancer_la_requête_à_partir_de_Excel_Files20[#All],39,FALSE),IF($AD14="LE GOFF",VLOOKUP($B14,[1]!Tableau_Lancer_la_requête_à_partir_de_Excel_Files19[#All],39,FALSE),IF($AD14="ARDEX",VLOOKUP($B14,[1]!Tableau_Lancer_la_requête_à_partir_de_Excel_Files8[#All],39,FALSE),IF($AD14="EVENPLAST",VLOOKUP($B14,[1]!Tableau_Lancer_la_requête_à_partir_de_Excel_Files9[#All],39,FALSE),IF($AD14="GAULT ET FREMONT",VLOOKUP($B14,[1]!Tableau_Lancer_la_requête_à_partir_de_Excel_Files10[#All],39,FALSE),IF($AD14="GUILLIN EMBALLAGES",VLOOKUP($B14,[1]!Tableau_Lancer_la_requête_à_partir_de_Excel_Files11[#All],39,FALSE),IF($AD14="IMPRIMERIE DU VIADUC",VLOOKUP($B14,[1]!Tableau_Lancer_la_requête_à_partir_de_Excel_Files12[#All],39,FALSE),IF($AD14="JOLARD",VLOOKUP($B14,[1]!Tableau_Lancer_la_requête_à_partir_de_Excel_Files14[#All],39,FALSE),IF($AD14="MP HYGIENE",VLOOKUP($B14,[1]!Tableau_Lancer_la_requête_à_partir_de_Excel_Files15[#All],39,FALSE),IF($AD14="SIPALDIS",VLOOKUP($B14,[1]!Tableau_Lancer_la_requête_à_partir_de_Excel_Files13[#All],39,FALSE),IF($AD14="TICKET COM",VLOOKUP($B14,[1]!Tableau_Lancer_la_requête_à_partir_de_Excel_Files16[#All],39,FALSE),IF($AD14="TREELOGI-CODINA",VLOOKUP($B14,[1]!Tableau_Lancer_la_requête_à_partir_de_Excel_Files17[#All],39,FALSE)))))))))))))))))),"A REMPLIR")</f>
        <v>2</v>
      </c>
      <c r="AP14" s="25" t="str">
        <f ca="1">IFERROR(IF($AD14="SOLIA",VLOOKUP($B14,[1]!Tableau_Lancer_la_requête_à_partir_de_Excel_Files6[#All],40,FALSE),IF($AD14="FIRPLAST",VLOOKUP($B14,[1]!Tableau_Lancer_la_requête_à_partir_de_Excel_Files5[#All],40,FALSE),IF($AD14="COMATEC",VLOOKUP($B14,[1]!Tableau_Lancer_la_requête_à_partir_de_Excel_Files7[#All],40,FALSE),IF($AD14="DE FACTO",VLOOKUP($B14,[1]!Tableau_Lancer_la_requête_à_partir_de_Excel_Files4[#All],40,FALSE),IF($AD14="ARTE Dist",VLOOKUP($B14,[1]!Tableau_Lancer_la_requête_à_partir_de_Excel_Files18[#All],40,FALSE),IF($AD14="THIOLAT",VLOOKUP($B14,[1]!Tableau_Lancer_la_requête_à_partir_de_Excel_Files20[#All],40,FALSE),IF($AD14="LE GOFF",VLOOKUP($B14,[1]!Tableau_Lancer_la_requête_à_partir_de_Excel_Files19[#All],40,FALSE),IF($AD14="ARDEX",VLOOKUP($B14,[1]!Tableau_Lancer_la_requête_à_partir_de_Excel_Files8[#All],40,FALSE),IF($AD14="EVENPLAST",VLOOKUP($B14,[1]!Tableau_Lancer_la_requête_à_partir_de_Excel_Files9[#All],40,FALSE),IF($AD14="GAULT ET FREMONT",VLOOKUP($B14,[1]!Tableau_Lancer_la_requête_à_partir_de_Excel_Files10[#All],40,FALSE),IF($AD14="GUILLIN EMBALLAGES",VLOOKUP($B14,[1]!Tableau_Lancer_la_requête_à_partir_de_Excel_Files11[#All],40,FALSE),IF($AD14="IMPRIMERIE DU VIADUC",VLOOKUP($B14,[1]!Tableau_Lancer_la_requête_à_partir_de_Excel_Files12[#All],40,FALSE),IF($AD14="JOLARD",VLOOKUP($B14,[1]!Tableau_Lancer_la_requête_à_partir_de_Excel_Files14[#All],40,FALSE),IF($AD14="MP HYGIENE",VLOOKUP($B14,[1]!Tableau_Lancer_la_requête_à_partir_de_Excel_Files15[#All],40,FALSE),IF($AD14="SIPALDIS",VLOOKUP($B14,[1]!Tableau_Lancer_la_requête_à_partir_de_Excel_Files13[#All],40,FALSE),IF($AD14="TICKET COM",VLOOKUP($B14,[1]!Tableau_Lancer_la_requête_à_partir_de_Excel_Files16[#All],40,FALSE),IF($AD14="TREELOGI-CODINA",VLOOKUP($B14,[1]!Tableau_Lancer_la_requête_à_partir_de_Excel_Files17[#All],40,FALSE)))))))))))))))))),"A REMPLIR")</f>
        <v>Robert DURAND</v>
      </c>
      <c r="AQ14" s="27" t="str">
        <f ca="1">IFERROR(IF($AD14="SOLIA",VLOOKUP($B14,[1]!Tableau_Lancer_la_requête_à_partir_de_Excel_Files6[#All],41,FALSE),IF($AD14="FIRPLAST",VLOOKUP($B14,[1]!Tableau_Lancer_la_requête_à_partir_de_Excel_Files5[#All],41,FALSE),IF($AD14="COMATEC",VLOOKUP($B14,[1]!Tableau_Lancer_la_requête_à_partir_de_Excel_Files7[#All],41,FALSE),IF($AD14="DE FACTO",VLOOKUP($B14,[1]!Tableau_Lancer_la_requête_à_partir_de_Excel_Files4[#All],41,FALSE),IF($AD14="ARTE Dist",VLOOKUP($B14,[1]!Tableau_Lancer_la_requête_à_partir_de_Excel_Files18[#All],41,FALSE),IF($AD14="THIOLAT",VLOOKUP($B14,[1]!Tableau_Lancer_la_requête_à_partir_de_Excel_Files20[#All],41,FALSE),IF($AD14="LE GOFF",VLOOKUP($B14,[1]!Tableau_Lancer_la_requête_à_partir_de_Excel_Files19[#All],41,FALSE),IF($AD14="ARDEX",VLOOKUP($B14,[1]!Tableau_Lancer_la_requête_à_partir_de_Excel_Files8[#All],41,FALSE),IF($AD14="EVENPLAST",VLOOKUP($B14,[1]!Tableau_Lancer_la_requête_à_partir_de_Excel_Files9[#All],41,FALSE),IF($AD14="GAULT ET FREMONT",VLOOKUP($B14,[1]!Tableau_Lancer_la_requête_à_partir_de_Excel_Files10[#All],41,FALSE),IF($AD14="GUILLIN EMBALLAGES",VLOOKUP($B14,[1]!Tableau_Lancer_la_requête_à_partir_de_Excel_Files11[#All],41,FALSE),IF($AD14="IMPRIMERIE DU VIADUC",VLOOKUP($B14,[1]!Tableau_Lancer_la_requête_à_partir_de_Excel_Files12[#All],41,FALSE),IF($AD14="JOLARD",VLOOKUP($B14,[1]!Tableau_Lancer_la_requête_à_partir_de_Excel_Files14[#All],41,FALSE),IF($AD14="MP HYGIENE",VLOOKUP($B14,[1]!Tableau_Lancer_la_requête_à_partir_de_Excel_Files15[#All],41,FALSE),IF($AD14="SIPALDIS",VLOOKUP($B14,[1]!Tableau_Lancer_la_requête_à_partir_de_Excel_Files13[#All],41,FALSE),IF($AD14="TICKET COM",VLOOKUP($B14,[1]!Tableau_Lancer_la_requête_à_partir_de_Excel_Files16[#All],41,FALSE),IF($AD14="TREELOGI-CODINA",VLOOKUP($B14,[1]!Tableau_Lancer_la_requête_à_partir_de_Excel_Files17[#All],41,FALSE)))))))))))))))))),"A REMPLIR")</f>
        <v>04 25 68 90 21</v>
      </c>
      <c r="AR14" s="29">
        <v>42475</v>
      </c>
      <c r="AS14" s="24">
        <v>10</v>
      </c>
      <c r="AT14" s="30" t="s">
        <v>115</v>
      </c>
      <c r="AU14" s="31" t="s">
        <v>79</v>
      </c>
      <c r="AV14" s="31" t="s">
        <v>79</v>
      </c>
      <c r="AW14" s="31" t="s">
        <v>79</v>
      </c>
      <c r="AX14" s="31"/>
      <c r="AY14" s="32">
        <v>200000</v>
      </c>
      <c r="AZ14" s="32">
        <v>4000</v>
      </c>
      <c r="BA14" s="31">
        <v>5</v>
      </c>
      <c r="BB14" s="31" t="s">
        <v>100</v>
      </c>
      <c r="BC14" s="31" t="s">
        <v>116</v>
      </c>
      <c r="BD14" s="30"/>
      <c r="BE14" s="33"/>
      <c r="BF14" s="22"/>
      <c r="BG14" s="22" t="s">
        <v>85</v>
      </c>
    </row>
    <row r="15" spans="1:59" ht="210">
      <c r="A15" s="10" t="s">
        <v>59</v>
      </c>
      <c r="B15" s="11" t="s">
        <v>60</v>
      </c>
      <c r="C15" s="12" t="s">
        <v>61</v>
      </c>
      <c r="D15" s="13" t="s">
        <v>62</v>
      </c>
      <c r="E15" s="14" t="s">
        <v>63</v>
      </c>
      <c r="F15" s="15">
        <v>42389</v>
      </c>
      <c r="G15" s="13" t="s">
        <v>64</v>
      </c>
      <c r="H15" s="13" t="s">
        <v>65</v>
      </c>
      <c r="I15" s="16" t="s">
        <v>66</v>
      </c>
      <c r="J15" s="16" t="s">
        <v>67</v>
      </c>
      <c r="K15" s="16" t="s">
        <v>68</v>
      </c>
      <c r="L15" s="16" t="s">
        <v>69</v>
      </c>
      <c r="M15" s="16" t="s">
        <v>70</v>
      </c>
      <c r="N15" s="16" t="s">
        <v>71</v>
      </c>
      <c r="O15" s="17" t="s">
        <v>72</v>
      </c>
      <c r="P15" s="17" t="s">
        <v>72</v>
      </c>
      <c r="Q15" s="16" t="s">
        <v>73</v>
      </c>
      <c r="R15" s="16" t="s">
        <v>74</v>
      </c>
      <c r="S15" s="18" t="s">
        <v>75</v>
      </c>
      <c r="T15" s="19"/>
      <c r="U15" s="19" t="s">
        <v>76</v>
      </c>
      <c r="V15" s="20">
        <v>4</v>
      </c>
      <c r="W15" s="21" t="s">
        <v>77</v>
      </c>
      <c r="X15" s="21" t="s">
        <v>78</v>
      </c>
      <c r="Y15" s="21">
        <v>42399</v>
      </c>
      <c r="Z15" s="22" t="s">
        <v>79</v>
      </c>
      <c r="AA15" s="23" t="s">
        <v>80</v>
      </c>
      <c r="AB15" s="24"/>
      <c r="AC15" s="24" t="s">
        <v>75</v>
      </c>
      <c r="AD15" s="25">
        <f ca="1">IFERROR(IF($AD15="SOLIA",VLOOKUP($B15,[1]!Tableau_Lancer_la_requête_à_partir_de_Excel_Files6[#All],28,FALSE),IF($AD15="FIRPLAST",VLOOKUP($B15,[1]!Tableau_Lancer_la_requête_à_partir_de_Excel_Files5[#All],28,FALSE),IF($AD15="COMATEC",VLOOKUP($B15,[1]!Tableau_Lancer_la_requête_à_partir_de_Excel_Files7[#All],28,FALSE),IF($AD15="DE FACTO",VLOOKUP($B15,[1]!Tableau_Lancer_la_requête_à_partir_de_Excel_Files4[#All],28,FALSE),IF($AD15="ARTE Dist",VLOOKUP($B15,[1]!Tableau_Lancer_la_requête_à_partir_de_Excel_Files18[#All],28,FALSE),IF($AD15="THIOLAT",VLOOKUP($B15,[1]!Tableau_Lancer_la_requête_à_partir_de_Excel_Files20[#All],28,FALSE),IF($AD15="LE GOFF",VLOOKUP($B15,[1]!Tableau_Lancer_la_requête_à_partir_de_Excel_Files19[#All],28,FALSE),IF($AD15="ARDEX",VLOOKUP($B15,[1]!Tableau_Lancer_la_requête_à_partir_de_Excel_Files8[#All],28,FALSE),IF($AD15="EVENPLAST",VLOOKUP($B15,[1]!Tableau_Lancer_la_requête_à_partir_de_Excel_Files9[#All],28,FALSE),IF($AD15="GAULT ET FREMONT",VLOOKUP($B15,[1]!Tableau_Lancer_la_requête_à_partir_de_Excel_Files10[#All],28,FALSE),IF($AD15="GUILLIN EMBALLAGES",VLOOKUP($B15,[1]!Tableau_Lancer_la_requête_à_partir_de_Excel_Files11[#All],28,FALSE),IF($AD15="IMPRIMERIE DU VIADUC",VLOOKUP($B15,[1]!Tableau_Lancer_la_requête_à_partir_de_Excel_Files12[#All],28,FALSE),IF($AD15="JOLARD",VLOOKUP($B15,[1]!Tableau_Lancer_la_requête_à_partir_de_Excel_Files14[#All],28,FALSE),IF($AD15="MP HYGIENE",VLOOKUP($B15,[1]!Tableau_Lancer_la_requête_à_partir_de_Excel_Files15[#All],28,FALSE),IF($AD15="SIPALDIS",VLOOKUP($B15,[1]!Tableau_Lancer_la_requête_à_partir_de_Excel_Files13[#All],28,FALSE),IF($AD15="TICKET COM",VLOOKUP($B15,[1]!Tableau_Lancer_la_requête_à_partir_de_Excel_Files16[#All],28,FALSE),IF($AD15="TREELOGI-CODINA",VLOOKUP($B15,[1]!Tableau_Lancer_la_requête_à_partir_de_Excel_Files17[#All],28,FALSE)))))))))))))))))),"A REMPLIR")</f>
        <v>42391</v>
      </c>
      <c r="AE15" s="25" t="str">
        <f ca="1">IFERROR(IF($AD15="SOLIA",VLOOKUP($B15,[1]!Tableau_Lancer_la_requête_à_partir_de_Excel_Files6[#All],29,FALSE),IF($AD15="FIRPLAST",VLOOKUP($B15,[1]!Tableau_Lancer_la_requête_à_partir_de_Excel_Files5[#All],29,FALSE),IF($AD15="COMATEC",VLOOKUP($B15,[1]!Tableau_Lancer_la_requête_à_partir_de_Excel_Files7[#All],29,FALSE),IF($AD15="DE FACTO",VLOOKUP($B15,[1]!Tableau_Lancer_la_requête_à_partir_de_Excel_Files4[#All],29,FALSE),IF($AD15="ARTE Dist",VLOOKUP($B15,[1]!Tableau_Lancer_la_requête_à_partir_de_Excel_Files18[#All],29,FALSE),IF($AD15="THIOLAT",VLOOKUP($B15,[1]!Tableau_Lancer_la_requête_à_partir_de_Excel_Files20[#All],29,FALSE),IF($AD15="LE GOFF",VLOOKUP($B15,[1]!Tableau_Lancer_la_requête_à_partir_de_Excel_Files19[#All],29,FALSE),IF($AD15="ARDEX",VLOOKUP($B15,[1]!Tableau_Lancer_la_requête_à_partir_de_Excel_Files8[#All],29,FALSE),IF($AD15="EVENPLAST",VLOOKUP($B15,[1]!Tableau_Lancer_la_requête_à_partir_de_Excel_Files9[#All],29,FALSE),IF($AD15="GAULT ET FREMONT",VLOOKUP($B15,[1]!Tableau_Lancer_la_requête_à_partir_de_Excel_Files10[#All],29,FALSE),IF($AD15="GUILLIN EMBALLAGES",VLOOKUP($B15,[1]!Tableau_Lancer_la_requête_à_partir_de_Excel_Files11[#All],29,FALSE),IF($AD15="IMPRIMERIE DU VIADUC",VLOOKUP($B15,[1]!Tableau_Lancer_la_requête_à_partir_de_Excel_Files12[#All],29,FALSE),IF($AD15="JOLARD",VLOOKUP($B15,[1]!Tableau_Lancer_la_requête_à_partir_de_Excel_Files14[#All],29,FALSE),IF($AD15="MP HYGIENE",VLOOKUP($B15,[1]!Tableau_Lancer_la_requête_à_partir_de_Excel_Files15[#All],29,FALSE),IF($AD15="SIPALDIS",VLOOKUP($B15,[1]!Tableau_Lancer_la_requête_à_partir_de_Excel_Files13[#All],29,FALSE),IF($AD15="TICKET COM",VLOOKUP($B15,[1]!Tableau_Lancer_la_requête_à_partir_de_Excel_Files16[#All],29,FALSE),IF($AD15="TREELOGI-CODINA",VLOOKUP($B15,[1]!Tableau_Lancer_la_requête_à_partir_de_Excel_Files17[#All],29,FALSE)))))))))))))))))),"A REMPLIR")</f>
        <v>ASS3-PSE-150</v>
      </c>
      <c r="AF15" s="25" t="str">
        <f ca="1">IFERROR(IF($AD15="SOLIA",VLOOKUP($B15,[1]!Tableau_Lancer_la_requête_à_partir_de_Excel_Files6[#All],30,FALSE),IF($AD15="FIRPLAST",VLOOKUP($B15,[1]!Tableau_Lancer_la_requête_à_partir_de_Excel_Files5[#All],30,FALSE),IF($AD15="COMATEC",VLOOKUP($B15,[1]!Tableau_Lancer_la_requête_à_partir_de_Excel_Files7[#All],30,FALSE),IF($AD15="DE FACTO",VLOOKUP($B15,[1]!Tableau_Lancer_la_requête_à_partir_de_Excel_Files4[#All],30,FALSE),IF($AD15="ARTE Dist",VLOOKUP($B15,[1]!Tableau_Lancer_la_requête_à_partir_de_Excel_Files18[#All],30,FALSE),IF($AD15="THIOLAT",VLOOKUP($B15,[1]!Tableau_Lancer_la_requête_à_partir_de_Excel_Files20[#All],30,FALSE),IF($AD15="LE GOFF",VLOOKUP($B15,[1]!Tableau_Lancer_la_requête_à_partir_de_Excel_Files19[#All],30,FALSE),IF($AD15="ARDEX",VLOOKUP($B15,[1]!Tableau_Lancer_la_requête_à_partir_de_Excel_Files8[#All],30,FALSE),IF($AD15="EVENPLAST",VLOOKUP($B15,[1]!Tableau_Lancer_la_requête_à_partir_de_Excel_Files9[#All],30,FALSE),IF($AD15="GAULT ET FREMONT",VLOOKUP($B15,[1]!Tableau_Lancer_la_requête_à_partir_de_Excel_Files10[#All],30,FALSE),IF($AD15="GUILLIN EMBALLAGES",VLOOKUP($B15,[1]!Tableau_Lancer_la_requête_à_partir_de_Excel_Files11[#All],30,FALSE),IF($AD15="IMPRIMERIE DU VIADUC",VLOOKUP($B15,[1]!Tableau_Lancer_la_requête_à_partir_de_Excel_Files12[#All],30,FALSE),IF($AD15="JOLARD",VLOOKUP($B15,[1]!Tableau_Lancer_la_requête_à_partir_de_Excel_Files14[#All],30,FALSE),IF($AD15="MP HYGIENE",VLOOKUP($B15,[1]!Tableau_Lancer_la_requête_à_partir_de_Excel_Files15[#All],30,FALSE),IF($AD15="SIPALDIS",VLOOKUP($B15,[1]!Tableau_Lancer_la_requête_à_partir_de_Excel_Files13[#All],30,FALSE),IF($AD15="TICKET COM",VLOOKUP($B15,[1]!Tableau_Lancer_la_requête_à_partir_de_Excel_Files16[#All],30,FALSE),IF($AD15="TREELOGI-CODINA",VLOOKUP($B15,[1]!Tableau_Lancer_la_requête_à_partir_de_Excel_Files17[#All],30,FALSE)))))))))))))))))),"A REMPLIR")</f>
        <v>Assiette en PSE blanche 150x150 C-1000</v>
      </c>
      <c r="AG15" s="26" t="str">
        <f ca="1">IFERROR(IF($AD15="SOLIA",VLOOKUP($B15,[1]!Tableau_Lancer_la_requête_à_partir_de_Excel_Files6[#All],31,FALSE),IF($AD15="FIRPLAST",VLOOKUP($B15,[1]!Tableau_Lancer_la_requête_à_partir_de_Excel_Files5[#All],31,FALSE),IF($AD15="COMATEC",VLOOKUP($B15,[1]!Tableau_Lancer_la_requête_à_partir_de_Excel_Files7[#All],31,FALSE),IF($AD15="DE FACTO",VLOOKUP($B15,[1]!Tableau_Lancer_la_requête_à_partir_de_Excel_Files4[#All],31,FALSE),IF($AD15="ARTE Dist",VLOOKUP($B15,[1]!Tableau_Lancer_la_requête_à_partir_de_Excel_Files18[#All],31,FALSE),IF($AD15="THIOLAT",VLOOKUP($B15,[1]!Tableau_Lancer_la_requête_à_partir_de_Excel_Files20[#All],31,FALSE),IF($AD15="LE GOFF",VLOOKUP($B15,[1]!Tableau_Lancer_la_requête_à_partir_de_Excel_Files19[#All],31,FALSE),IF($AD15="ARDEX",VLOOKUP($B15,[1]!Tableau_Lancer_la_requête_à_partir_de_Excel_Files8[#All],31,FALSE),IF($AD15="EVENPLAST",VLOOKUP($B15,[1]!Tableau_Lancer_la_requête_à_partir_de_Excel_Files9[#All],31,FALSE),IF($AD15="GAULT ET FREMONT",VLOOKUP($B15,[1]!Tableau_Lancer_la_requête_à_partir_de_Excel_Files10[#All],31,FALSE),IF($AD15="GUILLIN EMBALLAGES",VLOOKUP($B15,[1]!Tableau_Lancer_la_requête_à_partir_de_Excel_Files11[#All],31,FALSE),IF($AD15="IMPRIMERIE DU VIADUC",VLOOKUP($B15,[1]!Tableau_Lancer_la_requête_à_partir_de_Excel_Files12[#All],31,FALSE),IF($AD15="JOLARD",VLOOKUP($B15,[1]!Tableau_Lancer_la_requête_à_partir_de_Excel_Files14[#All],31,FALSE),IF($AD15="MP HYGIENE",VLOOKUP($B15,[1]!Tableau_Lancer_la_requête_à_partir_de_Excel_Files15[#All],31,FALSE),IF($AD15="SIPALDIS",VLOOKUP($B15,[1]!Tableau_Lancer_la_requête_à_partir_de_Excel_Files13[#All],31,FALSE),IF($AD15="TICKET COM",VLOOKUP($B15,[1]!Tableau_Lancer_la_requête_à_partir_de_Excel_Files16[#All],31,FALSE),IF($AD15="TREELOGI-CODINA",VLOOKUP($B15,[1]!Tableau_Lancer_la_requête_à_partir_de_Excel_Files17[#All],31,FALSE)))))))))))))))))),"A REMPLIR")</f>
        <v>1000</v>
      </c>
      <c r="AH15" s="25" t="str">
        <f ca="1">IFERROR(IF($AD15="SOLIA",VLOOKUP($B15,[1]!Tableau_Lancer_la_requête_à_partir_de_Excel_Files6[#All],32,FALSE),IF($AD15="FIRPLAST",VLOOKUP($B15,[1]!Tableau_Lancer_la_requête_à_partir_de_Excel_Files5[#All],32,FALSE),IF($AD15="COMATEC",VLOOKUP($B15,[1]!Tableau_Lancer_la_requête_à_partir_de_Excel_Files7[#All],32,FALSE),IF($AD15="DE FACTO",VLOOKUP($B15,[1]!Tableau_Lancer_la_requête_à_partir_de_Excel_Files4[#All],32,FALSE),IF($AD15="ARTE Dist",VLOOKUP($B15,[1]!Tableau_Lancer_la_requête_à_partir_de_Excel_Files18[#All],32,FALSE),IF($AD15="THIOLAT",VLOOKUP($B15,[1]!Tableau_Lancer_la_requête_à_partir_de_Excel_Files20[#All],32,FALSE),IF($AD15="LE GOFF",VLOOKUP($B15,[1]!Tableau_Lancer_la_requête_à_partir_de_Excel_Files19[#All],32,FALSE),IF($AD15="ARDEX",VLOOKUP($B15,[1]!Tableau_Lancer_la_requête_à_partir_de_Excel_Files8[#All],32,FALSE),IF($AD15="EVENPLAST",VLOOKUP($B15,[1]!Tableau_Lancer_la_requête_à_partir_de_Excel_Files9[#All],32,FALSE),IF($AD15="GAULT ET FREMONT",VLOOKUP($B15,[1]!Tableau_Lancer_la_requête_à_partir_de_Excel_Files10[#All],32,FALSE),IF($AD15="GUILLIN EMBALLAGES",VLOOKUP($B15,[1]!Tableau_Lancer_la_requête_à_partir_de_Excel_Files11[#All],32,FALSE),IF($AD15="IMPRIMERIE DU VIADUC",VLOOKUP($B15,[1]!Tableau_Lancer_la_requête_à_partir_de_Excel_Files12[#All],32,FALSE),IF($AD15="JOLARD",VLOOKUP($B15,[1]!Tableau_Lancer_la_requête_à_partir_de_Excel_Files14[#All],32,FALSE),IF($AD15="MP HYGIENE",VLOOKUP($B15,[1]!Tableau_Lancer_la_requête_à_partir_de_Excel_Files15[#All],32,FALSE),IF($AD15="SIPALDIS",VLOOKUP($B15,[1]!Tableau_Lancer_la_requête_à_partir_de_Excel_Files13[#All],32,FALSE),IF($AD15="TICKET COM",VLOOKUP($B15,[1]!Tableau_Lancer_la_requête_à_partir_de_Excel_Files16[#All],32,FALSE),IF($AD15="TREELOGI-CODINA",VLOOKUP($B15,[1]!Tableau_Lancer_la_requête_à_partir_de_Excel_Files17[#All],32,FALSE)))))))))))))))))),"A REMPLIR")</f>
        <v>NON</v>
      </c>
      <c r="AI15" s="27" t="str">
        <f ca="1">IFERROR(IF($AD15="SOLIA",VLOOKUP($B15,[1]!Tableau_Lancer_la_requête_à_partir_de_Excel_Files6[#All],33,FALSE),IF($AD15="FIRPLAST",VLOOKUP($B15,[1]!Tableau_Lancer_la_requête_à_partir_de_Excel_Files5[#All],33,FALSE),IF($AD15="COMATEC",VLOOKUP($B15,[1]!Tableau_Lancer_la_requête_à_partir_de_Excel_Files7[#All],33,FALSE),IF($AD15="DE FACTO",VLOOKUP($B15,[1]!Tableau_Lancer_la_requête_à_partir_de_Excel_Files4[#All],33,FALSE),IF($AD15="ARTE Dist",VLOOKUP($B15,[1]!Tableau_Lancer_la_requête_à_partir_de_Excel_Files18[#All],33,FALSE),IF($AD15="THIOLAT",VLOOKUP($B15,[1]!Tableau_Lancer_la_requête_à_partir_de_Excel_Files20[#All],33,FALSE),IF($AD15="LE GOFF",VLOOKUP($B15,[1]!Tableau_Lancer_la_requête_à_partir_de_Excel_Files19[#All],33,FALSE),IF($AD15="ARDEX",VLOOKUP($B15,[1]!Tableau_Lancer_la_requête_à_partir_de_Excel_Files8[#All],33,FALSE),IF($AD15="EVENPLAST",VLOOKUP($B15,[1]!Tableau_Lancer_la_requête_à_partir_de_Excel_Files9[#All],33,FALSE),IF($AD15="GAULT ET FREMONT",VLOOKUP($B15,[1]!Tableau_Lancer_la_requête_à_partir_de_Excel_Files10[#All],33,FALSE),IF($AD15="GUILLIN EMBALLAGES",VLOOKUP($B15,[1]!Tableau_Lancer_la_requête_à_partir_de_Excel_Files11[#All],33,FALSE),IF($AD15="IMPRIMERIE DU VIADUC",VLOOKUP($B15,[1]!Tableau_Lancer_la_requête_à_partir_de_Excel_Files12[#All],33,FALSE),IF($AD15="JOLARD",VLOOKUP($B15,[1]!Tableau_Lancer_la_requête_à_partir_de_Excel_Files14[#All],33,FALSE),IF($AD15="MP HYGIENE",VLOOKUP($B15,[1]!Tableau_Lancer_la_requête_à_partir_de_Excel_Files15[#All],33,FALSE),IF($AD15="SIPALDIS",VLOOKUP($B15,[1]!Tableau_Lancer_la_requête_à_partir_de_Excel_Files13[#All],33,FALSE),IF($AD15="TICKET COM",VLOOKUP($B15,[1]!Tableau_Lancer_la_requête_à_partir_de_Excel_Files16[#All],33,FALSE),IF($AD15="TREELOGI-CODINA",VLOOKUP($B15,[1]!Tableau_Lancer_la_requête_à_partir_de_Excel_Files17[#All],33,FALSE)))))))))))))))))),"A REMPLIR")</f>
        <v>0</v>
      </c>
      <c r="AJ15" s="25">
        <f ca="1">IFERROR(IF($AD15="SOLIA",VLOOKUP($B15,[1]!Tableau_Lancer_la_requête_à_partir_de_Excel_Files6[#All],34,FALSE),IF($AD15="FIRPLAST",VLOOKUP($B15,[1]!Tableau_Lancer_la_requête_à_partir_de_Excel_Files5[#All],34,FALSE),IF($AD15="COMATEC",VLOOKUP($B15,[1]!Tableau_Lancer_la_requête_à_partir_de_Excel_Files7[#All],34,FALSE),IF($AD15="DE FACTO",VLOOKUP($B15,[1]!Tableau_Lancer_la_requête_à_partir_de_Excel_Files4[#All],34,FALSE),IF($AD15="ARTE Dist",VLOOKUP($B15,[1]!Tableau_Lancer_la_requête_à_partir_de_Excel_Files18[#All],34,FALSE),IF($AD15="THIOLAT",VLOOKUP($B15,[1]!Tableau_Lancer_la_requête_à_partir_de_Excel_Files20[#All],34,FALSE),IF($AD15="LE GOFF",VLOOKUP($B15,[1]!Tableau_Lancer_la_requête_à_partir_de_Excel_Files19[#All],34,FALSE),IF($AD15="ARDEX",VLOOKUP($B15,[1]!Tableau_Lancer_la_requête_à_partir_de_Excel_Files8[#All],34,FALSE),IF($AD15="EVENPLAST",VLOOKUP($B15,[1]!Tableau_Lancer_la_requête_à_partir_de_Excel_Files9[#All],34,FALSE),IF($AD15="GAULT ET FREMONT",VLOOKUP($B15,[1]!Tableau_Lancer_la_requête_à_partir_de_Excel_Files10[#All],34,FALSE),IF($AD15="GUILLIN EMBALLAGES",VLOOKUP($B15,[1]!Tableau_Lancer_la_requête_à_partir_de_Excel_Files11[#All],34,FALSE),IF($AD15="IMPRIMERIE DU VIADUC",VLOOKUP($B15,[1]!Tableau_Lancer_la_requête_à_partir_de_Excel_Files12[#All],34,FALSE),IF($AD15="JOLARD",VLOOKUP($B15,[1]!Tableau_Lancer_la_requête_à_partir_de_Excel_Files14[#All],34,FALSE),IF($AD15="MP HYGIENE",VLOOKUP($B15,[1]!Tableau_Lancer_la_requête_à_partir_de_Excel_Files15[#All],34,FALSE),IF($AD15="SIPALDIS",VLOOKUP($B15,[1]!Tableau_Lancer_la_requête_à_partir_de_Excel_Files13[#All],34,FALSE),IF($AD15="TICKET COM",VLOOKUP($B15,[1]!Tableau_Lancer_la_requête_à_partir_de_Excel_Files16[#All],34,FALSE),IF($AD15="TREELOGI-CODINA",VLOOKUP($B15,[1]!Tableau_Lancer_la_requête_à_partir_de_Excel_Files17[#All],34,FALSE)))))))))))))))))),"A REMPLIR")</f>
        <v>42394</v>
      </c>
      <c r="AK15" s="25" t="str">
        <f ca="1">IFERROR(IF($AD15="SOLIA",VLOOKUP($B15,[1]!Tableau_Lancer_la_requête_à_partir_de_Excel_Files6[#All],35,FALSE),IF($AD15="FIRPLAST",VLOOKUP($B15,[1]!Tableau_Lancer_la_requête_à_partir_de_Excel_Files5[#All],35,FALSE),IF($AD15="COMATEC",VLOOKUP($B15,[1]!Tableau_Lancer_la_requête_à_partir_de_Excel_Files7[#All],35,FALSE),IF($AD15="DE FACTO",VLOOKUP($B15,[1]!Tableau_Lancer_la_requête_à_partir_de_Excel_Files4[#All],35,FALSE),IF($AD15="ARTE Dist",VLOOKUP($B15,[1]!Tableau_Lancer_la_requête_à_partir_de_Excel_Files18[#All],35,FALSE),IF($AD15="THIOLAT",VLOOKUP($B15,[1]!Tableau_Lancer_la_requête_à_partir_de_Excel_Files20[#All],35,FALSE),IF($AD15="LE GOFF",VLOOKUP($B15,[1]!Tableau_Lancer_la_requête_à_partir_de_Excel_Files19[#All],35,FALSE),IF($AD15="ARDEX",VLOOKUP($B15,[1]!Tableau_Lancer_la_requête_à_partir_de_Excel_Files8[#All],35,FALSE),IF($AD15="EVENPLAST",VLOOKUP($B15,[1]!Tableau_Lancer_la_requête_à_partir_de_Excel_Files9[#All],35,FALSE),IF($AD15="GAULT ET FREMONT",VLOOKUP($B15,[1]!Tableau_Lancer_la_requête_à_partir_de_Excel_Files10[#All],35,FALSE),IF($AD15="GUILLIN EMBALLAGES",VLOOKUP($B15,[1]!Tableau_Lancer_la_requête_à_partir_de_Excel_Files11[#All],35,FALSE),IF($AD15="IMPRIMERIE DU VIADUC",VLOOKUP($B15,[1]!Tableau_Lancer_la_requête_à_partir_de_Excel_Files12[#All],35,FALSE),IF($AD15="JOLARD",VLOOKUP($B15,[1]!Tableau_Lancer_la_requête_à_partir_de_Excel_Files14[#All],35,FALSE),IF($AD15="MP HYGIENE",VLOOKUP($B15,[1]!Tableau_Lancer_la_requête_à_partir_de_Excel_Files15[#All],35,FALSE),IF($AD15="SIPALDIS",VLOOKUP($B15,[1]!Tableau_Lancer_la_requête_à_partir_de_Excel_Files13[#All],35,FALSE),IF($AD15="TICKET COM",VLOOKUP($B15,[1]!Tableau_Lancer_la_requête_à_partir_de_Excel_Files16[#All],35,FALSE),IF($AD15="TREELOGI-CODINA",VLOOKUP($B15,[1]!Tableau_Lancer_la_requête_à_partir_de_Excel_Files17[#All],35,FALSE)))))))))))))))))),"A REMPLIR")</f>
        <v>Colissimo</v>
      </c>
      <c r="AL15" s="26" t="str">
        <f ca="1">IFERROR(IF($AD15="SOLIA",VLOOKUP($B15,[1]!Tableau_Lancer_la_requête_à_partir_de_Excel_Files6[#All],36,FALSE),IF($AD15="FIRPLAST",VLOOKUP($B15,[1]!Tableau_Lancer_la_requête_à_partir_de_Excel_Files5[#All],36,FALSE),IF($AD15="COMATEC",VLOOKUP($B15,[1]!Tableau_Lancer_la_requête_à_partir_de_Excel_Files7[#All],36,FALSE),IF($AD15="DE FACTO",VLOOKUP($B15,[1]!Tableau_Lancer_la_requête_à_partir_de_Excel_Files4[#All],36,FALSE),IF($AD15="ARTE Dist",VLOOKUP($B15,[1]!Tableau_Lancer_la_requête_à_partir_de_Excel_Files18[#All],36,FALSE),IF($AD15="THIOLAT",VLOOKUP($B15,[1]!Tableau_Lancer_la_requête_à_partir_de_Excel_Files20[#All],36,FALSE),IF($AD15="LE GOFF",VLOOKUP($B15,[1]!Tableau_Lancer_la_requête_à_partir_de_Excel_Files19[#All],36,FALSE),IF($AD15="ARDEX",VLOOKUP($B15,[1]!Tableau_Lancer_la_requête_à_partir_de_Excel_Files8[#All],36,FALSE),IF($AD15="EVENPLAST",VLOOKUP($B15,[1]!Tableau_Lancer_la_requête_à_partir_de_Excel_Files9[#All],36,FALSE),IF($AD15="GAULT ET FREMONT",VLOOKUP($B15,[1]!Tableau_Lancer_la_requête_à_partir_de_Excel_Files10[#All],36,FALSE),IF($AD15="GUILLIN EMBALLAGES",VLOOKUP($B15,[1]!Tableau_Lancer_la_requête_à_partir_de_Excel_Files11[#All],36,FALSE),IF($AD15="IMPRIMERIE DU VIADUC",VLOOKUP($B15,[1]!Tableau_Lancer_la_requête_à_partir_de_Excel_Files12[#All],36,FALSE),IF($AD15="JOLARD",VLOOKUP($B15,[1]!Tableau_Lancer_la_requête_à_partir_de_Excel_Files14[#All],36,FALSE),IF($AD15="MP HYGIENE",VLOOKUP($B15,[1]!Tableau_Lancer_la_requête_à_partir_de_Excel_Files15[#All],36,FALSE),IF($AD15="SIPALDIS",VLOOKUP($B15,[1]!Tableau_Lancer_la_requête_à_partir_de_Excel_Files13[#All],36,FALSE),IF($AD15="TICKET COM",VLOOKUP($B15,[1]!Tableau_Lancer_la_requête_à_partir_de_Excel_Files16[#All],36,FALSE),IF($AD15="TREELOGI-CODINA",VLOOKUP($B15,[1]!Tableau_Lancer_la_requête_à_partir_de_Excel_Files17[#All],36,FALSE)))))))))))))))))),"A REMPLIR")</f>
        <v>4</v>
      </c>
      <c r="AM15" s="26">
        <f ca="1">IFERROR(IF($AD15="SOLIA",VLOOKUP($B15,[1]!Tableau_Lancer_la_requête_à_partir_de_Excel_Files6[#All],37,FALSE),IF($AD15="FIRPLAST",VLOOKUP($B15,[1]!Tableau_Lancer_la_requête_à_partir_de_Excel_Files5[#All],37,FALSE),IF($AD15="COMATEC",VLOOKUP($B15,[1]!Tableau_Lancer_la_requête_à_partir_de_Excel_Files7[#All],37,FALSE),IF($AD15="DE FACTO",VLOOKUP($B15,[1]!Tableau_Lancer_la_requête_à_partir_de_Excel_Files4[#All],37,FALSE),IF($AD15="ARTE Dist",VLOOKUP($B15,[1]!Tableau_Lancer_la_requête_à_partir_de_Excel_Files18[#All],37,FALSE),IF($AD15="THIOLAT",VLOOKUP($B15,[1]!Tableau_Lancer_la_requête_à_partir_de_Excel_Files20[#All],37,FALSE),IF($AD15="LE GOFF",VLOOKUP($B15,[1]!Tableau_Lancer_la_requête_à_partir_de_Excel_Files19[#All],37,FALSE),IF($AD15="ARDEX",VLOOKUP($B15,[1]!Tableau_Lancer_la_requête_à_partir_de_Excel_Files8[#All],37,FALSE),IF($AD15="EVENPLAST",VLOOKUP($B15,[1]!Tableau_Lancer_la_requête_à_partir_de_Excel_Files9[#All],37,FALSE),IF($AD15="GAULT ET FREMONT",VLOOKUP($B15,[1]!Tableau_Lancer_la_requête_à_partir_de_Excel_Files10[#All],37,FALSE),IF($AD15="GUILLIN EMBALLAGES",VLOOKUP($B15,[1]!Tableau_Lancer_la_requête_à_partir_de_Excel_Files11[#All],37,FALSE),IF($AD15="IMPRIMERIE DU VIADUC",VLOOKUP($B15,[1]!Tableau_Lancer_la_requête_à_partir_de_Excel_Files12[#All],37,FALSE),IF($AD15="JOLARD",VLOOKUP($B15,[1]!Tableau_Lancer_la_requête_à_partir_de_Excel_Files14[#All],37,FALSE),IF($AD15="MP HYGIENE",VLOOKUP($B15,[1]!Tableau_Lancer_la_requête_à_partir_de_Excel_Files15[#All],37,FALSE),IF($AD15="SIPALDIS",VLOOKUP($B15,[1]!Tableau_Lancer_la_requête_à_partir_de_Excel_Files13[#All],37,FALSE),IF($AD15="TICKET COM",VLOOKUP($B15,[1]!Tableau_Lancer_la_requête_à_partir_de_Excel_Files16[#All],37,FALSE),IF($AD15="TREELOGI-CODINA",VLOOKUP($B15,[1]!Tableau_Lancer_la_requête_à_partir_de_Excel_Files17[#All],37,FALSE)))))))))))))))))),"A REMPLIR")</f>
        <v>4</v>
      </c>
      <c r="AN15" s="28">
        <f ca="1">IFERROR(IF($AD15="SOLIA",VLOOKUP($B15,[1]!Tableau_Lancer_la_requête_à_partir_de_Excel_Files6[#All],38,FALSE),IF($AD15="FIRPLAST",VLOOKUP($B15,[1]!Tableau_Lancer_la_requête_à_partir_de_Excel_Files5[#All],38,FALSE),IF($AD15="COMATEC",VLOOKUP($B15,[1]!Tableau_Lancer_la_requête_à_partir_de_Excel_Files7[#All],38,FALSE),IF($AD15="DE FACTO",VLOOKUP($B15,[1]!Tableau_Lancer_la_requête_à_partir_de_Excel_Files4[#All],38,FALSE),IF($AD15="ARTE Dist",VLOOKUP($B15,[1]!Tableau_Lancer_la_requête_à_partir_de_Excel_Files18[#All],38,FALSE),IF($AD15="THIOLAT",VLOOKUP($B15,[1]!Tableau_Lancer_la_requête_à_partir_de_Excel_Files20[#All],38,FALSE),IF($AD15="LE GOFF",VLOOKUP($B15,[1]!Tableau_Lancer_la_requête_à_partir_de_Excel_Files19[#All],38,FALSE),IF($AD15="ARDEX",VLOOKUP($B15,[1]!Tableau_Lancer_la_requête_à_partir_de_Excel_Files8[#All],38,FALSE),IF($AD15="EVENPLAST",VLOOKUP($B15,[1]!Tableau_Lancer_la_requête_à_partir_de_Excel_Files9[#All],38,FALSE),IF($AD15="GAULT ET FREMONT",VLOOKUP($B15,[1]!Tableau_Lancer_la_requête_à_partir_de_Excel_Files10[#All],38,FALSE),IF($AD15="GUILLIN EMBALLAGES",VLOOKUP($B15,[1]!Tableau_Lancer_la_requête_à_partir_de_Excel_Files11[#All],38,FALSE),IF($AD15="IMPRIMERIE DU VIADUC",VLOOKUP($B15,[1]!Tableau_Lancer_la_requête_à_partir_de_Excel_Files12[#All],38,FALSE),IF($AD15="JOLARD",VLOOKUP($B15,[1]!Tableau_Lancer_la_requête_à_partir_de_Excel_Files14[#All],38,FALSE),IF($AD15="MP HYGIENE",VLOOKUP($B15,[1]!Tableau_Lancer_la_requête_à_partir_de_Excel_Files15[#All],38,FALSE),IF($AD15="SIPALDIS",VLOOKUP($B15,[1]!Tableau_Lancer_la_requête_à_partir_de_Excel_Files13[#All],38,FALSE),IF($AD15="TICKET COM",VLOOKUP($B15,[1]!Tableau_Lancer_la_requête_à_partir_de_Excel_Files16[#All],38,FALSE),IF($AD15="TREELOGI-CODINA",VLOOKUP($B15,[1]!Tableau_Lancer_la_requête_à_partir_de_Excel_Files17[#All],38,FALSE)))))))))))))))))),"A REMPLIR")</f>
        <v>1</v>
      </c>
      <c r="AO15" s="28">
        <f ca="1">IFERROR(IF($AD15="SOLIA",VLOOKUP($B15,[1]!Tableau_Lancer_la_requête_à_partir_de_Excel_Files6[#All],39,FALSE),IF($AD15="FIRPLAST",VLOOKUP($B15,[1]!Tableau_Lancer_la_requête_à_partir_de_Excel_Files5[#All],39,FALSE),IF($AD15="COMATEC",VLOOKUP($B15,[1]!Tableau_Lancer_la_requête_à_partir_de_Excel_Files7[#All],39,FALSE),IF($AD15="DE FACTO",VLOOKUP($B15,[1]!Tableau_Lancer_la_requête_à_partir_de_Excel_Files4[#All],39,FALSE),IF($AD15="ARTE Dist",VLOOKUP($B15,[1]!Tableau_Lancer_la_requête_à_partir_de_Excel_Files18[#All],39,FALSE),IF($AD15="THIOLAT",VLOOKUP($B15,[1]!Tableau_Lancer_la_requête_à_partir_de_Excel_Files20[#All],39,FALSE),IF($AD15="LE GOFF",VLOOKUP($B15,[1]!Tableau_Lancer_la_requête_à_partir_de_Excel_Files19[#All],39,FALSE),IF($AD15="ARDEX",VLOOKUP($B15,[1]!Tableau_Lancer_la_requête_à_partir_de_Excel_Files8[#All],39,FALSE),IF($AD15="EVENPLAST",VLOOKUP($B15,[1]!Tableau_Lancer_la_requête_à_partir_de_Excel_Files9[#All],39,FALSE),IF($AD15="GAULT ET FREMONT",VLOOKUP($B15,[1]!Tableau_Lancer_la_requête_à_partir_de_Excel_Files10[#All],39,FALSE),IF($AD15="GUILLIN EMBALLAGES",VLOOKUP($B15,[1]!Tableau_Lancer_la_requête_à_partir_de_Excel_Files11[#All],39,FALSE),IF($AD15="IMPRIMERIE DU VIADUC",VLOOKUP($B15,[1]!Tableau_Lancer_la_requête_à_partir_de_Excel_Files12[#All],39,FALSE),IF($AD15="JOLARD",VLOOKUP($B15,[1]!Tableau_Lancer_la_requête_à_partir_de_Excel_Files14[#All],39,FALSE),IF($AD15="MP HYGIENE",VLOOKUP($B15,[1]!Tableau_Lancer_la_requête_à_partir_de_Excel_Files15[#All],39,FALSE),IF($AD15="SIPALDIS",VLOOKUP($B15,[1]!Tableau_Lancer_la_requête_à_partir_de_Excel_Files13[#All],39,FALSE),IF($AD15="TICKET COM",VLOOKUP($B15,[1]!Tableau_Lancer_la_requête_à_partir_de_Excel_Files16[#All],39,FALSE),IF($AD15="TREELOGI-CODINA",VLOOKUP($B15,[1]!Tableau_Lancer_la_requête_à_partir_de_Excel_Files17[#All],39,FALSE)))))))))))))))))),"A REMPLIR")</f>
        <v>1</v>
      </c>
      <c r="AP15" s="25" t="str">
        <f ca="1">IFERROR(IF($AD15="SOLIA",VLOOKUP($B15,[1]!Tableau_Lancer_la_requête_à_partir_de_Excel_Files6[#All],40,FALSE),IF($AD15="FIRPLAST",VLOOKUP($B15,[1]!Tableau_Lancer_la_requête_à_partir_de_Excel_Files5[#All],40,FALSE),IF($AD15="COMATEC",VLOOKUP($B15,[1]!Tableau_Lancer_la_requête_à_partir_de_Excel_Files7[#All],40,FALSE),IF($AD15="DE FACTO",VLOOKUP($B15,[1]!Tableau_Lancer_la_requête_à_partir_de_Excel_Files4[#All],40,FALSE),IF($AD15="ARTE Dist",VLOOKUP($B15,[1]!Tableau_Lancer_la_requête_à_partir_de_Excel_Files18[#All],40,FALSE),IF($AD15="THIOLAT",VLOOKUP($B15,[1]!Tableau_Lancer_la_requête_à_partir_de_Excel_Files20[#All],40,FALSE),IF($AD15="LE GOFF",VLOOKUP($B15,[1]!Tableau_Lancer_la_requête_à_partir_de_Excel_Files19[#All],40,FALSE),IF($AD15="ARDEX",VLOOKUP($B15,[1]!Tableau_Lancer_la_requête_à_partir_de_Excel_Files8[#All],40,FALSE),IF($AD15="EVENPLAST",VLOOKUP($B15,[1]!Tableau_Lancer_la_requête_à_partir_de_Excel_Files9[#All],40,FALSE),IF($AD15="GAULT ET FREMONT",VLOOKUP($B15,[1]!Tableau_Lancer_la_requête_à_partir_de_Excel_Files10[#All],40,FALSE),IF($AD15="GUILLIN EMBALLAGES",VLOOKUP($B15,[1]!Tableau_Lancer_la_requête_à_partir_de_Excel_Files11[#All],40,FALSE),IF($AD15="IMPRIMERIE DU VIADUC",VLOOKUP($B15,[1]!Tableau_Lancer_la_requête_à_partir_de_Excel_Files12[#All],40,FALSE),IF($AD15="JOLARD",VLOOKUP($B15,[1]!Tableau_Lancer_la_requête_à_partir_de_Excel_Files14[#All],40,FALSE),IF($AD15="MP HYGIENE",VLOOKUP($B15,[1]!Tableau_Lancer_la_requête_à_partir_de_Excel_Files15[#All],40,FALSE),IF($AD15="SIPALDIS",VLOOKUP($B15,[1]!Tableau_Lancer_la_requête_à_partir_de_Excel_Files13[#All],40,FALSE),IF($AD15="TICKET COM",VLOOKUP($B15,[1]!Tableau_Lancer_la_requête_à_partir_de_Excel_Files16[#All],40,FALSE),IF($AD15="TREELOGI-CODINA",VLOOKUP($B15,[1]!Tableau_Lancer_la_requête_à_partir_de_Excel_Files17[#All],40,FALSE)))))))))))))))))),"A REMPLIR")</f>
        <v>Robert GERMAIN</v>
      </c>
      <c r="AQ15" s="27" t="str">
        <f ca="1">IFERROR(IF($AD15="SOLIA",VLOOKUP($B15,[1]!Tableau_Lancer_la_requête_à_partir_de_Excel_Files6[#All],41,FALSE),IF($AD15="FIRPLAST",VLOOKUP($B15,[1]!Tableau_Lancer_la_requête_à_partir_de_Excel_Files5[#All],41,FALSE),IF($AD15="COMATEC",VLOOKUP($B15,[1]!Tableau_Lancer_la_requête_à_partir_de_Excel_Files7[#All],41,FALSE),IF($AD15="DE FACTO",VLOOKUP($B15,[1]!Tableau_Lancer_la_requête_à_partir_de_Excel_Files4[#All],41,FALSE),IF($AD15="ARTE Dist",VLOOKUP($B15,[1]!Tableau_Lancer_la_requête_à_partir_de_Excel_Files18[#All],41,FALSE),IF($AD15="THIOLAT",VLOOKUP($B15,[1]!Tableau_Lancer_la_requête_à_partir_de_Excel_Files20[#All],41,FALSE),IF($AD15="LE GOFF",VLOOKUP($B15,[1]!Tableau_Lancer_la_requête_à_partir_de_Excel_Files19[#All],41,FALSE),IF($AD15="ARDEX",VLOOKUP($B15,[1]!Tableau_Lancer_la_requête_à_partir_de_Excel_Files8[#All],41,FALSE),IF($AD15="EVENPLAST",VLOOKUP($B15,[1]!Tableau_Lancer_la_requête_à_partir_de_Excel_Files9[#All],41,FALSE),IF($AD15="GAULT ET FREMONT",VLOOKUP($B15,[1]!Tableau_Lancer_la_requête_à_partir_de_Excel_Files10[#All],41,FALSE),IF($AD15="GUILLIN EMBALLAGES",VLOOKUP($B15,[1]!Tableau_Lancer_la_requête_à_partir_de_Excel_Files11[#All],41,FALSE),IF($AD15="IMPRIMERIE DU VIADUC",VLOOKUP($B15,[1]!Tableau_Lancer_la_requête_à_partir_de_Excel_Files12[#All],41,FALSE),IF($AD15="JOLARD",VLOOKUP($B15,[1]!Tableau_Lancer_la_requête_à_partir_de_Excel_Files14[#All],41,FALSE),IF($AD15="MP HYGIENE",VLOOKUP($B15,[1]!Tableau_Lancer_la_requête_à_partir_de_Excel_Files15[#All],41,FALSE),IF($AD15="SIPALDIS",VLOOKUP($B15,[1]!Tableau_Lancer_la_requête_à_partir_de_Excel_Files13[#All],41,FALSE),IF($AD15="TICKET COM",VLOOKUP($B15,[1]!Tableau_Lancer_la_requête_à_partir_de_Excel_Files16[#All],41,FALSE),IF($AD15="TREELOGI-CODINA",VLOOKUP($B15,[1]!Tableau_Lancer_la_requête_à_partir_de_Excel_Files17[#All],41,FALSE)))))))))))))))))),"A REMPLIR")</f>
        <v>03 34 51 67 54</v>
      </c>
      <c r="AR15" s="29">
        <v>42399</v>
      </c>
      <c r="AS15" s="24">
        <v>3</v>
      </c>
      <c r="AT15" s="30" t="s">
        <v>81</v>
      </c>
      <c r="AU15" s="31" t="s">
        <v>79</v>
      </c>
      <c r="AV15" s="31" t="s">
        <v>79</v>
      </c>
      <c r="AW15" s="31" t="s">
        <v>79</v>
      </c>
      <c r="AX15" s="31"/>
      <c r="AY15" s="32">
        <v>200000</v>
      </c>
      <c r="AZ15" s="32">
        <v>200</v>
      </c>
      <c r="BA15" s="31">
        <v>15</v>
      </c>
      <c r="BB15" s="31" t="s">
        <v>82</v>
      </c>
      <c r="BC15" s="31" t="s">
        <v>83</v>
      </c>
      <c r="BD15" s="30" t="s">
        <v>84</v>
      </c>
      <c r="BE15" s="33">
        <v>42379</v>
      </c>
      <c r="BF15" s="22"/>
      <c r="BG15" s="22" t="s">
        <v>85</v>
      </c>
    </row>
    <row r="16" spans="1:59" ht="150">
      <c r="A16" s="10" t="s">
        <v>86</v>
      </c>
      <c r="B16" s="34" t="s">
        <v>87</v>
      </c>
      <c r="C16" s="12" t="s">
        <v>61</v>
      </c>
      <c r="D16" s="13" t="s">
        <v>77</v>
      </c>
      <c r="E16" s="14" t="s">
        <v>88</v>
      </c>
      <c r="F16" s="15">
        <v>42576</v>
      </c>
      <c r="G16" s="13" t="s">
        <v>89</v>
      </c>
      <c r="H16" s="13" t="s">
        <v>90</v>
      </c>
      <c r="I16" s="16" t="s">
        <v>91</v>
      </c>
      <c r="J16" s="16" t="s">
        <v>87</v>
      </c>
      <c r="K16" s="16" t="s">
        <v>92</v>
      </c>
      <c r="L16" s="16" t="s">
        <v>93</v>
      </c>
      <c r="M16" s="16" t="s">
        <v>94</v>
      </c>
      <c r="N16" s="16" t="s">
        <v>71</v>
      </c>
      <c r="O16" s="17" t="s">
        <v>79</v>
      </c>
      <c r="P16" s="17" t="s">
        <v>79</v>
      </c>
      <c r="Q16" s="16" t="s">
        <v>95</v>
      </c>
      <c r="R16" s="16" t="s">
        <v>96</v>
      </c>
      <c r="S16" s="35" t="s">
        <v>75</v>
      </c>
      <c r="T16" s="19"/>
      <c r="U16" s="36" t="s">
        <v>92</v>
      </c>
      <c r="V16" s="18">
        <v>3</v>
      </c>
      <c r="W16" s="15" t="s">
        <v>77</v>
      </c>
      <c r="X16" s="15" t="s">
        <v>78</v>
      </c>
      <c r="Y16" s="15">
        <v>42594</v>
      </c>
      <c r="Z16" s="22" t="s">
        <v>79</v>
      </c>
      <c r="AA16" s="23" t="s">
        <v>80</v>
      </c>
      <c r="AB16" s="24" t="s">
        <v>97</v>
      </c>
      <c r="AC16" s="24" t="s">
        <v>75</v>
      </c>
      <c r="AD16" s="25">
        <f ca="1">IFERROR(IF($AD16="SOLIA",VLOOKUP($B16,[1]!Tableau_Lancer_la_requête_à_partir_de_Excel_Files6[#All],28,FALSE),IF($AD16="FIRPLAST",VLOOKUP($B16,[1]!Tableau_Lancer_la_requête_à_partir_de_Excel_Files5[#All],28,FALSE),IF($AD16="COMATEC",VLOOKUP($B16,[1]!Tableau_Lancer_la_requête_à_partir_de_Excel_Files7[#All],28,FALSE),IF($AD16="DE FACTO",VLOOKUP($B16,[1]!Tableau_Lancer_la_requête_à_partir_de_Excel_Files4[#All],28,FALSE),IF($AD16="ARTE Dist",VLOOKUP($B16,[1]!Tableau_Lancer_la_requête_à_partir_de_Excel_Files18[#All],28,FALSE),IF($AD16="THIOLAT",VLOOKUP($B16,[1]!Tableau_Lancer_la_requête_à_partir_de_Excel_Files20[#All],28,FALSE),IF($AD16="LE GOFF",VLOOKUP($B16,[1]!Tableau_Lancer_la_requête_à_partir_de_Excel_Files19[#All],28,FALSE),IF($AD16="ARDEX",VLOOKUP($B16,[1]!Tableau_Lancer_la_requête_à_partir_de_Excel_Files8[#All],28,FALSE),IF($AD16="EVENPLAST",VLOOKUP($B16,[1]!Tableau_Lancer_la_requête_à_partir_de_Excel_Files9[#All],28,FALSE),IF($AD16="GAULT ET FREMONT",VLOOKUP($B16,[1]!Tableau_Lancer_la_requête_à_partir_de_Excel_Files10[#All],28,FALSE),IF($AD16="GUILLIN EMBALLAGES",VLOOKUP($B16,[1]!Tableau_Lancer_la_requête_à_partir_de_Excel_Files11[#All],28,FALSE),IF($AD16="IMPRIMERIE DU VIADUC",VLOOKUP($B16,[1]!Tableau_Lancer_la_requête_à_partir_de_Excel_Files12[#All],28,FALSE),IF($AD16="JOLARD",VLOOKUP($B16,[1]!Tableau_Lancer_la_requête_à_partir_de_Excel_Files14[#All],28,FALSE),IF($AD16="MP HYGIENE",VLOOKUP($B16,[1]!Tableau_Lancer_la_requête_à_partir_de_Excel_Files15[#All],28,FALSE),IF($AD16="SIPALDIS",VLOOKUP($B16,[1]!Tableau_Lancer_la_requête_à_partir_de_Excel_Files13[#All],28,FALSE),IF($AD16="TICKET COM",VLOOKUP($B16,[1]!Tableau_Lancer_la_requête_à_partir_de_Excel_Files16[#All],28,FALSE),IF($AD16="TREELOGI-CODINA",VLOOKUP($B16,[1]!Tableau_Lancer_la_requête_à_partir_de_Excel_Files17[#All],28,FALSE)))))))))))))))))),"A REMPLIR")</f>
        <v>42579</v>
      </c>
      <c r="AE16" s="25" t="str">
        <f ca="1">IFERROR(IF($AD16="SOLIA",VLOOKUP($B16,[1]!Tableau_Lancer_la_requête_à_partir_de_Excel_Files6[#All],29,FALSE),IF($AD16="FIRPLAST",VLOOKUP($B16,[1]!Tableau_Lancer_la_requête_à_partir_de_Excel_Files5[#All],29,FALSE),IF($AD16="COMATEC",VLOOKUP($B16,[1]!Tableau_Lancer_la_requête_à_partir_de_Excel_Files7[#All],29,FALSE),IF($AD16="DE FACTO",VLOOKUP($B16,[1]!Tableau_Lancer_la_requête_à_partir_de_Excel_Files4[#All],29,FALSE),IF($AD16="ARTE Dist",VLOOKUP($B16,[1]!Tableau_Lancer_la_requête_à_partir_de_Excel_Files18[#All],29,FALSE),IF($AD16="THIOLAT",VLOOKUP($B16,[1]!Tableau_Lancer_la_requête_à_partir_de_Excel_Files20[#All],29,FALSE),IF($AD16="LE GOFF",VLOOKUP($B16,[1]!Tableau_Lancer_la_requête_à_partir_de_Excel_Files19[#All],29,FALSE),IF($AD16="ARDEX",VLOOKUP($B16,[1]!Tableau_Lancer_la_requête_à_partir_de_Excel_Files8[#All],29,FALSE),IF($AD16="EVENPLAST",VLOOKUP($B16,[1]!Tableau_Lancer_la_requête_à_partir_de_Excel_Files9[#All],29,FALSE),IF($AD16="GAULT ET FREMONT",VLOOKUP($B16,[1]!Tableau_Lancer_la_requête_à_partir_de_Excel_Files10[#All],29,FALSE),IF($AD16="GUILLIN EMBALLAGES",VLOOKUP($B16,[1]!Tableau_Lancer_la_requête_à_partir_de_Excel_Files11[#All],29,FALSE),IF($AD16="IMPRIMERIE DU VIADUC",VLOOKUP($B16,[1]!Tableau_Lancer_la_requête_à_partir_de_Excel_Files12[#All],29,FALSE),IF($AD16="JOLARD",VLOOKUP($B16,[1]!Tableau_Lancer_la_requête_à_partir_de_Excel_Files14[#All],29,FALSE),IF($AD16="MP HYGIENE",VLOOKUP($B16,[1]!Tableau_Lancer_la_requête_à_partir_de_Excel_Files15[#All],29,FALSE),IF($AD16="SIPALDIS",VLOOKUP($B16,[1]!Tableau_Lancer_la_requête_à_partir_de_Excel_Files13[#All],29,FALSE),IF($AD16="TICKET COM",VLOOKUP($B16,[1]!Tableau_Lancer_la_requête_à_partir_de_Excel_Files16[#All],29,FALSE),IF($AD16="TREELOGI-CODINA",VLOOKUP($B16,[1]!Tableau_Lancer_la_requête_à_partir_de_Excel_Files17[#All],29,FALSE)))))))))))))))))),"A REMPLIR")</f>
        <v>CAR-3</v>
      </c>
      <c r="AF16" s="25" t="str">
        <f ca="1">IFERROR(IF($AD16="SOLIA",VLOOKUP($B16,[1]!Tableau_Lancer_la_requête_à_partir_de_Excel_Files6[#All],30,FALSE),IF($AD16="FIRPLAST",VLOOKUP($B16,[1]!Tableau_Lancer_la_requête_à_partir_de_Excel_Files5[#All],30,FALSE),IF($AD16="COMATEC",VLOOKUP($B16,[1]!Tableau_Lancer_la_requête_à_partir_de_Excel_Files7[#All],30,FALSE),IF($AD16="DE FACTO",VLOOKUP($B16,[1]!Tableau_Lancer_la_requête_à_partir_de_Excel_Files4[#All],30,FALSE),IF($AD16="ARTE Dist",VLOOKUP($B16,[1]!Tableau_Lancer_la_requête_à_partir_de_Excel_Files18[#All],30,FALSE),IF($AD16="THIOLAT",VLOOKUP($B16,[1]!Tableau_Lancer_la_requête_à_partir_de_Excel_Files20[#All],30,FALSE),IF($AD16="LE GOFF",VLOOKUP($B16,[1]!Tableau_Lancer_la_requête_à_partir_de_Excel_Files19[#All],30,FALSE),IF($AD16="ARDEX",VLOOKUP($B16,[1]!Tableau_Lancer_la_requête_à_partir_de_Excel_Files8[#All],30,FALSE),IF($AD16="EVENPLAST",VLOOKUP($B16,[1]!Tableau_Lancer_la_requête_à_partir_de_Excel_Files9[#All],30,FALSE),IF($AD16="GAULT ET FREMONT",VLOOKUP($B16,[1]!Tableau_Lancer_la_requête_à_partir_de_Excel_Files10[#All],30,FALSE),IF($AD16="GUILLIN EMBALLAGES",VLOOKUP($B16,[1]!Tableau_Lancer_la_requête_à_partir_de_Excel_Files11[#All],30,FALSE),IF($AD16="IMPRIMERIE DU VIADUC",VLOOKUP($B16,[1]!Tableau_Lancer_la_requête_à_partir_de_Excel_Files12[#All],30,FALSE),IF($AD16="JOLARD",VLOOKUP($B16,[1]!Tableau_Lancer_la_requête_à_partir_de_Excel_Files14[#All],30,FALSE),IF($AD16="MP HYGIENE",VLOOKUP($B16,[1]!Tableau_Lancer_la_requête_à_partir_de_Excel_Files15[#All],30,FALSE),IF($AD16="SIPALDIS",VLOOKUP($B16,[1]!Tableau_Lancer_la_requête_à_partir_de_Excel_Files13[#All],30,FALSE),IF($AD16="TICKET COM",VLOOKUP($B16,[1]!Tableau_Lancer_la_requête_à_partir_de_Excel_Files16[#All],30,FALSE),IF($AD16="TREELOGI-CODINA",VLOOKUP($B16,[1]!Tableau_Lancer_la_requête_à_partir_de_Excel_Files17[#All],30,FALSE)))))))))))))))))),"A REMPLIR")</f>
        <v>Carte magnétique R2C-3 C-500</v>
      </c>
      <c r="AG16" s="26" t="str">
        <f ca="1">IFERROR(IF($AD16="SOLIA",VLOOKUP($B16,[1]!Tableau_Lancer_la_requête_à_partir_de_Excel_Files6[#All],31,FALSE),IF($AD16="FIRPLAST",VLOOKUP($B16,[1]!Tableau_Lancer_la_requête_à_partir_de_Excel_Files5[#All],31,FALSE),IF($AD16="COMATEC",VLOOKUP($B16,[1]!Tableau_Lancer_la_requête_à_partir_de_Excel_Files7[#All],31,FALSE),IF($AD16="DE FACTO",VLOOKUP($B16,[1]!Tableau_Lancer_la_requête_à_partir_de_Excel_Files4[#All],31,FALSE),IF($AD16="ARTE Dist",VLOOKUP($B16,[1]!Tableau_Lancer_la_requête_à_partir_de_Excel_Files18[#All],31,FALSE),IF($AD16="THIOLAT",VLOOKUP($B16,[1]!Tableau_Lancer_la_requête_à_partir_de_Excel_Files20[#All],31,FALSE),IF($AD16="LE GOFF",VLOOKUP($B16,[1]!Tableau_Lancer_la_requête_à_partir_de_Excel_Files19[#All],31,FALSE),IF($AD16="ARDEX",VLOOKUP($B16,[1]!Tableau_Lancer_la_requête_à_partir_de_Excel_Files8[#All],31,FALSE),IF($AD16="EVENPLAST",VLOOKUP($B16,[1]!Tableau_Lancer_la_requête_à_partir_de_Excel_Files9[#All],31,FALSE),IF($AD16="GAULT ET FREMONT",VLOOKUP($B16,[1]!Tableau_Lancer_la_requête_à_partir_de_Excel_Files10[#All],31,FALSE),IF($AD16="GUILLIN EMBALLAGES",VLOOKUP($B16,[1]!Tableau_Lancer_la_requête_à_partir_de_Excel_Files11[#All],31,FALSE),IF($AD16="IMPRIMERIE DU VIADUC",VLOOKUP($B16,[1]!Tableau_Lancer_la_requête_à_partir_de_Excel_Files12[#All],31,FALSE),IF($AD16="JOLARD",VLOOKUP($B16,[1]!Tableau_Lancer_la_requête_à_partir_de_Excel_Files14[#All],31,FALSE),IF($AD16="MP HYGIENE",VLOOKUP($B16,[1]!Tableau_Lancer_la_requête_à_partir_de_Excel_Files15[#All],31,FALSE),IF($AD16="SIPALDIS",VLOOKUP($B16,[1]!Tableau_Lancer_la_requête_à_partir_de_Excel_Files13[#All],31,FALSE),IF($AD16="TICKET COM",VLOOKUP($B16,[1]!Tableau_Lancer_la_requête_à_partir_de_Excel_Files16[#All],31,FALSE),IF($AD16="TREELOGI-CODINA",VLOOKUP($B16,[1]!Tableau_Lancer_la_requête_à_partir_de_Excel_Files17[#All],31,FALSE)))))))))))))))))),"A REMPLIR")</f>
        <v>500</v>
      </c>
      <c r="AH16" s="25" t="str">
        <f ca="1">IFERROR(IF($AD16="SOLIA",VLOOKUP($B16,[1]!Tableau_Lancer_la_requête_à_partir_de_Excel_Files6[#All],32,FALSE),IF($AD16="FIRPLAST",VLOOKUP($B16,[1]!Tableau_Lancer_la_requête_à_partir_de_Excel_Files5[#All],32,FALSE),IF($AD16="COMATEC",VLOOKUP($B16,[1]!Tableau_Lancer_la_requête_à_partir_de_Excel_Files7[#All],32,FALSE),IF($AD16="DE FACTO",VLOOKUP($B16,[1]!Tableau_Lancer_la_requête_à_partir_de_Excel_Files4[#All],32,FALSE),IF($AD16="ARTE Dist",VLOOKUP($B16,[1]!Tableau_Lancer_la_requête_à_partir_de_Excel_Files18[#All],32,FALSE),IF($AD16="THIOLAT",VLOOKUP($B16,[1]!Tableau_Lancer_la_requête_à_partir_de_Excel_Files20[#All],32,FALSE),IF($AD16="LE GOFF",VLOOKUP($B16,[1]!Tableau_Lancer_la_requête_à_partir_de_Excel_Files19[#All],32,FALSE),IF($AD16="ARDEX",VLOOKUP($B16,[1]!Tableau_Lancer_la_requête_à_partir_de_Excel_Files8[#All],32,FALSE),IF($AD16="EVENPLAST",VLOOKUP($B16,[1]!Tableau_Lancer_la_requête_à_partir_de_Excel_Files9[#All],32,FALSE),IF($AD16="GAULT ET FREMONT",VLOOKUP($B16,[1]!Tableau_Lancer_la_requête_à_partir_de_Excel_Files10[#All],32,FALSE),IF($AD16="GUILLIN EMBALLAGES",VLOOKUP($B16,[1]!Tableau_Lancer_la_requête_à_partir_de_Excel_Files11[#All],32,FALSE),IF($AD16="IMPRIMERIE DU VIADUC",VLOOKUP($B16,[1]!Tableau_Lancer_la_requête_à_partir_de_Excel_Files12[#All],32,FALSE),IF($AD16="JOLARD",VLOOKUP($B16,[1]!Tableau_Lancer_la_requête_à_partir_de_Excel_Files14[#All],32,FALSE),IF($AD16="MP HYGIENE",VLOOKUP($B16,[1]!Tableau_Lancer_la_requête_à_partir_de_Excel_Files15[#All],32,FALSE),IF($AD16="SIPALDIS",VLOOKUP($B16,[1]!Tableau_Lancer_la_requête_à_partir_de_Excel_Files13[#All],32,FALSE),IF($AD16="TICKET COM",VLOOKUP($B16,[1]!Tableau_Lancer_la_requête_à_partir_de_Excel_Files16[#All],32,FALSE),IF($AD16="TREELOGI-CODINA",VLOOKUP($B16,[1]!Tableau_Lancer_la_requête_à_partir_de_Excel_Files17[#All],32,FALSE)))))))))))))))))),"A REMPLIR")</f>
        <v>OUI</v>
      </c>
      <c r="AI16" s="27" t="str">
        <f ca="1">IFERROR(IF($AD16="SOLIA",VLOOKUP($B16,[1]!Tableau_Lancer_la_requête_à_partir_de_Excel_Files6[#All],33,FALSE),IF($AD16="FIRPLAST",VLOOKUP($B16,[1]!Tableau_Lancer_la_requête_à_partir_de_Excel_Files5[#All],33,FALSE),IF($AD16="COMATEC",VLOOKUP($B16,[1]!Tableau_Lancer_la_requête_à_partir_de_Excel_Files7[#All],33,FALSE),IF($AD16="DE FACTO",VLOOKUP($B16,[1]!Tableau_Lancer_la_requête_à_partir_de_Excel_Files4[#All],33,FALSE),IF($AD16="ARTE Dist",VLOOKUP($B16,[1]!Tableau_Lancer_la_requête_à_partir_de_Excel_Files18[#All],33,FALSE),IF($AD16="THIOLAT",VLOOKUP($B16,[1]!Tableau_Lancer_la_requête_à_partir_de_Excel_Files20[#All],33,FALSE),IF($AD16="LE GOFF",VLOOKUP($B16,[1]!Tableau_Lancer_la_requête_à_partir_de_Excel_Files19[#All],33,FALSE),IF($AD16="ARDEX",VLOOKUP($B16,[1]!Tableau_Lancer_la_requête_à_partir_de_Excel_Files8[#All],33,FALSE),IF($AD16="EVENPLAST",VLOOKUP($B16,[1]!Tableau_Lancer_la_requête_à_partir_de_Excel_Files9[#All],33,FALSE),IF($AD16="GAULT ET FREMONT",VLOOKUP($B16,[1]!Tableau_Lancer_la_requête_à_partir_de_Excel_Files10[#All],33,FALSE),IF($AD16="GUILLIN EMBALLAGES",VLOOKUP($B16,[1]!Tableau_Lancer_la_requête_à_partir_de_Excel_Files11[#All],33,FALSE),IF($AD16="IMPRIMERIE DU VIADUC",VLOOKUP($B16,[1]!Tableau_Lancer_la_requête_à_partir_de_Excel_Files12[#All],33,FALSE),IF($AD16="JOLARD",VLOOKUP($B16,[1]!Tableau_Lancer_la_requête_à_partir_de_Excel_Files14[#All],33,FALSE),IF($AD16="MP HYGIENE",VLOOKUP($B16,[1]!Tableau_Lancer_la_requête_à_partir_de_Excel_Files15[#All],33,FALSE),IF($AD16="SIPALDIS",VLOOKUP($B16,[1]!Tableau_Lancer_la_requête_à_partir_de_Excel_Files13[#All],33,FALSE),IF($AD16="TICKET COM",VLOOKUP($B16,[1]!Tableau_Lancer_la_requête_à_partir_de_Excel_Files16[#All],33,FALSE),IF($AD16="TREELOGI-CODINA",VLOOKUP($B16,[1]!Tableau_Lancer_la_requête_à_partir_de_Excel_Files17[#All],33,FALSE)))))))))))))))))),"A REMPLIR")</f>
        <v>5000</v>
      </c>
      <c r="AJ16" s="25">
        <f ca="1">IFERROR(IF($AD16="SOLIA",VLOOKUP($B16,[1]!Tableau_Lancer_la_requête_à_partir_de_Excel_Files6[#All],34,FALSE),IF($AD16="FIRPLAST",VLOOKUP($B16,[1]!Tableau_Lancer_la_requête_à_partir_de_Excel_Files5[#All],34,FALSE),IF($AD16="COMATEC",VLOOKUP($B16,[1]!Tableau_Lancer_la_requête_à_partir_de_Excel_Files7[#All],34,FALSE),IF($AD16="DE FACTO",VLOOKUP($B16,[1]!Tableau_Lancer_la_requête_à_partir_de_Excel_Files4[#All],34,FALSE),IF($AD16="ARTE Dist",VLOOKUP($B16,[1]!Tableau_Lancer_la_requête_à_partir_de_Excel_Files18[#All],34,FALSE),IF($AD16="THIOLAT",VLOOKUP($B16,[1]!Tableau_Lancer_la_requête_à_partir_de_Excel_Files20[#All],34,FALSE),IF($AD16="LE GOFF",VLOOKUP($B16,[1]!Tableau_Lancer_la_requête_à_partir_de_Excel_Files19[#All],34,FALSE),IF($AD16="ARDEX",VLOOKUP($B16,[1]!Tableau_Lancer_la_requête_à_partir_de_Excel_Files8[#All],34,FALSE),IF($AD16="EVENPLAST",VLOOKUP($B16,[1]!Tableau_Lancer_la_requête_à_partir_de_Excel_Files9[#All],34,FALSE),IF($AD16="GAULT ET FREMONT",VLOOKUP($B16,[1]!Tableau_Lancer_la_requête_à_partir_de_Excel_Files10[#All],34,FALSE),IF($AD16="GUILLIN EMBALLAGES",VLOOKUP($B16,[1]!Tableau_Lancer_la_requête_à_partir_de_Excel_Files11[#All],34,FALSE),IF($AD16="IMPRIMERIE DU VIADUC",VLOOKUP($B16,[1]!Tableau_Lancer_la_requête_à_partir_de_Excel_Files12[#All],34,FALSE),IF($AD16="JOLARD",VLOOKUP($B16,[1]!Tableau_Lancer_la_requête_à_partir_de_Excel_Files14[#All],34,FALSE),IF($AD16="MP HYGIENE",VLOOKUP($B16,[1]!Tableau_Lancer_la_requête_à_partir_de_Excel_Files15[#All],34,FALSE),IF($AD16="SIPALDIS",VLOOKUP($B16,[1]!Tableau_Lancer_la_requête_à_partir_de_Excel_Files13[#All],34,FALSE),IF($AD16="TICKET COM",VLOOKUP($B16,[1]!Tableau_Lancer_la_requête_à_partir_de_Excel_Files16[#All],34,FALSE),IF($AD16="TREELOGI-CODINA",VLOOKUP($B16,[1]!Tableau_Lancer_la_requête_à_partir_de_Excel_Files17[#All],34,FALSE)))))))))))))))))),"A REMPLIR")</f>
        <v>42583</v>
      </c>
      <c r="AK16" s="25" t="str">
        <f ca="1">IFERROR(IF($AD16="SOLIA",VLOOKUP($B16,[1]!Tableau_Lancer_la_requête_à_partir_de_Excel_Files6[#All],35,FALSE),IF($AD16="FIRPLAST",VLOOKUP($B16,[1]!Tableau_Lancer_la_requête_à_partir_de_Excel_Files5[#All],35,FALSE),IF($AD16="COMATEC",VLOOKUP($B16,[1]!Tableau_Lancer_la_requête_à_partir_de_Excel_Files7[#All],35,FALSE),IF($AD16="DE FACTO",VLOOKUP($B16,[1]!Tableau_Lancer_la_requête_à_partir_de_Excel_Files4[#All],35,FALSE),IF($AD16="ARTE Dist",VLOOKUP($B16,[1]!Tableau_Lancer_la_requête_à_partir_de_Excel_Files18[#All],35,FALSE),IF($AD16="THIOLAT",VLOOKUP($B16,[1]!Tableau_Lancer_la_requête_à_partir_de_Excel_Files20[#All],35,FALSE),IF($AD16="LE GOFF",VLOOKUP($B16,[1]!Tableau_Lancer_la_requête_à_partir_de_Excel_Files19[#All],35,FALSE),IF($AD16="ARDEX",VLOOKUP($B16,[1]!Tableau_Lancer_la_requête_à_partir_de_Excel_Files8[#All],35,FALSE),IF($AD16="EVENPLAST",VLOOKUP($B16,[1]!Tableau_Lancer_la_requête_à_partir_de_Excel_Files9[#All],35,FALSE),IF($AD16="GAULT ET FREMONT",VLOOKUP($B16,[1]!Tableau_Lancer_la_requête_à_partir_de_Excel_Files10[#All],35,FALSE),IF($AD16="GUILLIN EMBALLAGES",VLOOKUP($B16,[1]!Tableau_Lancer_la_requête_à_partir_de_Excel_Files11[#All],35,FALSE),IF($AD16="IMPRIMERIE DU VIADUC",VLOOKUP($B16,[1]!Tableau_Lancer_la_requête_à_partir_de_Excel_Files12[#All],35,FALSE),IF($AD16="JOLARD",VLOOKUP($B16,[1]!Tableau_Lancer_la_requête_à_partir_de_Excel_Files14[#All],35,FALSE),IF($AD16="MP HYGIENE",VLOOKUP($B16,[1]!Tableau_Lancer_la_requête_à_partir_de_Excel_Files15[#All],35,FALSE),IF($AD16="SIPALDIS",VLOOKUP($B16,[1]!Tableau_Lancer_la_requête_à_partir_de_Excel_Files13[#All],35,FALSE),IF($AD16="TICKET COM",VLOOKUP($B16,[1]!Tableau_Lancer_la_requête_à_partir_de_Excel_Files16[#All],35,FALSE),IF($AD16="TREELOGI-CODINA",VLOOKUP($B16,[1]!Tableau_Lancer_la_requête_à_partir_de_Excel_Files17[#All],35,FALSE)))))))))))))))))),"A REMPLIR")</f>
        <v>Lettre recommandé</v>
      </c>
      <c r="AL16" s="26" t="str">
        <f ca="1">IFERROR(IF($AD16="SOLIA",VLOOKUP($B16,[1]!Tableau_Lancer_la_requête_à_partir_de_Excel_Files6[#All],36,FALSE),IF($AD16="FIRPLAST",VLOOKUP($B16,[1]!Tableau_Lancer_la_requête_à_partir_de_Excel_Files5[#All],36,FALSE),IF($AD16="COMATEC",VLOOKUP($B16,[1]!Tableau_Lancer_la_requête_à_partir_de_Excel_Files7[#All],36,FALSE),IF($AD16="DE FACTO",VLOOKUP($B16,[1]!Tableau_Lancer_la_requête_à_partir_de_Excel_Files4[#All],36,FALSE),IF($AD16="ARTE Dist",VLOOKUP($B16,[1]!Tableau_Lancer_la_requête_à_partir_de_Excel_Files18[#All],36,FALSE),IF($AD16="THIOLAT",VLOOKUP($B16,[1]!Tableau_Lancer_la_requête_à_partir_de_Excel_Files20[#All],36,FALSE),IF($AD16="LE GOFF",VLOOKUP($B16,[1]!Tableau_Lancer_la_requête_à_partir_de_Excel_Files19[#All],36,FALSE),IF($AD16="ARDEX",VLOOKUP($B16,[1]!Tableau_Lancer_la_requête_à_partir_de_Excel_Files8[#All],36,FALSE),IF($AD16="EVENPLAST",VLOOKUP($B16,[1]!Tableau_Lancer_la_requête_à_partir_de_Excel_Files9[#All],36,FALSE),IF($AD16="GAULT ET FREMONT",VLOOKUP($B16,[1]!Tableau_Lancer_la_requête_à_partir_de_Excel_Files10[#All],36,FALSE),IF($AD16="GUILLIN EMBALLAGES",VLOOKUP($B16,[1]!Tableau_Lancer_la_requête_à_partir_de_Excel_Files11[#All],36,FALSE),IF($AD16="IMPRIMERIE DU VIADUC",VLOOKUP($B16,[1]!Tableau_Lancer_la_requête_à_partir_de_Excel_Files12[#All],36,FALSE),IF($AD16="JOLARD",VLOOKUP($B16,[1]!Tableau_Lancer_la_requête_à_partir_de_Excel_Files14[#All],36,FALSE),IF($AD16="MP HYGIENE",VLOOKUP($B16,[1]!Tableau_Lancer_la_requête_à_partir_de_Excel_Files15[#All],36,FALSE),IF($AD16="SIPALDIS",VLOOKUP($B16,[1]!Tableau_Lancer_la_requête_à_partir_de_Excel_Files13[#All],36,FALSE),IF($AD16="TICKET COM",VLOOKUP($B16,[1]!Tableau_Lancer_la_requête_à_partir_de_Excel_Files16[#All],36,FALSE),IF($AD16="TREELOGI-CODINA",VLOOKUP($B16,[1]!Tableau_Lancer_la_requête_à_partir_de_Excel_Files17[#All],36,FALSE)))))))))))))))))),"A REMPLIR")</f>
        <v>7</v>
      </c>
      <c r="AM16" s="26">
        <f ca="1">IFERROR(IF($AD16="SOLIA",VLOOKUP($B16,[1]!Tableau_Lancer_la_requête_à_partir_de_Excel_Files6[#All],37,FALSE),IF($AD16="FIRPLAST",VLOOKUP($B16,[1]!Tableau_Lancer_la_requête_à_partir_de_Excel_Files5[#All],37,FALSE),IF($AD16="COMATEC",VLOOKUP($B16,[1]!Tableau_Lancer_la_requête_à_partir_de_Excel_Files7[#All],37,FALSE),IF($AD16="DE FACTO",VLOOKUP($B16,[1]!Tableau_Lancer_la_requête_à_partir_de_Excel_Files4[#All],37,FALSE),IF($AD16="ARTE Dist",VLOOKUP($B16,[1]!Tableau_Lancer_la_requête_à_partir_de_Excel_Files18[#All],37,FALSE),IF($AD16="THIOLAT",VLOOKUP($B16,[1]!Tableau_Lancer_la_requête_à_partir_de_Excel_Files20[#All],37,FALSE),IF($AD16="LE GOFF",VLOOKUP($B16,[1]!Tableau_Lancer_la_requête_à_partir_de_Excel_Files19[#All],37,FALSE),IF($AD16="ARDEX",VLOOKUP($B16,[1]!Tableau_Lancer_la_requête_à_partir_de_Excel_Files8[#All],37,FALSE),IF($AD16="EVENPLAST",VLOOKUP($B16,[1]!Tableau_Lancer_la_requête_à_partir_de_Excel_Files9[#All],37,FALSE),IF($AD16="GAULT ET FREMONT",VLOOKUP($B16,[1]!Tableau_Lancer_la_requête_à_partir_de_Excel_Files10[#All],37,FALSE),IF($AD16="GUILLIN EMBALLAGES",VLOOKUP($B16,[1]!Tableau_Lancer_la_requête_à_partir_de_Excel_Files11[#All],37,FALSE),IF($AD16="IMPRIMERIE DU VIADUC",VLOOKUP($B16,[1]!Tableau_Lancer_la_requête_à_partir_de_Excel_Files12[#All],37,FALSE),IF($AD16="JOLARD",VLOOKUP($B16,[1]!Tableau_Lancer_la_requête_à_partir_de_Excel_Files14[#All],37,FALSE),IF($AD16="MP HYGIENE",VLOOKUP($B16,[1]!Tableau_Lancer_la_requête_à_partir_de_Excel_Files15[#All],37,FALSE),IF($AD16="SIPALDIS",VLOOKUP($B16,[1]!Tableau_Lancer_la_requête_à_partir_de_Excel_Files13[#All],37,FALSE),IF($AD16="TICKET COM",VLOOKUP($B16,[1]!Tableau_Lancer_la_requête_à_partir_de_Excel_Files16[#All],37,FALSE),IF($AD16="TREELOGI-CODINA",VLOOKUP($B16,[1]!Tableau_Lancer_la_requête_à_partir_de_Excel_Files17[#All],37,FALSE)))))))))))))))))),"A REMPLIR")</f>
        <v>3</v>
      </c>
      <c r="AN16" s="28">
        <f ca="1">IFERROR(IF($AD16="SOLIA",VLOOKUP($B16,[1]!Tableau_Lancer_la_requête_à_partir_de_Excel_Files6[#All],38,FALSE),IF($AD16="FIRPLAST",VLOOKUP($B16,[1]!Tableau_Lancer_la_requête_à_partir_de_Excel_Files5[#All],38,FALSE),IF($AD16="COMATEC",VLOOKUP($B16,[1]!Tableau_Lancer_la_requête_à_partir_de_Excel_Files7[#All],38,FALSE),IF($AD16="DE FACTO",VLOOKUP($B16,[1]!Tableau_Lancer_la_requête_à_partir_de_Excel_Files4[#All],38,FALSE),IF($AD16="ARTE Dist",VLOOKUP($B16,[1]!Tableau_Lancer_la_requête_à_partir_de_Excel_Files18[#All],38,FALSE),IF($AD16="THIOLAT",VLOOKUP($B16,[1]!Tableau_Lancer_la_requête_à_partir_de_Excel_Files20[#All],38,FALSE),IF($AD16="LE GOFF",VLOOKUP($B16,[1]!Tableau_Lancer_la_requête_à_partir_de_Excel_Files19[#All],38,FALSE),IF($AD16="ARDEX",VLOOKUP($B16,[1]!Tableau_Lancer_la_requête_à_partir_de_Excel_Files8[#All],38,FALSE),IF($AD16="EVENPLAST",VLOOKUP($B16,[1]!Tableau_Lancer_la_requête_à_partir_de_Excel_Files9[#All],38,FALSE),IF($AD16="GAULT ET FREMONT",VLOOKUP($B16,[1]!Tableau_Lancer_la_requête_à_partir_de_Excel_Files10[#All],38,FALSE),IF($AD16="GUILLIN EMBALLAGES",VLOOKUP($B16,[1]!Tableau_Lancer_la_requête_à_partir_de_Excel_Files11[#All],38,FALSE),IF($AD16="IMPRIMERIE DU VIADUC",VLOOKUP($B16,[1]!Tableau_Lancer_la_requête_à_partir_de_Excel_Files12[#All],38,FALSE),IF($AD16="JOLARD",VLOOKUP($B16,[1]!Tableau_Lancer_la_requête_à_partir_de_Excel_Files14[#All],38,FALSE),IF($AD16="MP HYGIENE",VLOOKUP($B16,[1]!Tableau_Lancer_la_requête_à_partir_de_Excel_Files15[#All],38,FALSE),IF($AD16="SIPALDIS",VLOOKUP($B16,[1]!Tableau_Lancer_la_requête_à_partir_de_Excel_Files13[#All],38,FALSE),IF($AD16="TICKET COM",VLOOKUP($B16,[1]!Tableau_Lancer_la_requête_à_partir_de_Excel_Files16[#All],38,FALSE),IF($AD16="TREELOGI-CODINA",VLOOKUP($B16,[1]!Tableau_Lancer_la_requête_à_partir_de_Excel_Files17[#All],38,FALSE)))))))))))))))))),"A REMPLIR")</f>
        <v>10</v>
      </c>
      <c r="AO16" s="28">
        <f ca="1">IFERROR(IF($AD16="SOLIA",VLOOKUP($B16,[1]!Tableau_Lancer_la_requête_à_partir_de_Excel_Files6[#All],39,FALSE),IF($AD16="FIRPLAST",VLOOKUP($B16,[1]!Tableau_Lancer_la_requête_à_partir_de_Excel_Files5[#All],39,FALSE),IF($AD16="COMATEC",VLOOKUP($B16,[1]!Tableau_Lancer_la_requête_à_partir_de_Excel_Files7[#All],39,FALSE),IF($AD16="DE FACTO",VLOOKUP($B16,[1]!Tableau_Lancer_la_requête_à_partir_de_Excel_Files4[#All],39,FALSE),IF($AD16="ARTE Dist",VLOOKUP($B16,[1]!Tableau_Lancer_la_requête_à_partir_de_Excel_Files18[#All],39,FALSE),IF($AD16="THIOLAT",VLOOKUP($B16,[1]!Tableau_Lancer_la_requête_à_partir_de_Excel_Files20[#All],39,FALSE),IF($AD16="LE GOFF",VLOOKUP($B16,[1]!Tableau_Lancer_la_requête_à_partir_de_Excel_Files19[#All],39,FALSE),IF($AD16="ARDEX",VLOOKUP($B16,[1]!Tableau_Lancer_la_requête_à_partir_de_Excel_Files8[#All],39,FALSE),IF($AD16="EVENPLAST",VLOOKUP($B16,[1]!Tableau_Lancer_la_requête_à_partir_de_Excel_Files9[#All],39,FALSE),IF($AD16="GAULT ET FREMONT",VLOOKUP($B16,[1]!Tableau_Lancer_la_requête_à_partir_de_Excel_Files10[#All],39,FALSE),IF($AD16="GUILLIN EMBALLAGES",VLOOKUP($B16,[1]!Tableau_Lancer_la_requête_à_partir_de_Excel_Files11[#All],39,FALSE),IF($AD16="IMPRIMERIE DU VIADUC",VLOOKUP($B16,[1]!Tableau_Lancer_la_requête_à_partir_de_Excel_Files12[#All],39,FALSE),IF($AD16="JOLARD",VLOOKUP($B16,[1]!Tableau_Lancer_la_requête_à_partir_de_Excel_Files14[#All],39,FALSE),IF($AD16="MP HYGIENE",VLOOKUP($B16,[1]!Tableau_Lancer_la_requête_à_partir_de_Excel_Files15[#All],39,FALSE),IF($AD16="SIPALDIS",VLOOKUP($B16,[1]!Tableau_Lancer_la_requête_à_partir_de_Excel_Files13[#All],39,FALSE),IF($AD16="TICKET COM",VLOOKUP($B16,[1]!Tableau_Lancer_la_requête_à_partir_de_Excel_Files16[#All],39,FALSE),IF($AD16="TREELOGI-CODINA",VLOOKUP($B16,[1]!Tableau_Lancer_la_requête_à_partir_de_Excel_Files17[#All],39,FALSE)))))))))))))))))),"A REMPLIR")</f>
        <v>3</v>
      </c>
      <c r="AP16" s="25" t="str">
        <f ca="1">IFERROR(IF($AD16="SOLIA",VLOOKUP($B16,[1]!Tableau_Lancer_la_requête_à_partir_de_Excel_Files6[#All],40,FALSE),IF($AD16="FIRPLAST",VLOOKUP($B16,[1]!Tableau_Lancer_la_requête_à_partir_de_Excel_Files5[#All],40,FALSE),IF($AD16="COMATEC",VLOOKUP($B16,[1]!Tableau_Lancer_la_requête_à_partir_de_Excel_Files7[#All],40,FALSE),IF($AD16="DE FACTO",VLOOKUP($B16,[1]!Tableau_Lancer_la_requête_à_partir_de_Excel_Files4[#All],40,FALSE),IF($AD16="ARTE Dist",VLOOKUP($B16,[1]!Tableau_Lancer_la_requête_à_partir_de_Excel_Files18[#All],40,FALSE),IF($AD16="THIOLAT",VLOOKUP($B16,[1]!Tableau_Lancer_la_requête_à_partir_de_Excel_Files20[#All],40,FALSE),IF($AD16="LE GOFF",VLOOKUP($B16,[1]!Tableau_Lancer_la_requête_à_partir_de_Excel_Files19[#All],40,FALSE),IF($AD16="ARDEX",VLOOKUP($B16,[1]!Tableau_Lancer_la_requête_à_partir_de_Excel_Files8[#All],40,FALSE),IF($AD16="EVENPLAST",VLOOKUP($B16,[1]!Tableau_Lancer_la_requête_à_partir_de_Excel_Files9[#All],40,FALSE),IF($AD16="GAULT ET FREMONT",VLOOKUP($B16,[1]!Tableau_Lancer_la_requête_à_partir_de_Excel_Files10[#All],40,FALSE),IF($AD16="GUILLIN EMBALLAGES",VLOOKUP($B16,[1]!Tableau_Lancer_la_requête_à_partir_de_Excel_Files11[#All],40,FALSE),IF($AD16="IMPRIMERIE DU VIADUC",VLOOKUP($B16,[1]!Tableau_Lancer_la_requête_à_partir_de_Excel_Files12[#All],40,FALSE),IF($AD16="JOLARD",VLOOKUP($B16,[1]!Tableau_Lancer_la_requête_à_partir_de_Excel_Files14[#All],40,FALSE),IF($AD16="MP HYGIENE",VLOOKUP($B16,[1]!Tableau_Lancer_la_requête_à_partir_de_Excel_Files15[#All],40,FALSE),IF($AD16="SIPALDIS",VLOOKUP($B16,[1]!Tableau_Lancer_la_requête_à_partir_de_Excel_Files13[#All],40,FALSE),IF($AD16="TICKET COM",VLOOKUP($B16,[1]!Tableau_Lancer_la_requête_à_partir_de_Excel_Files16[#All],40,FALSE),IF($AD16="TREELOGI-CODINA",VLOOKUP($B16,[1]!Tableau_Lancer_la_requête_à_partir_de_Excel_Files17[#All],40,FALSE)))))))))))))))))),"A REMPLIR")</f>
        <v>Richard DUPONT</v>
      </c>
      <c r="AQ16" s="27" t="str">
        <f ca="1">IFERROR(IF($AD16="SOLIA",VLOOKUP($B16,[1]!Tableau_Lancer_la_requête_à_partir_de_Excel_Files6[#All],41,FALSE),IF($AD16="FIRPLAST",VLOOKUP($B16,[1]!Tableau_Lancer_la_requête_à_partir_de_Excel_Files5[#All],41,FALSE),IF($AD16="COMATEC",VLOOKUP($B16,[1]!Tableau_Lancer_la_requête_à_partir_de_Excel_Files7[#All],41,FALSE),IF($AD16="DE FACTO",VLOOKUP($B16,[1]!Tableau_Lancer_la_requête_à_partir_de_Excel_Files4[#All],41,FALSE),IF($AD16="ARTE Dist",VLOOKUP($B16,[1]!Tableau_Lancer_la_requête_à_partir_de_Excel_Files18[#All],41,FALSE),IF($AD16="THIOLAT",VLOOKUP($B16,[1]!Tableau_Lancer_la_requête_à_partir_de_Excel_Files20[#All],41,FALSE),IF($AD16="LE GOFF",VLOOKUP($B16,[1]!Tableau_Lancer_la_requête_à_partir_de_Excel_Files19[#All],41,FALSE),IF($AD16="ARDEX",VLOOKUP($B16,[1]!Tableau_Lancer_la_requête_à_partir_de_Excel_Files8[#All],41,FALSE),IF($AD16="EVENPLAST",VLOOKUP($B16,[1]!Tableau_Lancer_la_requête_à_partir_de_Excel_Files9[#All],41,FALSE),IF($AD16="GAULT ET FREMONT",VLOOKUP($B16,[1]!Tableau_Lancer_la_requête_à_partir_de_Excel_Files10[#All],41,FALSE),IF($AD16="GUILLIN EMBALLAGES",VLOOKUP($B16,[1]!Tableau_Lancer_la_requête_à_partir_de_Excel_Files11[#All],41,FALSE),IF($AD16="IMPRIMERIE DU VIADUC",VLOOKUP($B16,[1]!Tableau_Lancer_la_requête_à_partir_de_Excel_Files12[#All],41,FALSE),IF($AD16="JOLARD",VLOOKUP($B16,[1]!Tableau_Lancer_la_requête_à_partir_de_Excel_Files14[#All],41,FALSE),IF($AD16="MP HYGIENE",VLOOKUP($B16,[1]!Tableau_Lancer_la_requête_à_partir_de_Excel_Files15[#All],41,FALSE),IF($AD16="SIPALDIS",VLOOKUP($B16,[1]!Tableau_Lancer_la_requête_à_partir_de_Excel_Files13[#All],41,FALSE),IF($AD16="TICKET COM",VLOOKUP($B16,[1]!Tableau_Lancer_la_requête_à_partir_de_Excel_Files16[#All],41,FALSE),IF($AD16="TREELOGI-CODINA",VLOOKUP($B16,[1]!Tableau_Lancer_la_requête_à_partir_de_Excel_Files17[#All],41,FALSE)))))))))))))))))),"A REMPLIR")</f>
        <v>02 34 56 87 21</v>
      </c>
      <c r="AR16" s="29">
        <v>42593</v>
      </c>
      <c r="AS16" s="24">
        <v>5</v>
      </c>
      <c r="AT16" s="30" t="s">
        <v>98</v>
      </c>
      <c r="AU16" s="31" t="s">
        <v>72</v>
      </c>
      <c r="AV16" s="31" t="s">
        <v>72</v>
      </c>
      <c r="AW16" s="31" t="s">
        <v>72</v>
      </c>
      <c r="AX16" s="31" t="s">
        <v>99</v>
      </c>
      <c r="AY16" s="32"/>
      <c r="AZ16" s="32">
        <v>0</v>
      </c>
      <c r="BA16" s="31"/>
      <c r="BB16" s="31" t="s">
        <v>100</v>
      </c>
      <c r="BC16" s="31" t="s">
        <v>101</v>
      </c>
      <c r="BD16" s="30"/>
      <c r="BE16" s="33"/>
      <c r="BF16" s="22"/>
      <c r="BG16" s="22" t="s">
        <v>85</v>
      </c>
    </row>
    <row r="17" spans="1:59" ht="255">
      <c r="A17" s="10" t="s">
        <v>102</v>
      </c>
      <c r="B17" s="34" t="s">
        <v>103</v>
      </c>
      <c r="C17" s="12" t="s">
        <v>61</v>
      </c>
      <c r="D17" s="13" t="s">
        <v>77</v>
      </c>
      <c r="E17" s="14" t="s">
        <v>88</v>
      </c>
      <c r="F17" s="15">
        <v>42466</v>
      </c>
      <c r="G17" s="13" t="s">
        <v>104</v>
      </c>
      <c r="H17" s="13" t="s">
        <v>105</v>
      </c>
      <c r="I17" s="16" t="s">
        <v>106</v>
      </c>
      <c r="J17" s="16" t="s">
        <v>103</v>
      </c>
      <c r="K17" s="16" t="s">
        <v>107</v>
      </c>
      <c r="L17" s="16" t="s">
        <v>108</v>
      </c>
      <c r="M17" s="16" t="s">
        <v>109</v>
      </c>
      <c r="N17" s="16" t="s">
        <v>71</v>
      </c>
      <c r="O17" s="17" t="s">
        <v>79</v>
      </c>
      <c r="P17" s="17" t="s">
        <v>79</v>
      </c>
      <c r="Q17" s="16" t="s">
        <v>110</v>
      </c>
      <c r="R17" s="16" t="s">
        <v>111</v>
      </c>
      <c r="S17" s="18" t="s">
        <v>112</v>
      </c>
      <c r="T17" s="19"/>
      <c r="U17" s="19" t="s">
        <v>107</v>
      </c>
      <c r="V17" s="18">
        <v>10</v>
      </c>
      <c r="W17" s="15" t="s">
        <v>77</v>
      </c>
      <c r="X17" s="15" t="s">
        <v>113</v>
      </c>
      <c r="Y17" s="15">
        <v>42474</v>
      </c>
      <c r="Z17" s="22" t="s">
        <v>79</v>
      </c>
      <c r="AA17" s="23" t="s">
        <v>80</v>
      </c>
      <c r="AB17" s="24" t="s">
        <v>114</v>
      </c>
      <c r="AC17" s="24" t="s">
        <v>112</v>
      </c>
      <c r="AD17" s="25">
        <f ca="1">IFERROR(IF($AD17="SOLIA",VLOOKUP($B17,[1]!Tableau_Lancer_la_requête_à_partir_de_Excel_Files6[#All],28,FALSE),IF($AD17="FIRPLAST",VLOOKUP($B17,[1]!Tableau_Lancer_la_requête_à_partir_de_Excel_Files5[#All],28,FALSE),IF($AD17="COMATEC",VLOOKUP($B17,[1]!Tableau_Lancer_la_requête_à_partir_de_Excel_Files7[#All],28,FALSE),IF($AD17="DE FACTO",VLOOKUP($B17,[1]!Tableau_Lancer_la_requête_à_partir_de_Excel_Files4[#All],28,FALSE),IF($AD17="ARTE Dist",VLOOKUP($B17,[1]!Tableau_Lancer_la_requête_à_partir_de_Excel_Files18[#All],28,FALSE),IF($AD17="THIOLAT",VLOOKUP($B17,[1]!Tableau_Lancer_la_requête_à_partir_de_Excel_Files20[#All],28,FALSE),IF($AD17="LE GOFF",VLOOKUP($B17,[1]!Tableau_Lancer_la_requête_à_partir_de_Excel_Files19[#All],28,FALSE),IF($AD17="ARDEX",VLOOKUP($B17,[1]!Tableau_Lancer_la_requête_à_partir_de_Excel_Files8[#All],28,FALSE),IF($AD17="EVENPLAST",VLOOKUP($B17,[1]!Tableau_Lancer_la_requête_à_partir_de_Excel_Files9[#All],28,FALSE),IF($AD17="GAULT ET FREMONT",VLOOKUP($B17,[1]!Tableau_Lancer_la_requête_à_partir_de_Excel_Files10[#All],28,FALSE),IF($AD17="GUILLIN EMBALLAGES",VLOOKUP($B17,[1]!Tableau_Lancer_la_requête_à_partir_de_Excel_Files11[#All],28,FALSE),IF($AD17="IMPRIMERIE DU VIADUC",VLOOKUP($B17,[1]!Tableau_Lancer_la_requête_à_partir_de_Excel_Files12[#All],28,FALSE),IF($AD17="JOLARD",VLOOKUP($B17,[1]!Tableau_Lancer_la_requête_à_partir_de_Excel_Files14[#All],28,FALSE),IF($AD17="MP HYGIENE",VLOOKUP($B17,[1]!Tableau_Lancer_la_requête_à_partir_de_Excel_Files15[#All],28,FALSE),IF($AD17="SIPALDIS",VLOOKUP($B17,[1]!Tableau_Lancer_la_requête_à_partir_de_Excel_Files13[#All],28,FALSE),IF($AD17="TICKET COM",VLOOKUP($B17,[1]!Tableau_Lancer_la_requête_à_partir_de_Excel_Files16[#All],28,FALSE),IF($AD17="TREELOGI-CODINA",VLOOKUP($B17,[1]!Tableau_Lancer_la_requête_à_partir_de_Excel_Files17[#All],28,FALSE)))))))))))))))))),"A REMPLIR")</f>
        <v>42467</v>
      </c>
      <c r="AE17" s="25" t="str">
        <f ca="1">IFERROR(IF($AD17="SOLIA",VLOOKUP($B17,[1]!Tableau_Lancer_la_requête_à_partir_de_Excel_Files6[#All],29,FALSE),IF($AD17="FIRPLAST",VLOOKUP($B17,[1]!Tableau_Lancer_la_requête_à_partir_de_Excel_Files5[#All],29,FALSE),IF($AD17="COMATEC",VLOOKUP($B17,[1]!Tableau_Lancer_la_requête_à_partir_de_Excel_Files7[#All],29,FALSE),IF($AD17="DE FACTO",VLOOKUP($B17,[1]!Tableau_Lancer_la_requête_à_partir_de_Excel_Files4[#All],29,FALSE),IF($AD17="ARTE Dist",VLOOKUP($B17,[1]!Tableau_Lancer_la_requête_à_partir_de_Excel_Files18[#All],29,FALSE),IF($AD17="THIOLAT",VLOOKUP($B17,[1]!Tableau_Lancer_la_requête_à_partir_de_Excel_Files20[#All],29,FALSE),IF($AD17="LE GOFF",VLOOKUP($B17,[1]!Tableau_Lancer_la_requête_à_partir_de_Excel_Files19[#All],29,FALSE),IF($AD17="ARDEX",VLOOKUP($B17,[1]!Tableau_Lancer_la_requête_à_partir_de_Excel_Files8[#All],29,FALSE),IF($AD17="EVENPLAST",VLOOKUP($B17,[1]!Tableau_Lancer_la_requête_à_partir_de_Excel_Files9[#All],29,FALSE),IF($AD17="GAULT ET FREMONT",VLOOKUP($B17,[1]!Tableau_Lancer_la_requête_à_partir_de_Excel_Files10[#All],29,FALSE),IF($AD17="GUILLIN EMBALLAGES",VLOOKUP($B17,[1]!Tableau_Lancer_la_requête_à_partir_de_Excel_Files11[#All],29,FALSE),IF($AD17="IMPRIMERIE DU VIADUC",VLOOKUP($B17,[1]!Tableau_Lancer_la_requête_à_partir_de_Excel_Files12[#All],29,FALSE),IF($AD17="JOLARD",VLOOKUP($B17,[1]!Tableau_Lancer_la_requête_à_partir_de_Excel_Files14[#All],29,FALSE),IF($AD17="MP HYGIENE",VLOOKUP($B17,[1]!Tableau_Lancer_la_requête_à_partir_de_Excel_Files15[#All],29,FALSE),IF($AD17="SIPALDIS",VLOOKUP($B17,[1]!Tableau_Lancer_la_requête_à_partir_de_Excel_Files13[#All],29,FALSE),IF($AD17="TICKET COM",VLOOKUP($B17,[1]!Tableau_Lancer_la_requête_à_partir_de_Excel_Files16[#All],29,FALSE),IF($AD17="TREELOGI-CODINA",VLOOKUP($B17,[1]!Tableau_Lancer_la_requête_à_partir_de_Excel_Files17[#All],29,FALSE)))))))))))))))))),"A REMPLIR")</f>
        <v>555</v>
      </c>
      <c r="AF17" s="25" t="str">
        <f ca="1">IFERROR(IF($AD17="SOLIA",VLOOKUP($B17,[1]!Tableau_Lancer_la_requête_à_partir_de_Excel_Files6[#All],30,FALSE),IF($AD17="FIRPLAST",VLOOKUP($B17,[1]!Tableau_Lancer_la_requête_à_partir_de_Excel_Files5[#All],30,FALSE),IF($AD17="COMATEC",VLOOKUP($B17,[1]!Tableau_Lancer_la_requête_à_partir_de_Excel_Files7[#All],30,FALSE),IF($AD17="DE FACTO",VLOOKUP($B17,[1]!Tableau_Lancer_la_requête_à_partir_de_Excel_Files4[#All],30,FALSE),IF($AD17="ARTE Dist",VLOOKUP($B17,[1]!Tableau_Lancer_la_requête_à_partir_de_Excel_Files18[#All],30,FALSE),IF($AD17="THIOLAT",VLOOKUP($B17,[1]!Tableau_Lancer_la_requête_à_partir_de_Excel_Files20[#All],30,FALSE),IF($AD17="LE GOFF",VLOOKUP($B17,[1]!Tableau_Lancer_la_requête_à_partir_de_Excel_Files19[#All],30,FALSE),IF($AD17="ARDEX",VLOOKUP($B17,[1]!Tableau_Lancer_la_requête_à_partir_de_Excel_Files8[#All],30,FALSE),IF($AD17="EVENPLAST",VLOOKUP($B17,[1]!Tableau_Lancer_la_requête_à_partir_de_Excel_Files9[#All],30,FALSE),IF($AD17="GAULT ET FREMONT",VLOOKUP($B17,[1]!Tableau_Lancer_la_requête_à_partir_de_Excel_Files10[#All],30,FALSE),IF($AD17="GUILLIN EMBALLAGES",VLOOKUP($B17,[1]!Tableau_Lancer_la_requête_à_partir_de_Excel_Files11[#All],30,FALSE),IF($AD17="IMPRIMERIE DU VIADUC",VLOOKUP($B17,[1]!Tableau_Lancer_la_requête_à_partir_de_Excel_Files12[#All],30,FALSE),IF($AD17="JOLARD",VLOOKUP($B17,[1]!Tableau_Lancer_la_requête_à_partir_de_Excel_Files14[#All],30,FALSE),IF($AD17="MP HYGIENE",VLOOKUP($B17,[1]!Tableau_Lancer_la_requête_à_partir_de_Excel_Files15[#All],30,FALSE),IF($AD17="SIPALDIS",VLOOKUP($B17,[1]!Tableau_Lancer_la_requête_à_partir_de_Excel_Files13[#All],30,FALSE),IF($AD17="TICKET COM",VLOOKUP($B17,[1]!Tableau_Lancer_la_requête_à_partir_de_Excel_Files16[#All],30,FALSE),IF($AD17="TREELOGI-CODINA",VLOOKUP($B17,[1]!Tableau_Lancer_la_requête_à_partir_de_Excel_Files17[#All],30,FALSE)))))))))))))))))),"A REMPLIR")</f>
        <v>Badge manager C-50</v>
      </c>
      <c r="AG17" s="26">
        <f ca="1">IFERROR(IF($AD17="SOLIA",VLOOKUP($B17,[1]!Tableau_Lancer_la_requête_à_partir_de_Excel_Files6[#All],31,FALSE),IF($AD17="FIRPLAST",VLOOKUP($B17,[1]!Tableau_Lancer_la_requête_à_partir_de_Excel_Files5[#All],31,FALSE),IF($AD17="COMATEC",VLOOKUP($B17,[1]!Tableau_Lancer_la_requête_à_partir_de_Excel_Files7[#All],31,FALSE),IF($AD17="DE FACTO",VLOOKUP($B17,[1]!Tableau_Lancer_la_requête_à_partir_de_Excel_Files4[#All],31,FALSE),IF($AD17="ARTE Dist",VLOOKUP($B17,[1]!Tableau_Lancer_la_requête_à_partir_de_Excel_Files18[#All],31,FALSE),IF($AD17="THIOLAT",VLOOKUP($B17,[1]!Tableau_Lancer_la_requête_à_partir_de_Excel_Files20[#All],31,FALSE),IF($AD17="LE GOFF",VLOOKUP($B17,[1]!Tableau_Lancer_la_requête_à_partir_de_Excel_Files19[#All],31,FALSE),IF($AD17="ARDEX",VLOOKUP($B17,[1]!Tableau_Lancer_la_requête_à_partir_de_Excel_Files8[#All],31,FALSE),IF($AD17="EVENPLAST",VLOOKUP($B17,[1]!Tableau_Lancer_la_requête_à_partir_de_Excel_Files9[#All],31,FALSE),IF($AD17="GAULT ET FREMONT",VLOOKUP($B17,[1]!Tableau_Lancer_la_requête_à_partir_de_Excel_Files10[#All],31,FALSE),IF($AD17="GUILLIN EMBALLAGES",VLOOKUP($B17,[1]!Tableau_Lancer_la_requête_à_partir_de_Excel_Files11[#All],31,FALSE),IF($AD17="IMPRIMERIE DU VIADUC",VLOOKUP($B17,[1]!Tableau_Lancer_la_requête_à_partir_de_Excel_Files12[#All],31,FALSE),IF($AD17="JOLARD",VLOOKUP($B17,[1]!Tableau_Lancer_la_requête_à_partir_de_Excel_Files14[#All],31,FALSE),IF($AD17="MP HYGIENE",VLOOKUP($B17,[1]!Tableau_Lancer_la_requête_à_partir_de_Excel_Files15[#All],31,FALSE),IF($AD17="SIPALDIS",VLOOKUP($B17,[1]!Tableau_Lancer_la_requête_à_partir_de_Excel_Files13[#All],31,FALSE),IF($AD17="TICKET COM",VLOOKUP($B17,[1]!Tableau_Lancer_la_requête_à_partir_de_Excel_Files16[#All],31,FALSE),IF($AD17="TREELOGI-CODINA",VLOOKUP($B17,[1]!Tableau_Lancer_la_requête_à_partir_de_Excel_Files17[#All],31,FALSE)))))))))))))))))),"A REMPLIR")</f>
        <v>50</v>
      </c>
      <c r="AH17" s="25" t="str">
        <f ca="1">IFERROR(IF($AD17="SOLIA",VLOOKUP($B17,[1]!Tableau_Lancer_la_requête_à_partir_de_Excel_Files6[#All],32,FALSE),IF($AD17="FIRPLAST",VLOOKUP($B17,[1]!Tableau_Lancer_la_requête_à_partir_de_Excel_Files5[#All],32,FALSE),IF($AD17="COMATEC",VLOOKUP($B17,[1]!Tableau_Lancer_la_requête_à_partir_de_Excel_Files7[#All],32,FALSE),IF($AD17="DE FACTO",VLOOKUP($B17,[1]!Tableau_Lancer_la_requête_à_partir_de_Excel_Files4[#All],32,FALSE),IF($AD17="ARTE Dist",VLOOKUP($B17,[1]!Tableau_Lancer_la_requête_à_partir_de_Excel_Files18[#All],32,FALSE),IF($AD17="THIOLAT",VLOOKUP($B17,[1]!Tableau_Lancer_la_requête_à_partir_de_Excel_Files20[#All],32,FALSE),IF($AD17="LE GOFF",VLOOKUP($B17,[1]!Tableau_Lancer_la_requête_à_partir_de_Excel_Files19[#All],32,FALSE),IF($AD17="ARDEX",VLOOKUP($B17,[1]!Tableau_Lancer_la_requête_à_partir_de_Excel_Files8[#All],32,FALSE),IF($AD17="EVENPLAST",VLOOKUP($B17,[1]!Tableau_Lancer_la_requête_à_partir_de_Excel_Files9[#All],32,FALSE),IF($AD17="GAULT ET FREMONT",VLOOKUP($B17,[1]!Tableau_Lancer_la_requête_à_partir_de_Excel_Files10[#All],32,FALSE),IF($AD17="GUILLIN EMBALLAGES",VLOOKUP($B17,[1]!Tableau_Lancer_la_requête_à_partir_de_Excel_Files11[#All],32,FALSE),IF($AD17="IMPRIMERIE DU VIADUC",VLOOKUP($B17,[1]!Tableau_Lancer_la_requête_à_partir_de_Excel_Files12[#All],32,FALSE),IF($AD17="JOLARD",VLOOKUP($B17,[1]!Tableau_Lancer_la_requête_à_partir_de_Excel_Files14[#All],32,FALSE),IF($AD17="MP HYGIENE",VLOOKUP($B17,[1]!Tableau_Lancer_la_requête_à_partir_de_Excel_Files15[#All],32,FALSE),IF($AD17="SIPALDIS",VLOOKUP($B17,[1]!Tableau_Lancer_la_requête_à_partir_de_Excel_Files13[#All],32,FALSE),IF($AD17="TICKET COM",VLOOKUP($B17,[1]!Tableau_Lancer_la_requête_à_partir_de_Excel_Files16[#All],32,FALSE),IF($AD17="TREELOGI-CODINA",VLOOKUP($B17,[1]!Tableau_Lancer_la_requête_à_partir_de_Excel_Files17[#All],32,FALSE)))))))))))))))))),"A REMPLIR")</f>
        <v>OUI</v>
      </c>
      <c r="AI17" s="27">
        <f ca="1">IFERROR(IF($AD17="SOLIA",VLOOKUP($B17,[1]!Tableau_Lancer_la_requête_à_partir_de_Excel_Files6[#All],33,FALSE),IF($AD17="FIRPLAST",VLOOKUP($B17,[1]!Tableau_Lancer_la_requête_à_partir_de_Excel_Files5[#All],33,FALSE),IF($AD17="COMATEC",VLOOKUP($B17,[1]!Tableau_Lancer_la_requête_à_partir_de_Excel_Files7[#All],33,FALSE),IF($AD17="DE FACTO",VLOOKUP($B17,[1]!Tableau_Lancer_la_requête_à_partir_de_Excel_Files4[#All],33,FALSE),IF($AD17="ARTE Dist",VLOOKUP($B17,[1]!Tableau_Lancer_la_requête_à_partir_de_Excel_Files18[#All],33,FALSE),IF($AD17="THIOLAT",VLOOKUP($B17,[1]!Tableau_Lancer_la_requête_à_partir_de_Excel_Files20[#All],33,FALSE),IF($AD17="LE GOFF",VLOOKUP($B17,[1]!Tableau_Lancer_la_requête_à_partir_de_Excel_Files19[#All],33,FALSE),IF($AD17="ARDEX",VLOOKUP($B17,[1]!Tableau_Lancer_la_requête_à_partir_de_Excel_Files8[#All],33,FALSE),IF($AD17="EVENPLAST",VLOOKUP($B17,[1]!Tableau_Lancer_la_requête_à_partir_de_Excel_Files9[#All],33,FALSE),IF($AD17="GAULT ET FREMONT",VLOOKUP($B17,[1]!Tableau_Lancer_la_requête_à_partir_de_Excel_Files10[#All],33,FALSE),IF($AD17="GUILLIN EMBALLAGES",VLOOKUP($B17,[1]!Tableau_Lancer_la_requête_à_partir_de_Excel_Files11[#All],33,FALSE),IF($AD17="IMPRIMERIE DU VIADUC",VLOOKUP($B17,[1]!Tableau_Lancer_la_requête_à_partir_de_Excel_Files12[#All],33,FALSE),IF($AD17="JOLARD",VLOOKUP($B17,[1]!Tableau_Lancer_la_requête_à_partir_de_Excel_Files14[#All],33,FALSE),IF($AD17="MP HYGIENE",VLOOKUP($B17,[1]!Tableau_Lancer_la_requête_à_partir_de_Excel_Files15[#All],33,FALSE),IF($AD17="SIPALDIS",VLOOKUP($B17,[1]!Tableau_Lancer_la_requête_à_partir_de_Excel_Files13[#All],33,FALSE),IF($AD17="TICKET COM",VLOOKUP($B17,[1]!Tableau_Lancer_la_requête_à_partir_de_Excel_Files16[#All],33,FALSE),IF($AD17="TREELOGI-CODINA",VLOOKUP($B17,[1]!Tableau_Lancer_la_requête_à_partir_de_Excel_Files17[#All],33,FALSE)))))))))))))))))),"A REMPLIR")</f>
        <v>500</v>
      </c>
      <c r="AJ17" s="25">
        <f ca="1">IFERROR(IF($AD17="SOLIA",VLOOKUP($B17,[1]!Tableau_Lancer_la_requête_à_partir_de_Excel_Files6[#All],34,FALSE),IF($AD17="FIRPLAST",VLOOKUP($B17,[1]!Tableau_Lancer_la_requête_à_partir_de_Excel_Files5[#All],34,FALSE),IF($AD17="COMATEC",VLOOKUP($B17,[1]!Tableau_Lancer_la_requête_à_partir_de_Excel_Files7[#All],34,FALSE),IF($AD17="DE FACTO",VLOOKUP($B17,[1]!Tableau_Lancer_la_requête_à_partir_de_Excel_Files4[#All],34,FALSE),IF($AD17="ARTE Dist",VLOOKUP($B17,[1]!Tableau_Lancer_la_requête_à_partir_de_Excel_Files18[#All],34,FALSE),IF($AD17="THIOLAT",VLOOKUP($B17,[1]!Tableau_Lancer_la_requête_à_partir_de_Excel_Files20[#All],34,FALSE),IF($AD17="LE GOFF",VLOOKUP($B17,[1]!Tableau_Lancer_la_requête_à_partir_de_Excel_Files19[#All],34,FALSE),IF($AD17="ARDEX",VLOOKUP($B17,[1]!Tableau_Lancer_la_requête_à_partir_de_Excel_Files8[#All],34,FALSE),IF($AD17="EVENPLAST",VLOOKUP($B17,[1]!Tableau_Lancer_la_requête_à_partir_de_Excel_Files9[#All],34,FALSE),IF($AD17="GAULT ET FREMONT",VLOOKUP($B17,[1]!Tableau_Lancer_la_requête_à_partir_de_Excel_Files10[#All],34,FALSE),IF($AD17="GUILLIN EMBALLAGES",VLOOKUP($B17,[1]!Tableau_Lancer_la_requête_à_partir_de_Excel_Files11[#All],34,FALSE),IF($AD17="IMPRIMERIE DU VIADUC",VLOOKUP($B17,[1]!Tableau_Lancer_la_requête_à_partir_de_Excel_Files12[#All],34,FALSE),IF($AD17="JOLARD",VLOOKUP($B17,[1]!Tableau_Lancer_la_requête_à_partir_de_Excel_Files14[#All],34,FALSE),IF($AD17="MP HYGIENE",VLOOKUP($B17,[1]!Tableau_Lancer_la_requête_à_partir_de_Excel_Files15[#All],34,FALSE),IF($AD17="SIPALDIS",VLOOKUP($B17,[1]!Tableau_Lancer_la_requête_à_partir_de_Excel_Files13[#All],34,FALSE),IF($AD17="TICKET COM",VLOOKUP($B17,[1]!Tableau_Lancer_la_requête_à_partir_de_Excel_Files16[#All],34,FALSE),IF($AD17="TREELOGI-CODINA",VLOOKUP($B17,[1]!Tableau_Lancer_la_requête_à_partir_de_Excel_Files17[#All],34,FALSE)))))))))))))))))),"A REMPLIR")</f>
        <v>42470</v>
      </c>
      <c r="AK17" s="25" t="str">
        <f ca="1">IFERROR(IF($AD17="SOLIA",VLOOKUP($B17,[1]!Tableau_Lancer_la_requête_à_partir_de_Excel_Files6[#All],35,FALSE),IF($AD17="FIRPLAST",VLOOKUP($B17,[1]!Tableau_Lancer_la_requête_à_partir_de_Excel_Files5[#All],35,FALSE),IF($AD17="COMATEC",VLOOKUP($B17,[1]!Tableau_Lancer_la_requête_à_partir_de_Excel_Files7[#All],35,FALSE),IF($AD17="DE FACTO",VLOOKUP($B17,[1]!Tableau_Lancer_la_requête_à_partir_de_Excel_Files4[#All],35,FALSE),IF($AD17="ARTE Dist",VLOOKUP($B17,[1]!Tableau_Lancer_la_requête_à_partir_de_Excel_Files18[#All],35,FALSE),IF($AD17="THIOLAT",VLOOKUP($B17,[1]!Tableau_Lancer_la_requête_à_partir_de_Excel_Files20[#All],35,FALSE),IF($AD17="LE GOFF",VLOOKUP($B17,[1]!Tableau_Lancer_la_requête_à_partir_de_Excel_Files19[#All],35,FALSE),IF($AD17="ARDEX",VLOOKUP($B17,[1]!Tableau_Lancer_la_requête_à_partir_de_Excel_Files8[#All],35,FALSE),IF($AD17="EVENPLAST",VLOOKUP($B17,[1]!Tableau_Lancer_la_requête_à_partir_de_Excel_Files9[#All],35,FALSE),IF($AD17="GAULT ET FREMONT",VLOOKUP($B17,[1]!Tableau_Lancer_la_requête_à_partir_de_Excel_Files10[#All],35,FALSE),IF($AD17="GUILLIN EMBALLAGES",VLOOKUP($B17,[1]!Tableau_Lancer_la_requête_à_partir_de_Excel_Files11[#All],35,FALSE),IF($AD17="IMPRIMERIE DU VIADUC",VLOOKUP($B17,[1]!Tableau_Lancer_la_requête_à_partir_de_Excel_Files12[#All],35,FALSE),IF($AD17="JOLARD",VLOOKUP($B17,[1]!Tableau_Lancer_la_requête_à_partir_de_Excel_Files14[#All],35,FALSE),IF($AD17="MP HYGIENE",VLOOKUP($B17,[1]!Tableau_Lancer_la_requête_à_partir_de_Excel_Files15[#All],35,FALSE),IF($AD17="SIPALDIS",VLOOKUP($B17,[1]!Tableau_Lancer_la_requête_à_partir_de_Excel_Files13[#All],35,FALSE),IF($AD17="TICKET COM",VLOOKUP($B17,[1]!Tableau_Lancer_la_requête_à_partir_de_Excel_Files16[#All],35,FALSE),IF($AD17="TREELOGI-CODINA",VLOOKUP($B17,[1]!Tableau_Lancer_la_requête_à_partir_de_Excel_Files17[#All],35,FALSE)))))))))))))))))),"A REMPLIR")</f>
        <v>Colissimo</v>
      </c>
      <c r="AL17" s="26">
        <f ca="1">IFERROR(IF($AD17="SOLIA",VLOOKUP($B17,[1]!Tableau_Lancer_la_requête_à_partir_de_Excel_Files6[#All],36,FALSE),IF($AD17="FIRPLAST",VLOOKUP($B17,[1]!Tableau_Lancer_la_requête_à_partir_de_Excel_Files5[#All],36,FALSE),IF($AD17="COMATEC",VLOOKUP($B17,[1]!Tableau_Lancer_la_requête_à_partir_de_Excel_Files7[#All],36,FALSE),IF($AD17="DE FACTO",VLOOKUP($B17,[1]!Tableau_Lancer_la_requête_à_partir_de_Excel_Files4[#All],36,FALSE),IF($AD17="ARTE Dist",VLOOKUP($B17,[1]!Tableau_Lancer_la_requête_à_partir_de_Excel_Files18[#All],36,FALSE),IF($AD17="THIOLAT",VLOOKUP($B17,[1]!Tableau_Lancer_la_requête_à_partir_de_Excel_Files20[#All],36,FALSE),IF($AD17="LE GOFF",VLOOKUP($B17,[1]!Tableau_Lancer_la_requête_à_partir_de_Excel_Files19[#All],36,FALSE),IF($AD17="ARDEX",VLOOKUP($B17,[1]!Tableau_Lancer_la_requête_à_partir_de_Excel_Files8[#All],36,FALSE),IF($AD17="EVENPLAST",VLOOKUP($B17,[1]!Tableau_Lancer_la_requête_à_partir_de_Excel_Files9[#All],36,FALSE),IF($AD17="GAULT ET FREMONT",VLOOKUP($B17,[1]!Tableau_Lancer_la_requête_à_partir_de_Excel_Files10[#All],36,FALSE),IF($AD17="GUILLIN EMBALLAGES",VLOOKUP($B17,[1]!Tableau_Lancer_la_requête_à_partir_de_Excel_Files11[#All],36,FALSE),IF($AD17="IMPRIMERIE DU VIADUC",VLOOKUP($B17,[1]!Tableau_Lancer_la_requête_à_partir_de_Excel_Files12[#All],36,FALSE),IF($AD17="JOLARD",VLOOKUP($B17,[1]!Tableau_Lancer_la_requête_à_partir_de_Excel_Files14[#All],36,FALSE),IF($AD17="MP HYGIENE",VLOOKUP($B17,[1]!Tableau_Lancer_la_requête_à_partir_de_Excel_Files15[#All],36,FALSE),IF($AD17="SIPALDIS",VLOOKUP($B17,[1]!Tableau_Lancer_la_requête_à_partir_de_Excel_Files13[#All],36,FALSE),IF($AD17="TICKET COM",VLOOKUP($B17,[1]!Tableau_Lancer_la_requête_à_partir_de_Excel_Files16[#All],36,FALSE),IF($AD17="TREELOGI-CODINA",VLOOKUP($B17,[1]!Tableau_Lancer_la_requête_à_partir_de_Excel_Files17[#All],36,FALSE)))))))))))))))))),"A REMPLIR")</f>
        <v>3</v>
      </c>
      <c r="AM17" s="26">
        <f ca="1">IFERROR(IF($AD17="SOLIA",VLOOKUP($B17,[1]!Tableau_Lancer_la_requête_à_partir_de_Excel_Files6[#All],37,FALSE),IF($AD17="FIRPLAST",VLOOKUP($B17,[1]!Tableau_Lancer_la_requête_à_partir_de_Excel_Files5[#All],37,FALSE),IF($AD17="COMATEC",VLOOKUP($B17,[1]!Tableau_Lancer_la_requête_à_partir_de_Excel_Files7[#All],37,FALSE),IF($AD17="DE FACTO",VLOOKUP($B17,[1]!Tableau_Lancer_la_requête_à_partir_de_Excel_Files4[#All],37,FALSE),IF($AD17="ARTE Dist",VLOOKUP($B17,[1]!Tableau_Lancer_la_requête_à_partir_de_Excel_Files18[#All],37,FALSE),IF($AD17="THIOLAT",VLOOKUP($B17,[1]!Tableau_Lancer_la_requête_à_partir_de_Excel_Files20[#All],37,FALSE),IF($AD17="LE GOFF",VLOOKUP($B17,[1]!Tableau_Lancer_la_requête_à_partir_de_Excel_Files19[#All],37,FALSE),IF($AD17="ARDEX",VLOOKUP($B17,[1]!Tableau_Lancer_la_requête_à_partir_de_Excel_Files8[#All],37,FALSE),IF($AD17="EVENPLAST",VLOOKUP($B17,[1]!Tableau_Lancer_la_requête_à_partir_de_Excel_Files9[#All],37,FALSE),IF($AD17="GAULT ET FREMONT",VLOOKUP($B17,[1]!Tableau_Lancer_la_requête_à_partir_de_Excel_Files10[#All],37,FALSE),IF($AD17="GUILLIN EMBALLAGES",VLOOKUP($B17,[1]!Tableau_Lancer_la_requête_à_partir_de_Excel_Files11[#All],37,FALSE),IF($AD17="IMPRIMERIE DU VIADUC",VLOOKUP($B17,[1]!Tableau_Lancer_la_requête_à_partir_de_Excel_Files12[#All],37,FALSE),IF($AD17="JOLARD",VLOOKUP($B17,[1]!Tableau_Lancer_la_requête_à_partir_de_Excel_Files14[#All],37,FALSE),IF($AD17="MP HYGIENE",VLOOKUP($B17,[1]!Tableau_Lancer_la_requête_à_partir_de_Excel_Files15[#All],37,FALSE),IF($AD17="SIPALDIS",VLOOKUP($B17,[1]!Tableau_Lancer_la_requête_à_partir_de_Excel_Files13[#All],37,FALSE),IF($AD17="TICKET COM",VLOOKUP($B17,[1]!Tableau_Lancer_la_requête_à_partir_de_Excel_Files16[#All],37,FALSE),IF($AD17="TREELOGI-CODINA",VLOOKUP($B17,[1]!Tableau_Lancer_la_requête_à_partir_de_Excel_Files17[#All],37,FALSE)))))))))))))))))),"A REMPLIR")</f>
        <v>10</v>
      </c>
      <c r="AN17" s="28">
        <f ca="1">IFERROR(IF($AD17="SOLIA",VLOOKUP($B17,[1]!Tableau_Lancer_la_requête_à_partir_de_Excel_Files6[#All],38,FALSE),IF($AD17="FIRPLAST",VLOOKUP($B17,[1]!Tableau_Lancer_la_requête_à_partir_de_Excel_Files5[#All],38,FALSE),IF($AD17="COMATEC",VLOOKUP($B17,[1]!Tableau_Lancer_la_requête_à_partir_de_Excel_Files7[#All],38,FALSE),IF($AD17="DE FACTO",VLOOKUP($B17,[1]!Tableau_Lancer_la_requête_à_partir_de_Excel_Files4[#All],38,FALSE),IF($AD17="ARTE Dist",VLOOKUP($B17,[1]!Tableau_Lancer_la_requête_à_partir_de_Excel_Files18[#All],38,FALSE),IF($AD17="THIOLAT",VLOOKUP($B17,[1]!Tableau_Lancer_la_requête_à_partir_de_Excel_Files20[#All],38,FALSE),IF($AD17="LE GOFF",VLOOKUP($B17,[1]!Tableau_Lancer_la_requête_à_partir_de_Excel_Files19[#All],38,FALSE),IF($AD17="ARDEX",VLOOKUP($B17,[1]!Tableau_Lancer_la_requête_à_partir_de_Excel_Files8[#All],38,FALSE),IF($AD17="EVENPLAST",VLOOKUP($B17,[1]!Tableau_Lancer_la_requête_à_partir_de_Excel_Files9[#All],38,FALSE),IF($AD17="GAULT ET FREMONT",VLOOKUP($B17,[1]!Tableau_Lancer_la_requête_à_partir_de_Excel_Files10[#All],38,FALSE),IF($AD17="GUILLIN EMBALLAGES",VLOOKUP($B17,[1]!Tableau_Lancer_la_requête_à_partir_de_Excel_Files11[#All],38,FALSE),IF($AD17="IMPRIMERIE DU VIADUC",VLOOKUP($B17,[1]!Tableau_Lancer_la_requête_à_partir_de_Excel_Files12[#All],38,FALSE),IF($AD17="JOLARD",VLOOKUP($B17,[1]!Tableau_Lancer_la_requête_à_partir_de_Excel_Files14[#All],38,FALSE),IF($AD17="MP HYGIENE",VLOOKUP($B17,[1]!Tableau_Lancer_la_requête_à_partir_de_Excel_Files15[#All],38,FALSE),IF($AD17="SIPALDIS",VLOOKUP($B17,[1]!Tableau_Lancer_la_requête_à_partir_de_Excel_Files13[#All],38,FALSE),IF($AD17="TICKET COM",VLOOKUP($B17,[1]!Tableau_Lancer_la_requête_à_partir_de_Excel_Files16[#All],38,FALSE),IF($AD17="TREELOGI-CODINA",VLOOKUP($B17,[1]!Tableau_Lancer_la_requête_à_partir_de_Excel_Files17[#All],38,FALSE)))))))))))))))))),"A REMPLIR")</f>
        <v>20</v>
      </c>
      <c r="AO17" s="28">
        <f ca="1">IFERROR(IF($AD17="SOLIA",VLOOKUP($B17,[1]!Tableau_Lancer_la_requête_à_partir_de_Excel_Files6[#All],39,FALSE),IF($AD17="FIRPLAST",VLOOKUP($B17,[1]!Tableau_Lancer_la_requête_à_partir_de_Excel_Files5[#All],39,FALSE),IF($AD17="COMATEC",VLOOKUP($B17,[1]!Tableau_Lancer_la_requête_à_partir_de_Excel_Files7[#All],39,FALSE),IF($AD17="DE FACTO",VLOOKUP($B17,[1]!Tableau_Lancer_la_requête_à_partir_de_Excel_Files4[#All],39,FALSE),IF($AD17="ARTE Dist",VLOOKUP($B17,[1]!Tableau_Lancer_la_requête_à_partir_de_Excel_Files18[#All],39,FALSE),IF($AD17="THIOLAT",VLOOKUP($B17,[1]!Tableau_Lancer_la_requête_à_partir_de_Excel_Files20[#All],39,FALSE),IF($AD17="LE GOFF",VLOOKUP($B17,[1]!Tableau_Lancer_la_requête_à_partir_de_Excel_Files19[#All],39,FALSE),IF($AD17="ARDEX",VLOOKUP($B17,[1]!Tableau_Lancer_la_requête_à_partir_de_Excel_Files8[#All],39,FALSE),IF($AD17="EVENPLAST",VLOOKUP($B17,[1]!Tableau_Lancer_la_requête_à_partir_de_Excel_Files9[#All],39,FALSE),IF($AD17="GAULT ET FREMONT",VLOOKUP($B17,[1]!Tableau_Lancer_la_requête_à_partir_de_Excel_Files10[#All],39,FALSE),IF($AD17="GUILLIN EMBALLAGES",VLOOKUP($B17,[1]!Tableau_Lancer_la_requête_à_partir_de_Excel_Files11[#All],39,FALSE),IF($AD17="IMPRIMERIE DU VIADUC",VLOOKUP($B17,[1]!Tableau_Lancer_la_requête_à_partir_de_Excel_Files12[#All],39,FALSE),IF($AD17="JOLARD",VLOOKUP($B17,[1]!Tableau_Lancer_la_requête_à_partir_de_Excel_Files14[#All],39,FALSE),IF($AD17="MP HYGIENE",VLOOKUP($B17,[1]!Tableau_Lancer_la_requête_à_partir_de_Excel_Files15[#All],39,FALSE),IF($AD17="SIPALDIS",VLOOKUP($B17,[1]!Tableau_Lancer_la_requête_à_partir_de_Excel_Files13[#All],39,FALSE),IF($AD17="TICKET COM",VLOOKUP($B17,[1]!Tableau_Lancer_la_requête_à_partir_de_Excel_Files16[#All],39,FALSE),IF($AD17="TREELOGI-CODINA",VLOOKUP($B17,[1]!Tableau_Lancer_la_requête_à_partir_de_Excel_Files17[#All],39,FALSE)))))))))))))))))),"A REMPLIR")</f>
        <v>2</v>
      </c>
      <c r="AP17" s="25" t="str">
        <f ca="1">IFERROR(IF($AD17="SOLIA",VLOOKUP($B17,[1]!Tableau_Lancer_la_requête_à_partir_de_Excel_Files6[#All],40,FALSE),IF($AD17="FIRPLAST",VLOOKUP($B17,[1]!Tableau_Lancer_la_requête_à_partir_de_Excel_Files5[#All],40,FALSE),IF($AD17="COMATEC",VLOOKUP($B17,[1]!Tableau_Lancer_la_requête_à_partir_de_Excel_Files7[#All],40,FALSE),IF($AD17="DE FACTO",VLOOKUP($B17,[1]!Tableau_Lancer_la_requête_à_partir_de_Excel_Files4[#All],40,FALSE),IF($AD17="ARTE Dist",VLOOKUP($B17,[1]!Tableau_Lancer_la_requête_à_partir_de_Excel_Files18[#All],40,FALSE),IF($AD17="THIOLAT",VLOOKUP($B17,[1]!Tableau_Lancer_la_requête_à_partir_de_Excel_Files20[#All],40,FALSE),IF($AD17="LE GOFF",VLOOKUP($B17,[1]!Tableau_Lancer_la_requête_à_partir_de_Excel_Files19[#All],40,FALSE),IF($AD17="ARDEX",VLOOKUP($B17,[1]!Tableau_Lancer_la_requête_à_partir_de_Excel_Files8[#All],40,FALSE),IF($AD17="EVENPLAST",VLOOKUP($B17,[1]!Tableau_Lancer_la_requête_à_partir_de_Excel_Files9[#All],40,FALSE),IF($AD17="GAULT ET FREMONT",VLOOKUP($B17,[1]!Tableau_Lancer_la_requête_à_partir_de_Excel_Files10[#All],40,FALSE),IF($AD17="GUILLIN EMBALLAGES",VLOOKUP($B17,[1]!Tableau_Lancer_la_requête_à_partir_de_Excel_Files11[#All],40,FALSE),IF($AD17="IMPRIMERIE DU VIADUC",VLOOKUP($B17,[1]!Tableau_Lancer_la_requête_à_partir_de_Excel_Files12[#All],40,FALSE),IF($AD17="JOLARD",VLOOKUP($B17,[1]!Tableau_Lancer_la_requête_à_partir_de_Excel_Files14[#All],40,FALSE),IF($AD17="MP HYGIENE",VLOOKUP($B17,[1]!Tableau_Lancer_la_requête_à_partir_de_Excel_Files15[#All],40,FALSE),IF($AD17="SIPALDIS",VLOOKUP($B17,[1]!Tableau_Lancer_la_requête_à_partir_de_Excel_Files13[#All],40,FALSE),IF($AD17="TICKET COM",VLOOKUP($B17,[1]!Tableau_Lancer_la_requête_à_partir_de_Excel_Files16[#All],40,FALSE),IF($AD17="TREELOGI-CODINA",VLOOKUP($B17,[1]!Tableau_Lancer_la_requête_à_partir_de_Excel_Files17[#All],40,FALSE)))))))))))))))))),"A REMPLIR")</f>
        <v>Robert DURAND</v>
      </c>
      <c r="AQ17" s="27" t="str">
        <f ca="1">IFERROR(IF($AD17="SOLIA",VLOOKUP($B17,[1]!Tableau_Lancer_la_requête_à_partir_de_Excel_Files6[#All],41,FALSE),IF($AD17="FIRPLAST",VLOOKUP($B17,[1]!Tableau_Lancer_la_requête_à_partir_de_Excel_Files5[#All],41,FALSE),IF($AD17="COMATEC",VLOOKUP($B17,[1]!Tableau_Lancer_la_requête_à_partir_de_Excel_Files7[#All],41,FALSE),IF($AD17="DE FACTO",VLOOKUP($B17,[1]!Tableau_Lancer_la_requête_à_partir_de_Excel_Files4[#All],41,FALSE),IF($AD17="ARTE Dist",VLOOKUP($B17,[1]!Tableau_Lancer_la_requête_à_partir_de_Excel_Files18[#All],41,FALSE),IF($AD17="THIOLAT",VLOOKUP($B17,[1]!Tableau_Lancer_la_requête_à_partir_de_Excel_Files20[#All],41,FALSE),IF($AD17="LE GOFF",VLOOKUP($B17,[1]!Tableau_Lancer_la_requête_à_partir_de_Excel_Files19[#All],41,FALSE),IF($AD17="ARDEX",VLOOKUP($B17,[1]!Tableau_Lancer_la_requête_à_partir_de_Excel_Files8[#All],41,FALSE),IF($AD17="EVENPLAST",VLOOKUP($B17,[1]!Tableau_Lancer_la_requête_à_partir_de_Excel_Files9[#All],41,FALSE),IF($AD17="GAULT ET FREMONT",VLOOKUP($B17,[1]!Tableau_Lancer_la_requête_à_partir_de_Excel_Files10[#All],41,FALSE),IF($AD17="GUILLIN EMBALLAGES",VLOOKUP($B17,[1]!Tableau_Lancer_la_requête_à_partir_de_Excel_Files11[#All],41,FALSE),IF($AD17="IMPRIMERIE DU VIADUC",VLOOKUP($B17,[1]!Tableau_Lancer_la_requête_à_partir_de_Excel_Files12[#All],41,FALSE),IF($AD17="JOLARD",VLOOKUP($B17,[1]!Tableau_Lancer_la_requête_à_partir_de_Excel_Files14[#All],41,FALSE),IF($AD17="MP HYGIENE",VLOOKUP($B17,[1]!Tableau_Lancer_la_requête_à_partir_de_Excel_Files15[#All],41,FALSE),IF($AD17="SIPALDIS",VLOOKUP($B17,[1]!Tableau_Lancer_la_requête_à_partir_de_Excel_Files13[#All],41,FALSE),IF($AD17="TICKET COM",VLOOKUP($B17,[1]!Tableau_Lancer_la_requête_à_partir_de_Excel_Files16[#All],41,FALSE),IF($AD17="TREELOGI-CODINA",VLOOKUP($B17,[1]!Tableau_Lancer_la_requête_à_partir_de_Excel_Files17[#All],41,FALSE)))))))))))))))))),"A REMPLIR")</f>
        <v>04 25 68 90 21</v>
      </c>
      <c r="AR17" s="29">
        <v>42475</v>
      </c>
      <c r="AS17" s="24">
        <v>10</v>
      </c>
      <c r="AT17" s="30" t="s">
        <v>115</v>
      </c>
      <c r="AU17" s="31" t="s">
        <v>79</v>
      </c>
      <c r="AV17" s="31" t="s">
        <v>79</v>
      </c>
      <c r="AW17" s="31" t="s">
        <v>79</v>
      </c>
      <c r="AX17" s="31"/>
      <c r="AY17" s="32">
        <v>200000</v>
      </c>
      <c r="AZ17" s="32">
        <v>4000</v>
      </c>
      <c r="BA17" s="31">
        <v>5</v>
      </c>
      <c r="BB17" s="31" t="s">
        <v>100</v>
      </c>
      <c r="BC17" s="31" t="s">
        <v>116</v>
      </c>
      <c r="BD17" s="30"/>
      <c r="BE17" s="33"/>
      <c r="BF17" s="22"/>
      <c r="BG17" s="22" t="s">
        <v>85</v>
      </c>
    </row>
    <row r="18" spans="1:59" ht="210">
      <c r="A18" s="10" t="s">
        <v>59</v>
      </c>
      <c r="B18" s="11" t="s">
        <v>60</v>
      </c>
      <c r="C18" s="12" t="s">
        <v>61</v>
      </c>
      <c r="D18" s="13" t="s">
        <v>62</v>
      </c>
      <c r="E18" s="14" t="s">
        <v>63</v>
      </c>
      <c r="F18" s="15">
        <v>42389</v>
      </c>
      <c r="G18" s="13" t="s">
        <v>64</v>
      </c>
      <c r="H18" s="13" t="s">
        <v>65</v>
      </c>
      <c r="I18" s="16" t="s">
        <v>66</v>
      </c>
      <c r="J18" s="16" t="s">
        <v>67</v>
      </c>
      <c r="K18" s="16" t="s">
        <v>68</v>
      </c>
      <c r="L18" s="16" t="s">
        <v>69</v>
      </c>
      <c r="M18" s="16" t="s">
        <v>70</v>
      </c>
      <c r="N18" s="16" t="s">
        <v>71</v>
      </c>
      <c r="O18" s="17" t="s">
        <v>72</v>
      </c>
      <c r="P18" s="17" t="s">
        <v>72</v>
      </c>
      <c r="Q18" s="16" t="s">
        <v>73</v>
      </c>
      <c r="R18" s="16" t="s">
        <v>74</v>
      </c>
      <c r="S18" s="18" t="s">
        <v>75</v>
      </c>
      <c r="T18" s="19"/>
      <c r="U18" s="19" t="s">
        <v>76</v>
      </c>
      <c r="V18" s="20">
        <v>4</v>
      </c>
      <c r="W18" s="21" t="s">
        <v>77</v>
      </c>
      <c r="X18" s="21" t="s">
        <v>78</v>
      </c>
      <c r="Y18" s="21">
        <v>42399</v>
      </c>
      <c r="Z18" s="22" t="s">
        <v>79</v>
      </c>
      <c r="AA18" s="23" t="s">
        <v>80</v>
      </c>
      <c r="AB18" s="24"/>
      <c r="AC18" s="24" t="s">
        <v>75</v>
      </c>
      <c r="AD18" s="25">
        <f ca="1">IFERROR(IF($AD18="SOLIA",VLOOKUP($B18,[1]!Tableau_Lancer_la_requête_à_partir_de_Excel_Files6[#All],28,FALSE),IF($AD18="FIRPLAST",VLOOKUP($B18,[1]!Tableau_Lancer_la_requête_à_partir_de_Excel_Files5[#All],28,FALSE),IF($AD18="COMATEC",VLOOKUP($B18,[1]!Tableau_Lancer_la_requête_à_partir_de_Excel_Files7[#All],28,FALSE),IF($AD18="DE FACTO",VLOOKUP($B18,[1]!Tableau_Lancer_la_requête_à_partir_de_Excel_Files4[#All],28,FALSE),IF($AD18="ARTE Dist",VLOOKUP($B18,[1]!Tableau_Lancer_la_requête_à_partir_de_Excel_Files18[#All],28,FALSE),IF($AD18="THIOLAT",VLOOKUP($B18,[1]!Tableau_Lancer_la_requête_à_partir_de_Excel_Files20[#All],28,FALSE),IF($AD18="LE GOFF",VLOOKUP($B18,[1]!Tableau_Lancer_la_requête_à_partir_de_Excel_Files19[#All],28,FALSE),IF($AD18="ARDEX",VLOOKUP($B18,[1]!Tableau_Lancer_la_requête_à_partir_de_Excel_Files8[#All],28,FALSE),IF($AD18="EVENPLAST",VLOOKUP($B18,[1]!Tableau_Lancer_la_requête_à_partir_de_Excel_Files9[#All],28,FALSE),IF($AD18="GAULT ET FREMONT",VLOOKUP($B18,[1]!Tableau_Lancer_la_requête_à_partir_de_Excel_Files10[#All],28,FALSE),IF($AD18="GUILLIN EMBALLAGES",VLOOKUP($B18,[1]!Tableau_Lancer_la_requête_à_partir_de_Excel_Files11[#All],28,FALSE),IF($AD18="IMPRIMERIE DU VIADUC",VLOOKUP($B18,[1]!Tableau_Lancer_la_requête_à_partir_de_Excel_Files12[#All],28,FALSE),IF($AD18="JOLARD",VLOOKUP($B18,[1]!Tableau_Lancer_la_requête_à_partir_de_Excel_Files14[#All],28,FALSE),IF($AD18="MP HYGIENE",VLOOKUP($B18,[1]!Tableau_Lancer_la_requête_à_partir_de_Excel_Files15[#All],28,FALSE),IF($AD18="SIPALDIS",VLOOKUP($B18,[1]!Tableau_Lancer_la_requête_à_partir_de_Excel_Files13[#All],28,FALSE),IF($AD18="TICKET COM",VLOOKUP($B18,[1]!Tableau_Lancer_la_requête_à_partir_de_Excel_Files16[#All],28,FALSE),IF($AD18="TREELOGI-CODINA",VLOOKUP($B18,[1]!Tableau_Lancer_la_requête_à_partir_de_Excel_Files17[#All],28,FALSE)))))))))))))))))),"A REMPLIR")</f>
        <v>42391</v>
      </c>
      <c r="AE18" s="25" t="str">
        <f ca="1">IFERROR(IF($AD18="SOLIA",VLOOKUP($B18,[1]!Tableau_Lancer_la_requête_à_partir_de_Excel_Files6[#All],29,FALSE),IF($AD18="FIRPLAST",VLOOKUP($B18,[1]!Tableau_Lancer_la_requête_à_partir_de_Excel_Files5[#All],29,FALSE),IF($AD18="COMATEC",VLOOKUP($B18,[1]!Tableau_Lancer_la_requête_à_partir_de_Excel_Files7[#All],29,FALSE),IF($AD18="DE FACTO",VLOOKUP($B18,[1]!Tableau_Lancer_la_requête_à_partir_de_Excel_Files4[#All],29,FALSE),IF($AD18="ARTE Dist",VLOOKUP($B18,[1]!Tableau_Lancer_la_requête_à_partir_de_Excel_Files18[#All],29,FALSE),IF($AD18="THIOLAT",VLOOKUP($B18,[1]!Tableau_Lancer_la_requête_à_partir_de_Excel_Files20[#All],29,FALSE),IF($AD18="LE GOFF",VLOOKUP($B18,[1]!Tableau_Lancer_la_requête_à_partir_de_Excel_Files19[#All],29,FALSE),IF($AD18="ARDEX",VLOOKUP($B18,[1]!Tableau_Lancer_la_requête_à_partir_de_Excel_Files8[#All],29,FALSE),IF($AD18="EVENPLAST",VLOOKUP($B18,[1]!Tableau_Lancer_la_requête_à_partir_de_Excel_Files9[#All],29,FALSE),IF($AD18="GAULT ET FREMONT",VLOOKUP($B18,[1]!Tableau_Lancer_la_requête_à_partir_de_Excel_Files10[#All],29,FALSE),IF($AD18="GUILLIN EMBALLAGES",VLOOKUP($B18,[1]!Tableau_Lancer_la_requête_à_partir_de_Excel_Files11[#All],29,FALSE),IF($AD18="IMPRIMERIE DU VIADUC",VLOOKUP($B18,[1]!Tableau_Lancer_la_requête_à_partir_de_Excel_Files12[#All],29,FALSE),IF($AD18="JOLARD",VLOOKUP($B18,[1]!Tableau_Lancer_la_requête_à_partir_de_Excel_Files14[#All],29,FALSE),IF($AD18="MP HYGIENE",VLOOKUP($B18,[1]!Tableau_Lancer_la_requête_à_partir_de_Excel_Files15[#All],29,FALSE),IF($AD18="SIPALDIS",VLOOKUP($B18,[1]!Tableau_Lancer_la_requête_à_partir_de_Excel_Files13[#All],29,FALSE),IF($AD18="TICKET COM",VLOOKUP($B18,[1]!Tableau_Lancer_la_requête_à_partir_de_Excel_Files16[#All],29,FALSE),IF($AD18="TREELOGI-CODINA",VLOOKUP($B18,[1]!Tableau_Lancer_la_requête_à_partir_de_Excel_Files17[#All],29,FALSE)))))))))))))))))),"A REMPLIR")</f>
        <v>ASS3-PSE-150</v>
      </c>
      <c r="AF18" s="25" t="str">
        <f ca="1">IFERROR(IF($AD18="SOLIA",VLOOKUP($B18,[1]!Tableau_Lancer_la_requête_à_partir_de_Excel_Files6[#All],30,FALSE),IF($AD18="FIRPLAST",VLOOKUP($B18,[1]!Tableau_Lancer_la_requête_à_partir_de_Excel_Files5[#All],30,FALSE),IF($AD18="COMATEC",VLOOKUP($B18,[1]!Tableau_Lancer_la_requête_à_partir_de_Excel_Files7[#All],30,FALSE),IF($AD18="DE FACTO",VLOOKUP($B18,[1]!Tableau_Lancer_la_requête_à_partir_de_Excel_Files4[#All],30,FALSE),IF($AD18="ARTE Dist",VLOOKUP($B18,[1]!Tableau_Lancer_la_requête_à_partir_de_Excel_Files18[#All],30,FALSE),IF($AD18="THIOLAT",VLOOKUP($B18,[1]!Tableau_Lancer_la_requête_à_partir_de_Excel_Files20[#All],30,FALSE),IF($AD18="LE GOFF",VLOOKUP($B18,[1]!Tableau_Lancer_la_requête_à_partir_de_Excel_Files19[#All],30,FALSE),IF($AD18="ARDEX",VLOOKUP($B18,[1]!Tableau_Lancer_la_requête_à_partir_de_Excel_Files8[#All],30,FALSE),IF($AD18="EVENPLAST",VLOOKUP($B18,[1]!Tableau_Lancer_la_requête_à_partir_de_Excel_Files9[#All],30,FALSE),IF($AD18="GAULT ET FREMONT",VLOOKUP($B18,[1]!Tableau_Lancer_la_requête_à_partir_de_Excel_Files10[#All],30,FALSE),IF($AD18="GUILLIN EMBALLAGES",VLOOKUP($B18,[1]!Tableau_Lancer_la_requête_à_partir_de_Excel_Files11[#All],30,FALSE),IF($AD18="IMPRIMERIE DU VIADUC",VLOOKUP($B18,[1]!Tableau_Lancer_la_requête_à_partir_de_Excel_Files12[#All],30,FALSE),IF($AD18="JOLARD",VLOOKUP($B18,[1]!Tableau_Lancer_la_requête_à_partir_de_Excel_Files14[#All],30,FALSE),IF($AD18="MP HYGIENE",VLOOKUP($B18,[1]!Tableau_Lancer_la_requête_à_partir_de_Excel_Files15[#All],30,FALSE),IF($AD18="SIPALDIS",VLOOKUP($B18,[1]!Tableau_Lancer_la_requête_à_partir_de_Excel_Files13[#All],30,FALSE),IF($AD18="TICKET COM",VLOOKUP($B18,[1]!Tableau_Lancer_la_requête_à_partir_de_Excel_Files16[#All],30,FALSE),IF($AD18="TREELOGI-CODINA",VLOOKUP($B18,[1]!Tableau_Lancer_la_requête_à_partir_de_Excel_Files17[#All],30,FALSE)))))))))))))))))),"A REMPLIR")</f>
        <v>Assiette en PSE blanche 150x150 C-1000</v>
      </c>
      <c r="AG18" s="26" t="str">
        <f ca="1">IFERROR(IF($AD18="SOLIA",VLOOKUP($B18,[1]!Tableau_Lancer_la_requête_à_partir_de_Excel_Files6[#All],31,FALSE),IF($AD18="FIRPLAST",VLOOKUP($B18,[1]!Tableau_Lancer_la_requête_à_partir_de_Excel_Files5[#All],31,FALSE),IF($AD18="COMATEC",VLOOKUP($B18,[1]!Tableau_Lancer_la_requête_à_partir_de_Excel_Files7[#All],31,FALSE),IF($AD18="DE FACTO",VLOOKUP($B18,[1]!Tableau_Lancer_la_requête_à_partir_de_Excel_Files4[#All],31,FALSE),IF($AD18="ARTE Dist",VLOOKUP($B18,[1]!Tableau_Lancer_la_requête_à_partir_de_Excel_Files18[#All],31,FALSE),IF($AD18="THIOLAT",VLOOKUP($B18,[1]!Tableau_Lancer_la_requête_à_partir_de_Excel_Files20[#All],31,FALSE),IF($AD18="LE GOFF",VLOOKUP($B18,[1]!Tableau_Lancer_la_requête_à_partir_de_Excel_Files19[#All],31,FALSE),IF($AD18="ARDEX",VLOOKUP($B18,[1]!Tableau_Lancer_la_requête_à_partir_de_Excel_Files8[#All],31,FALSE),IF($AD18="EVENPLAST",VLOOKUP($B18,[1]!Tableau_Lancer_la_requête_à_partir_de_Excel_Files9[#All],31,FALSE),IF($AD18="GAULT ET FREMONT",VLOOKUP($B18,[1]!Tableau_Lancer_la_requête_à_partir_de_Excel_Files10[#All],31,FALSE),IF($AD18="GUILLIN EMBALLAGES",VLOOKUP($B18,[1]!Tableau_Lancer_la_requête_à_partir_de_Excel_Files11[#All],31,FALSE),IF($AD18="IMPRIMERIE DU VIADUC",VLOOKUP($B18,[1]!Tableau_Lancer_la_requête_à_partir_de_Excel_Files12[#All],31,FALSE),IF($AD18="JOLARD",VLOOKUP($B18,[1]!Tableau_Lancer_la_requête_à_partir_de_Excel_Files14[#All],31,FALSE),IF($AD18="MP HYGIENE",VLOOKUP($B18,[1]!Tableau_Lancer_la_requête_à_partir_de_Excel_Files15[#All],31,FALSE),IF($AD18="SIPALDIS",VLOOKUP($B18,[1]!Tableau_Lancer_la_requête_à_partir_de_Excel_Files13[#All],31,FALSE),IF($AD18="TICKET COM",VLOOKUP($B18,[1]!Tableau_Lancer_la_requête_à_partir_de_Excel_Files16[#All],31,FALSE),IF($AD18="TREELOGI-CODINA",VLOOKUP($B18,[1]!Tableau_Lancer_la_requête_à_partir_de_Excel_Files17[#All],31,FALSE)))))))))))))))))),"A REMPLIR")</f>
        <v>1000</v>
      </c>
      <c r="AH18" s="25" t="str">
        <f ca="1">IFERROR(IF($AD18="SOLIA",VLOOKUP($B18,[1]!Tableau_Lancer_la_requête_à_partir_de_Excel_Files6[#All],32,FALSE),IF($AD18="FIRPLAST",VLOOKUP($B18,[1]!Tableau_Lancer_la_requête_à_partir_de_Excel_Files5[#All],32,FALSE),IF($AD18="COMATEC",VLOOKUP($B18,[1]!Tableau_Lancer_la_requête_à_partir_de_Excel_Files7[#All],32,FALSE),IF($AD18="DE FACTO",VLOOKUP($B18,[1]!Tableau_Lancer_la_requête_à_partir_de_Excel_Files4[#All],32,FALSE),IF($AD18="ARTE Dist",VLOOKUP($B18,[1]!Tableau_Lancer_la_requête_à_partir_de_Excel_Files18[#All],32,FALSE),IF($AD18="THIOLAT",VLOOKUP($B18,[1]!Tableau_Lancer_la_requête_à_partir_de_Excel_Files20[#All],32,FALSE),IF($AD18="LE GOFF",VLOOKUP($B18,[1]!Tableau_Lancer_la_requête_à_partir_de_Excel_Files19[#All],32,FALSE),IF($AD18="ARDEX",VLOOKUP($B18,[1]!Tableau_Lancer_la_requête_à_partir_de_Excel_Files8[#All],32,FALSE),IF($AD18="EVENPLAST",VLOOKUP($B18,[1]!Tableau_Lancer_la_requête_à_partir_de_Excel_Files9[#All],32,FALSE),IF($AD18="GAULT ET FREMONT",VLOOKUP($B18,[1]!Tableau_Lancer_la_requête_à_partir_de_Excel_Files10[#All],32,FALSE),IF($AD18="GUILLIN EMBALLAGES",VLOOKUP($B18,[1]!Tableau_Lancer_la_requête_à_partir_de_Excel_Files11[#All],32,FALSE),IF($AD18="IMPRIMERIE DU VIADUC",VLOOKUP($B18,[1]!Tableau_Lancer_la_requête_à_partir_de_Excel_Files12[#All],32,FALSE),IF($AD18="JOLARD",VLOOKUP($B18,[1]!Tableau_Lancer_la_requête_à_partir_de_Excel_Files14[#All],32,FALSE),IF($AD18="MP HYGIENE",VLOOKUP($B18,[1]!Tableau_Lancer_la_requête_à_partir_de_Excel_Files15[#All],32,FALSE),IF($AD18="SIPALDIS",VLOOKUP($B18,[1]!Tableau_Lancer_la_requête_à_partir_de_Excel_Files13[#All],32,FALSE),IF($AD18="TICKET COM",VLOOKUP($B18,[1]!Tableau_Lancer_la_requête_à_partir_de_Excel_Files16[#All],32,FALSE),IF($AD18="TREELOGI-CODINA",VLOOKUP($B18,[1]!Tableau_Lancer_la_requête_à_partir_de_Excel_Files17[#All],32,FALSE)))))))))))))))))),"A REMPLIR")</f>
        <v>NON</v>
      </c>
      <c r="AI18" s="27" t="str">
        <f ca="1">IFERROR(IF($AD18="SOLIA",VLOOKUP($B18,[1]!Tableau_Lancer_la_requête_à_partir_de_Excel_Files6[#All],33,FALSE),IF($AD18="FIRPLAST",VLOOKUP($B18,[1]!Tableau_Lancer_la_requête_à_partir_de_Excel_Files5[#All],33,FALSE),IF($AD18="COMATEC",VLOOKUP($B18,[1]!Tableau_Lancer_la_requête_à_partir_de_Excel_Files7[#All],33,FALSE),IF($AD18="DE FACTO",VLOOKUP($B18,[1]!Tableau_Lancer_la_requête_à_partir_de_Excel_Files4[#All],33,FALSE),IF($AD18="ARTE Dist",VLOOKUP($B18,[1]!Tableau_Lancer_la_requête_à_partir_de_Excel_Files18[#All],33,FALSE),IF($AD18="THIOLAT",VLOOKUP($B18,[1]!Tableau_Lancer_la_requête_à_partir_de_Excel_Files20[#All],33,FALSE),IF($AD18="LE GOFF",VLOOKUP($B18,[1]!Tableau_Lancer_la_requête_à_partir_de_Excel_Files19[#All],33,FALSE),IF($AD18="ARDEX",VLOOKUP($B18,[1]!Tableau_Lancer_la_requête_à_partir_de_Excel_Files8[#All],33,FALSE),IF($AD18="EVENPLAST",VLOOKUP($B18,[1]!Tableau_Lancer_la_requête_à_partir_de_Excel_Files9[#All],33,FALSE),IF($AD18="GAULT ET FREMONT",VLOOKUP($B18,[1]!Tableau_Lancer_la_requête_à_partir_de_Excel_Files10[#All],33,FALSE),IF($AD18="GUILLIN EMBALLAGES",VLOOKUP($B18,[1]!Tableau_Lancer_la_requête_à_partir_de_Excel_Files11[#All],33,FALSE),IF($AD18="IMPRIMERIE DU VIADUC",VLOOKUP($B18,[1]!Tableau_Lancer_la_requête_à_partir_de_Excel_Files12[#All],33,FALSE),IF($AD18="JOLARD",VLOOKUP($B18,[1]!Tableau_Lancer_la_requête_à_partir_de_Excel_Files14[#All],33,FALSE),IF($AD18="MP HYGIENE",VLOOKUP($B18,[1]!Tableau_Lancer_la_requête_à_partir_de_Excel_Files15[#All],33,FALSE),IF($AD18="SIPALDIS",VLOOKUP($B18,[1]!Tableau_Lancer_la_requête_à_partir_de_Excel_Files13[#All],33,FALSE),IF($AD18="TICKET COM",VLOOKUP($B18,[1]!Tableau_Lancer_la_requête_à_partir_de_Excel_Files16[#All],33,FALSE),IF($AD18="TREELOGI-CODINA",VLOOKUP($B18,[1]!Tableau_Lancer_la_requête_à_partir_de_Excel_Files17[#All],33,FALSE)))))))))))))))))),"A REMPLIR")</f>
        <v>0</v>
      </c>
      <c r="AJ18" s="25">
        <f ca="1">IFERROR(IF($AD18="SOLIA",VLOOKUP($B18,[1]!Tableau_Lancer_la_requête_à_partir_de_Excel_Files6[#All],34,FALSE),IF($AD18="FIRPLAST",VLOOKUP($B18,[1]!Tableau_Lancer_la_requête_à_partir_de_Excel_Files5[#All],34,FALSE),IF($AD18="COMATEC",VLOOKUP($B18,[1]!Tableau_Lancer_la_requête_à_partir_de_Excel_Files7[#All],34,FALSE),IF($AD18="DE FACTO",VLOOKUP($B18,[1]!Tableau_Lancer_la_requête_à_partir_de_Excel_Files4[#All],34,FALSE),IF($AD18="ARTE Dist",VLOOKUP($B18,[1]!Tableau_Lancer_la_requête_à_partir_de_Excel_Files18[#All],34,FALSE),IF($AD18="THIOLAT",VLOOKUP($B18,[1]!Tableau_Lancer_la_requête_à_partir_de_Excel_Files20[#All],34,FALSE),IF($AD18="LE GOFF",VLOOKUP($B18,[1]!Tableau_Lancer_la_requête_à_partir_de_Excel_Files19[#All],34,FALSE),IF($AD18="ARDEX",VLOOKUP($B18,[1]!Tableau_Lancer_la_requête_à_partir_de_Excel_Files8[#All],34,FALSE),IF($AD18="EVENPLAST",VLOOKUP($B18,[1]!Tableau_Lancer_la_requête_à_partir_de_Excel_Files9[#All],34,FALSE),IF($AD18="GAULT ET FREMONT",VLOOKUP($B18,[1]!Tableau_Lancer_la_requête_à_partir_de_Excel_Files10[#All],34,FALSE),IF($AD18="GUILLIN EMBALLAGES",VLOOKUP($B18,[1]!Tableau_Lancer_la_requête_à_partir_de_Excel_Files11[#All],34,FALSE),IF($AD18="IMPRIMERIE DU VIADUC",VLOOKUP($B18,[1]!Tableau_Lancer_la_requête_à_partir_de_Excel_Files12[#All],34,FALSE),IF($AD18="JOLARD",VLOOKUP($B18,[1]!Tableau_Lancer_la_requête_à_partir_de_Excel_Files14[#All],34,FALSE),IF($AD18="MP HYGIENE",VLOOKUP($B18,[1]!Tableau_Lancer_la_requête_à_partir_de_Excel_Files15[#All],34,FALSE),IF($AD18="SIPALDIS",VLOOKUP($B18,[1]!Tableau_Lancer_la_requête_à_partir_de_Excel_Files13[#All],34,FALSE),IF($AD18="TICKET COM",VLOOKUP($B18,[1]!Tableau_Lancer_la_requête_à_partir_de_Excel_Files16[#All],34,FALSE),IF($AD18="TREELOGI-CODINA",VLOOKUP($B18,[1]!Tableau_Lancer_la_requête_à_partir_de_Excel_Files17[#All],34,FALSE)))))))))))))))))),"A REMPLIR")</f>
        <v>42394</v>
      </c>
      <c r="AK18" s="25" t="str">
        <f ca="1">IFERROR(IF($AD18="SOLIA",VLOOKUP($B18,[1]!Tableau_Lancer_la_requête_à_partir_de_Excel_Files6[#All],35,FALSE),IF($AD18="FIRPLAST",VLOOKUP($B18,[1]!Tableau_Lancer_la_requête_à_partir_de_Excel_Files5[#All],35,FALSE),IF($AD18="COMATEC",VLOOKUP($B18,[1]!Tableau_Lancer_la_requête_à_partir_de_Excel_Files7[#All],35,FALSE),IF($AD18="DE FACTO",VLOOKUP($B18,[1]!Tableau_Lancer_la_requête_à_partir_de_Excel_Files4[#All],35,FALSE),IF($AD18="ARTE Dist",VLOOKUP($B18,[1]!Tableau_Lancer_la_requête_à_partir_de_Excel_Files18[#All],35,FALSE),IF($AD18="THIOLAT",VLOOKUP($B18,[1]!Tableau_Lancer_la_requête_à_partir_de_Excel_Files20[#All],35,FALSE),IF($AD18="LE GOFF",VLOOKUP($B18,[1]!Tableau_Lancer_la_requête_à_partir_de_Excel_Files19[#All],35,FALSE),IF($AD18="ARDEX",VLOOKUP($B18,[1]!Tableau_Lancer_la_requête_à_partir_de_Excel_Files8[#All],35,FALSE),IF($AD18="EVENPLAST",VLOOKUP($B18,[1]!Tableau_Lancer_la_requête_à_partir_de_Excel_Files9[#All],35,FALSE),IF($AD18="GAULT ET FREMONT",VLOOKUP($B18,[1]!Tableau_Lancer_la_requête_à_partir_de_Excel_Files10[#All],35,FALSE),IF($AD18="GUILLIN EMBALLAGES",VLOOKUP($B18,[1]!Tableau_Lancer_la_requête_à_partir_de_Excel_Files11[#All],35,FALSE),IF($AD18="IMPRIMERIE DU VIADUC",VLOOKUP($B18,[1]!Tableau_Lancer_la_requête_à_partir_de_Excel_Files12[#All],35,FALSE),IF($AD18="JOLARD",VLOOKUP($B18,[1]!Tableau_Lancer_la_requête_à_partir_de_Excel_Files14[#All],35,FALSE),IF($AD18="MP HYGIENE",VLOOKUP($B18,[1]!Tableau_Lancer_la_requête_à_partir_de_Excel_Files15[#All],35,FALSE),IF($AD18="SIPALDIS",VLOOKUP($B18,[1]!Tableau_Lancer_la_requête_à_partir_de_Excel_Files13[#All],35,FALSE),IF($AD18="TICKET COM",VLOOKUP($B18,[1]!Tableau_Lancer_la_requête_à_partir_de_Excel_Files16[#All],35,FALSE),IF($AD18="TREELOGI-CODINA",VLOOKUP($B18,[1]!Tableau_Lancer_la_requête_à_partir_de_Excel_Files17[#All],35,FALSE)))))))))))))))))),"A REMPLIR")</f>
        <v>Colissimo</v>
      </c>
      <c r="AL18" s="26" t="str">
        <f ca="1">IFERROR(IF($AD18="SOLIA",VLOOKUP($B18,[1]!Tableau_Lancer_la_requête_à_partir_de_Excel_Files6[#All],36,FALSE),IF($AD18="FIRPLAST",VLOOKUP($B18,[1]!Tableau_Lancer_la_requête_à_partir_de_Excel_Files5[#All],36,FALSE),IF($AD18="COMATEC",VLOOKUP($B18,[1]!Tableau_Lancer_la_requête_à_partir_de_Excel_Files7[#All],36,FALSE),IF($AD18="DE FACTO",VLOOKUP($B18,[1]!Tableau_Lancer_la_requête_à_partir_de_Excel_Files4[#All],36,FALSE),IF($AD18="ARTE Dist",VLOOKUP($B18,[1]!Tableau_Lancer_la_requête_à_partir_de_Excel_Files18[#All],36,FALSE),IF($AD18="THIOLAT",VLOOKUP($B18,[1]!Tableau_Lancer_la_requête_à_partir_de_Excel_Files20[#All],36,FALSE),IF($AD18="LE GOFF",VLOOKUP($B18,[1]!Tableau_Lancer_la_requête_à_partir_de_Excel_Files19[#All],36,FALSE),IF($AD18="ARDEX",VLOOKUP($B18,[1]!Tableau_Lancer_la_requête_à_partir_de_Excel_Files8[#All],36,FALSE),IF($AD18="EVENPLAST",VLOOKUP($B18,[1]!Tableau_Lancer_la_requête_à_partir_de_Excel_Files9[#All],36,FALSE),IF($AD18="GAULT ET FREMONT",VLOOKUP($B18,[1]!Tableau_Lancer_la_requête_à_partir_de_Excel_Files10[#All],36,FALSE),IF($AD18="GUILLIN EMBALLAGES",VLOOKUP($B18,[1]!Tableau_Lancer_la_requête_à_partir_de_Excel_Files11[#All],36,FALSE),IF($AD18="IMPRIMERIE DU VIADUC",VLOOKUP($B18,[1]!Tableau_Lancer_la_requête_à_partir_de_Excel_Files12[#All],36,FALSE),IF($AD18="JOLARD",VLOOKUP($B18,[1]!Tableau_Lancer_la_requête_à_partir_de_Excel_Files14[#All],36,FALSE),IF($AD18="MP HYGIENE",VLOOKUP($B18,[1]!Tableau_Lancer_la_requête_à_partir_de_Excel_Files15[#All],36,FALSE),IF($AD18="SIPALDIS",VLOOKUP($B18,[1]!Tableau_Lancer_la_requête_à_partir_de_Excel_Files13[#All],36,FALSE),IF($AD18="TICKET COM",VLOOKUP($B18,[1]!Tableau_Lancer_la_requête_à_partir_de_Excel_Files16[#All],36,FALSE),IF($AD18="TREELOGI-CODINA",VLOOKUP($B18,[1]!Tableau_Lancer_la_requête_à_partir_de_Excel_Files17[#All],36,FALSE)))))))))))))))))),"A REMPLIR")</f>
        <v>4</v>
      </c>
      <c r="AM18" s="26">
        <f ca="1">IFERROR(IF($AD18="SOLIA",VLOOKUP($B18,[1]!Tableau_Lancer_la_requête_à_partir_de_Excel_Files6[#All],37,FALSE),IF($AD18="FIRPLAST",VLOOKUP($B18,[1]!Tableau_Lancer_la_requête_à_partir_de_Excel_Files5[#All],37,FALSE),IF($AD18="COMATEC",VLOOKUP($B18,[1]!Tableau_Lancer_la_requête_à_partir_de_Excel_Files7[#All],37,FALSE),IF($AD18="DE FACTO",VLOOKUP($B18,[1]!Tableau_Lancer_la_requête_à_partir_de_Excel_Files4[#All],37,FALSE),IF($AD18="ARTE Dist",VLOOKUP($B18,[1]!Tableau_Lancer_la_requête_à_partir_de_Excel_Files18[#All],37,FALSE),IF($AD18="THIOLAT",VLOOKUP($B18,[1]!Tableau_Lancer_la_requête_à_partir_de_Excel_Files20[#All],37,FALSE),IF($AD18="LE GOFF",VLOOKUP($B18,[1]!Tableau_Lancer_la_requête_à_partir_de_Excel_Files19[#All],37,FALSE),IF($AD18="ARDEX",VLOOKUP($B18,[1]!Tableau_Lancer_la_requête_à_partir_de_Excel_Files8[#All],37,FALSE),IF($AD18="EVENPLAST",VLOOKUP($B18,[1]!Tableau_Lancer_la_requête_à_partir_de_Excel_Files9[#All],37,FALSE),IF($AD18="GAULT ET FREMONT",VLOOKUP($B18,[1]!Tableau_Lancer_la_requête_à_partir_de_Excel_Files10[#All],37,FALSE),IF($AD18="GUILLIN EMBALLAGES",VLOOKUP($B18,[1]!Tableau_Lancer_la_requête_à_partir_de_Excel_Files11[#All],37,FALSE),IF($AD18="IMPRIMERIE DU VIADUC",VLOOKUP($B18,[1]!Tableau_Lancer_la_requête_à_partir_de_Excel_Files12[#All],37,FALSE),IF($AD18="JOLARD",VLOOKUP($B18,[1]!Tableau_Lancer_la_requête_à_partir_de_Excel_Files14[#All],37,FALSE),IF($AD18="MP HYGIENE",VLOOKUP($B18,[1]!Tableau_Lancer_la_requête_à_partir_de_Excel_Files15[#All],37,FALSE),IF($AD18="SIPALDIS",VLOOKUP($B18,[1]!Tableau_Lancer_la_requête_à_partir_de_Excel_Files13[#All],37,FALSE),IF($AD18="TICKET COM",VLOOKUP($B18,[1]!Tableau_Lancer_la_requête_à_partir_de_Excel_Files16[#All],37,FALSE),IF($AD18="TREELOGI-CODINA",VLOOKUP($B18,[1]!Tableau_Lancer_la_requête_à_partir_de_Excel_Files17[#All],37,FALSE)))))))))))))))))),"A REMPLIR")</f>
        <v>4</v>
      </c>
      <c r="AN18" s="28">
        <f ca="1">IFERROR(IF($AD18="SOLIA",VLOOKUP($B18,[1]!Tableau_Lancer_la_requête_à_partir_de_Excel_Files6[#All],38,FALSE),IF($AD18="FIRPLAST",VLOOKUP($B18,[1]!Tableau_Lancer_la_requête_à_partir_de_Excel_Files5[#All],38,FALSE),IF($AD18="COMATEC",VLOOKUP($B18,[1]!Tableau_Lancer_la_requête_à_partir_de_Excel_Files7[#All],38,FALSE),IF($AD18="DE FACTO",VLOOKUP($B18,[1]!Tableau_Lancer_la_requête_à_partir_de_Excel_Files4[#All],38,FALSE),IF($AD18="ARTE Dist",VLOOKUP($B18,[1]!Tableau_Lancer_la_requête_à_partir_de_Excel_Files18[#All],38,FALSE),IF($AD18="THIOLAT",VLOOKUP($B18,[1]!Tableau_Lancer_la_requête_à_partir_de_Excel_Files20[#All],38,FALSE),IF($AD18="LE GOFF",VLOOKUP($B18,[1]!Tableau_Lancer_la_requête_à_partir_de_Excel_Files19[#All],38,FALSE),IF($AD18="ARDEX",VLOOKUP($B18,[1]!Tableau_Lancer_la_requête_à_partir_de_Excel_Files8[#All],38,FALSE),IF($AD18="EVENPLAST",VLOOKUP($B18,[1]!Tableau_Lancer_la_requête_à_partir_de_Excel_Files9[#All],38,FALSE),IF($AD18="GAULT ET FREMONT",VLOOKUP($B18,[1]!Tableau_Lancer_la_requête_à_partir_de_Excel_Files10[#All],38,FALSE),IF($AD18="GUILLIN EMBALLAGES",VLOOKUP($B18,[1]!Tableau_Lancer_la_requête_à_partir_de_Excel_Files11[#All],38,FALSE),IF($AD18="IMPRIMERIE DU VIADUC",VLOOKUP($B18,[1]!Tableau_Lancer_la_requête_à_partir_de_Excel_Files12[#All],38,FALSE),IF($AD18="JOLARD",VLOOKUP($B18,[1]!Tableau_Lancer_la_requête_à_partir_de_Excel_Files14[#All],38,FALSE),IF($AD18="MP HYGIENE",VLOOKUP($B18,[1]!Tableau_Lancer_la_requête_à_partir_de_Excel_Files15[#All],38,FALSE),IF($AD18="SIPALDIS",VLOOKUP($B18,[1]!Tableau_Lancer_la_requête_à_partir_de_Excel_Files13[#All],38,FALSE),IF($AD18="TICKET COM",VLOOKUP($B18,[1]!Tableau_Lancer_la_requête_à_partir_de_Excel_Files16[#All],38,FALSE),IF($AD18="TREELOGI-CODINA",VLOOKUP($B18,[1]!Tableau_Lancer_la_requête_à_partir_de_Excel_Files17[#All],38,FALSE)))))))))))))))))),"A REMPLIR")</f>
        <v>1</v>
      </c>
      <c r="AO18" s="28">
        <f ca="1">IFERROR(IF($AD18="SOLIA",VLOOKUP($B18,[1]!Tableau_Lancer_la_requête_à_partir_de_Excel_Files6[#All],39,FALSE),IF($AD18="FIRPLAST",VLOOKUP($B18,[1]!Tableau_Lancer_la_requête_à_partir_de_Excel_Files5[#All],39,FALSE),IF($AD18="COMATEC",VLOOKUP($B18,[1]!Tableau_Lancer_la_requête_à_partir_de_Excel_Files7[#All],39,FALSE),IF($AD18="DE FACTO",VLOOKUP($B18,[1]!Tableau_Lancer_la_requête_à_partir_de_Excel_Files4[#All],39,FALSE),IF($AD18="ARTE Dist",VLOOKUP($B18,[1]!Tableau_Lancer_la_requête_à_partir_de_Excel_Files18[#All],39,FALSE),IF($AD18="THIOLAT",VLOOKUP($B18,[1]!Tableau_Lancer_la_requête_à_partir_de_Excel_Files20[#All],39,FALSE),IF($AD18="LE GOFF",VLOOKUP($B18,[1]!Tableau_Lancer_la_requête_à_partir_de_Excel_Files19[#All],39,FALSE),IF($AD18="ARDEX",VLOOKUP($B18,[1]!Tableau_Lancer_la_requête_à_partir_de_Excel_Files8[#All],39,FALSE),IF($AD18="EVENPLAST",VLOOKUP($B18,[1]!Tableau_Lancer_la_requête_à_partir_de_Excel_Files9[#All],39,FALSE),IF($AD18="GAULT ET FREMONT",VLOOKUP($B18,[1]!Tableau_Lancer_la_requête_à_partir_de_Excel_Files10[#All],39,FALSE),IF($AD18="GUILLIN EMBALLAGES",VLOOKUP($B18,[1]!Tableau_Lancer_la_requête_à_partir_de_Excel_Files11[#All],39,FALSE),IF($AD18="IMPRIMERIE DU VIADUC",VLOOKUP($B18,[1]!Tableau_Lancer_la_requête_à_partir_de_Excel_Files12[#All],39,FALSE),IF($AD18="JOLARD",VLOOKUP($B18,[1]!Tableau_Lancer_la_requête_à_partir_de_Excel_Files14[#All],39,FALSE),IF($AD18="MP HYGIENE",VLOOKUP($B18,[1]!Tableau_Lancer_la_requête_à_partir_de_Excel_Files15[#All],39,FALSE),IF($AD18="SIPALDIS",VLOOKUP($B18,[1]!Tableau_Lancer_la_requête_à_partir_de_Excel_Files13[#All],39,FALSE),IF($AD18="TICKET COM",VLOOKUP($B18,[1]!Tableau_Lancer_la_requête_à_partir_de_Excel_Files16[#All],39,FALSE),IF($AD18="TREELOGI-CODINA",VLOOKUP($B18,[1]!Tableau_Lancer_la_requête_à_partir_de_Excel_Files17[#All],39,FALSE)))))))))))))))))),"A REMPLIR")</f>
        <v>1</v>
      </c>
      <c r="AP18" s="25" t="str">
        <f ca="1">IFERROR(IF($AD18="SOLIA",VLOOKUP($B18,[1]!Tableau_Lancer_la_requête_à_partir_de_Excel_Files6[#All],40,FALSE),IF($AD18="FIRPLAST",VLOOKUP($B18,[1]!Tableau_Lancer_la_requête_à_partir_de_Excel_Files5[#All],40,FALSE),IF($AD18="COMATEC",VLOOKUP($B18,[1]!Tableau_Lancer_la_requête_à_partir_de_Excel_Files7[#All],40,FALSE),IF($AD18="DE FACTO",VLOOKUP($B18,[1]!Tableau_Lancer_la_requête_à_partir_de_Excel_Files4[#All],40,FALSE),IF($AD18="ARTE Dist",VLOOKUP($B18,[1]!Tableau_Lancer_la_requête_à_partir_de_Excel_Files18[#All],40,FALSE),IF($AD18="THIOLAT",VLOOKUP($B18,[1]!Tableau_Lancer_la_requête_à_partir_de_Excel_Files20[#All],40,FALSE),IF($AD18="LE GOFF",VLOOKUP($B18,[1]!Tableau_Lancer_la_requête_à_partir_de_Excel_Files19[#All],40,FALSE),IF($AD18="ARDEX",VLOOKUP($B18,[1]!Tableau_Lancer_la_requête_à_partir_de_Excel_Files8[#All],40,FALSE),IF($AD18="EVENPLAST",VLOOKUP($B18,[1]!Tableau_Lancer_la_requête_à_partir_de_Excel_Files9[#All],40,FALSE),IF($AD18="GAULT ET FREMONT",VLOOKUP($B18,[1]!Tableau_Lancer_la_requête_à_partir_de_Excel_Files10[#All],40,FALSE),IF($AD18="GUILLIN EMBALLAGES",VLOOKUP($B18,[1]!Tableau_Lancer_la_requête_à_partir_de_Excel_Files11[#All],40,FALSE),IF($AD18="IMPRIMERIE DU VIADUC",VLOOKUP($B18,[1]!Tableau_Lancer_la_requête_à_partir_de_Excel_Files12[#All],40,FALSE),IF($AD18="JOLARD",VLOOKUP($B18,[1]!Tableau_Lancer_la_requête_à_partir_de_Excel_Files14[#All],40,FALSE),IF($AD18="MP HYGIENE",VLOOKUP($B18,[1]!Tableau_Lancer_la_requête_à_partir_de_Excel_Files15[#All],40,FALSE),IF($AD18="SIPALDIS",VLOOKUP($B18,[1]!Tableau_Lancer_la_requête_à_partir_de_Excel_Files13[#All],40,FALSE),IF($AD18="TICKET COM",VLOOKUP($B18,[1]!Tableau_Lancer_la_requête_à_partir_de_Excel_Files16[#All],40,FALSE),IF($AD18="TREELOGI-CODINA",VLOOKUP($B18,[1]!Tableau_Lancer_la_requête_à_partir_de_Excel_Files17[#All],40,FALSE)))))))))))))))))),"A REMPLIR")</f>
        <v>Robert GERMAIN</v>
      </c>
      <c r="AQ18" s="27" t="str">
        <f ca="1">IFERROR(IF($AD18="SOLIA",VLOOKUP($B18,[1]!Tableau_Lancer_la_requête_à_partir_de_Excel_Files6[#All],41,FALSE),IF($AD18="FIRPLAST",VLOOKUP($B18,[1]!Tableau_Lancer_la_requête_à_partir_de_Excel_Files5[#All],41,FALSE),IF($AD18="COMATEC",VLOOKUP($B18,[1]!Tableau_Lancer_la_requête_à_partir_de_Excel_Files7[#All],41,FALSE),IF($AD18="DE FACTO",VLOOKUP($B18,[1]!Tableau_Lancer_la_requête_à_partir_de_Excel_Files4[#All],41,FALSE),IF($AD18="ARTE Dist",VLOOKUP($B18,[1]!Tableau_Lancer_la_requête_à_partir_de_Excel_Files18[#All],41,FALSE),IF($AD18="THIOLAT",VLOOKUP($B18,[1]!Tableau_Lancer_la_requête_à_partir_de_Excel_Files20[#All],41,FALSE),IF($AD18="LE GOFF",VLOOKUP($B18,[1]!Tableau_Lancer_la_requête_à_partir_de_Excel_Files19[#All],41,FALSE),IF($AD18="ARDEX",VLOOKUP($B18,[1]!Tableau_Lancer_la_requête_à_partir_de_Excel_Files8[#All],41,FALSE),IF($AD18="EVENPLAST",VLOOKUP($B18,[1]!Tableau_Lancer_la_requête_à_partir_de_Excel_Files9[#All],41,FALSE),IF($AD18="GAULT ET FREMONT",VLOOKUP($B18,[1]!Tableau_Lancer_la_requête_à_partir_de_Excel_Files10[#All],41,FALSE),IF($AD18="GUILLIN EMBALLAGES",VLOOKUP($B18,[1]!Tableau_Lancer_la_requête_à_partir_de_Excel_Files11[#All],41,FALSE),IF($AD18="IMPRIMERIE DU VIADUC",VLOOKUP($B18,[1]!Tableau_Lancer_la_requête_à_partir_de_Excel_Files12[#All],41,FALSE),IF($AD18="JOLARD",VLOOKUP($B18,[1]!Tableau_Lancer_la_requête_à_partir_de_Excel_Files14[#All],41,FALSE),IF($AD18="MP HYGIENE",VLOOKUP($B18,[1]!Tableau_Lancer_la_requête_à_partir_de_Excel_Files15[#All],41,FALSE),IF($AD18="SIPALDIS",VLOOKUP($B18,[1]!Tableau_Lancer_la_requête_à_partir_de_Excel_Files13[#All],41,FALSE),IF($AD18="TICKET COM",VLOOKUP($B18,[1]!Tableau_Lancer_la_requête_à_partir_de_Excel_Files16[#All],41,FALSE),IF($AD18="TREELOGI-CODINA",VLOOKUP($B18,[1]!Tableau_Lancer_la_requête_à_partir_de_Excel_Files17[#All],41,FALSE)))))))))))))))))),"A REMPLIR")</f>
        <v>03 34 51 67 54</v>
      </c>
      <c r="AR18" s="29">
        <v>42399</v>
      </c>
      <c r="AS18" s="24">
        <v>3</v>
      </c>
      <c r="AT18" s="30" t="s">
        <v>81</v>
      </c>
      <c r="AU18" s="31" t="s">
        <v>79</v>
      </c>
      <c r="AV18" s="31" t="s">
        <v>79</v>
      </c>
      <c r="AW18" s="31" t="s">
        <v>79</v>
      </c>
      <c r="AX18" s="31"/>
      <c r="AY18" s="32">
        <v>200000</v>
      </c>
      <c r="AZ18" s="32">
        <v>200</v>
      </c>
      <c r="BA18" s="31">
        <v>15</v>
      </c>
      <c r="BB18" s="31" t="s">
        <v>82</v>
      </c>
      <c r="BC18" s="31" t="s">
        <v>83</v>
      </c>
      <c r="BD18" s="30" t="s">
        <v>84</v>
      </c>
      <c r="BE18" s="33">
        <v>42379</v>
      </c>
      <c r="BF18" s="22"/>
      <c r="BG18" s="22" t="s">
        <v>85</v>
      </c>
    </row>
    <row r="19" spans="1:59" ht="150">
      <c r="A19" s="10" t="s">
        <v>86</v>
      </c>
      <c r="B19" s="34" t="s">
        <v>87</v>
      </c>
      <c r="C19" s="12" t="s">
        <v>61</v>
      </c>
      <c r="D19" s="13" t="s">
        <v>77</v>
      </c>
      <c r="E19" s="14" t="s">
        <v>88</v>
      </c>
      <c r="F19" s="15">
        <v>42576</v>
      </c>
      <c r="G19" s="13" t="s">
        <v>89</v>
      </c>
      <c r="H19" s="13" t="s">
        <v>90</v>
      </c>
      <c r="I19" s="16" t="s">
        <v>91</v>
      </c>
      <c r="J19" s="16" t="s">
        <v>87</v>
      </c>
      <c r="K19" s="16" t="s">
        <v>92</v>
      </c>
      <c r="L19" s="16" t="s">
        <v>93</v>
      </c>
      <c r="M19" s="16" t="s">
        <v>94</v>
      </c>
      <c r="N19" s="16" t="s">
        <v>71</v>
      </c>
      <c r="O19" s="17" t="s">
        <v>79</v>
      </c>
      <c r="P19" s="17" t="s">
        <v>79</v>
      </c>
      <c r="Q19" s="16" t="s">
        <v>95</v>
      </c>
      <c r="R19" s="16" t="s">
        <v>96</v>
      </c>
      <c r="S19" s="35" t="s">
        <v>75</v>
      </c>
      <c r="T19" s="19"/>
      <c r="U19" s="36" t="s">
        <v>92</v>
      </c>
      <c r="V19" s="18">
        <v>3</v>
      </c>
      <c r="W19" s="15" t="s">
        <v>77</v>
      </c>
      <c r="X19" s="15" t="s">
        <v>78</v>
      </c>
      <c r="Y19" s="15">
        <v>42594</v>
      </c>
      <c r="Z19" s="22" t="s">
        <v>79</v>
      </c>
      <c r="AA19" s="23" t="s">
        <v>80</v>
      </c>
      <c r="AB19" s="24" t="s">
        <v>97</v>
      </c>
      <c r="AC19" s="24" t="s">
        <v>75</v>
      </c>
      <c r="AD19" s="25">
        <f ca="1">IFERROR(IF($AD19="SOLIA",VLOOKUP($B19,[1]!Tableau_Lancer_la_requête_à_partir_de_Excel_Files6[#All],28,FALSE),IF($AD19="FIRPLAST",VLOOKUP($B19,[1]!Tableau_Lancer_la_requête_à_partir_de_Excel_Files5[#All],28,FALSE),IF($AD19="COMATEC",VLOOKUP($B19,[1]!Tableau_Lancer_la_requête_à_partir_de_Excel_Files7[#All],28,FALSE),IF($AD19="DE FACTO",VLOOKUP($B19,[1]!Tableau_Lancer_la_requête_à_partir_de_Excel_Files4[#All],28,FALSE),IF($AD19="ARTE Dist",VLOOKUP($B19,[1]!Tableau_Lancer_la_requête_à_partir_de_Excel_Files18[#All],28,FALSE),IF($AD19="THIOLAT",VLOOKUP($B19,[1]!Tableau_Lancer_la_requête_à_partir_de_Excel_Files20[#All],28,FALSE),IF($AD19="LE GOFF",VLOOKUP($B19,[1]!Tableau_Lancer_la_requête_à_partir_de_Excel_Files19[#All],28,FALSE),IF($AD19="ARDEX",VLOOKUP($B19,[1]!Tableau_Lancer_la_requête_à_partir_de_Excel_Files8[#All],28,FALSE),IF($AD19="EVENPLAST",VLOOKUP($B19,[1]!Tableau_Lancer_la_requête_à_partir_de_Excel_Files9[#All],28,FALSE),IF($AD19="GAULT ET FREMONT",VLOOKUP($B19,[1]!Tableau_Lancer_la_requête_à_partir_de_Excel_Files10[#All],28,FALSE),IF($AD19="GUILLIN EMBALLAGES",VLOOKUP($B19,[1]!Tableau_Lancer_la_requête_à_partir_de_Excel_Files11[#All],28,FALSE),IF($AD19="IMPRIMERIE DU VIADUC",VLOOKUP($B19,[1]!Tableau_Lancer_la_requête_à_partir_de_Excel_Files12[#All],28,FALSE),IF($AD19="JOLARD",VLOOKUP($B19,[1]!Tableau_Lancer_la_requête_à_partir_de_Excel_Files14[#All],28,FALSE),IF($AD19="MP HYGIENE",VLOOKUP($B19,[1]!Tableau_Lancer_la_requête_à_partir_de_Excel_Files15[#All],28,FALSE),IF($AD19="SIPALDIS",VLOOKUP($B19,[1]!Tableau_Lancer_la_requête_à_partir_de_Excel_Files13[#All],28,FALSE),IF($AD19="TICKET COM",VLOOKUP($B19,[1]!Tableau_Lancer_la_requête_à_partir_de_Excel_Files16[#All],28,FALSE),IF($AD19="TREELOGI-CODINA",VLOOKUP($B19,[1]!Tableau_Lancer_la_requête_à_partir_de_Excel_Files17[#All],28,FALSE)))))))))))))))))),"A REMPLIR")</f>
        <v>42579</v>
      </c>
      <c r="AE19" s="25" t="str">
        <f ca="1">IFERROR(IF($AD19="SOLIA",VLOOKUP($B19,[1]!Tableau_Lancer_la_requête_à_partir_de_Excel_Files6[#All],29,FALSE),IF($AD19="FIRPLAST",VLOOKUP($B19,[1]!Tableau_Lancer_la_requête_à_partir_de_Excel_Files5[#All],29,FALSE),IF($AD19="COMATEC",VLOOKUP($B19,[1]!Tableau_Lancer_la_requête_à_partir_de_Excel_Files7[#All],29,FALSE),IF($AD19="DE FACTO",VLOOKUP($B19,[1]!Tableau_Lancer_la_requête_à_partir_de_Excel_Files4[#All],29,FALSE),IF($AD19="ARTE Dist",VLOOKUP($B19,[1]!Tableau_Lancer_la_requête_à_partir_de_Excel_Files18[#All],29,FALSE),IF($AD19="THIOLAT",VLOOKUP($B19,[1]!Tableau_Lancer_la_requête_à_partir_de_Excel_Files20[#All],29,FALSE),IF($AD19="LE GOFF",VLOOKUP($B19,[1]!Tableau_Lancer_la_requête_à_partir_de_Excel_Files19[#All],29,FALSE),IF($AD19="ARDEX",VLOOKUP($B19,[1]!Tableau_Lancer_la_requête_à_partir_de_Excel_Files8[#All],29,FALSE),IF($AD19="EVENPLAST",VLOOKUP($B19,[1]!Tableau_Lancer_la_requête_à_partir_de_Excel_Files9[#All],29,FALSE),IF($AD19="GAULT ET FREMONT",VLOOKUP($B19,[1]!Tableau_Lancer_la_requête_à_partir_de_Excel_Files10[#All],29,FALSE),IF($AD19="GUILLIN EMBALLAGES",VLOOKUP($B19,[1]!Tableau_Lancer_la_requête_à_partir_de_Excel_Files11[#All],29,FALSE),IF($AD19="IMPRIMERIE DU VIADUC",VLOOKUP($B19,[1]!Tableau_Lancer_la_requête_à_partir_de_Excel_Files12[#All],29,FALSE),IF($AD19="JOLARD",VLOOKUP($B19,[1]!Tableau_Lancer_la_requête_à_partir_de_Excel_Files14[#All],29,FALSE),IF($AD19="MP HYGIENE",VLOOKUP($B19,[1]!Tableau_Lancer_la_requête_à_partir_de_Excel_Files15[#All],29,FALSE),IF($AD19="SIPALDIS",VLOOKUP($B19,[1]!Tableau_Lancer_la_requête_à_partir_de_Excel_Files13[#All],29,FALSE),IF($AD19="TICKET COM",VLOOKUP($B19,[1]!Tableau_Lancer_la_requête_à_partir_de_Excel_Files16[#All],29,FALSE),IF($AD19="TREELOGI-CODINA",VLOOKUP($B19,[1]!Tableau_Lancer_la_requête_à_partir_de_Excel_Files17[#All],29,FALSE)))))))))))))))))),"A REMPLIR")</f>
        <v>CAR-3</v>
      </c>
      <c r="AF19" s="25" t="str">
        <f ca="1">IFERROR(IF($AD19="SOLIA",VLOOKUP($B19,[1]!Tableau_Lancer_la_requête_à_partir_de_Excel_Files6[#All],30,FALSE),IF($AD19="FIRPLAST",VLOOKUP($B19,[1]!Tableau_Lancer_la_requête_à_partir_de_Excel_Files5[#All],30,FALSE),IF($AD19="COMATEC",VLOOKUP($B19,[1]!Tableau_Lancer_la_requête_à_partir_de_Excel_Files7[#All],30,FALSE),IF($AD19="DE FACTO",VLOOKUP($B19,[1]!Tableau_Lancer_la_requête_à_partir_de_Excel_Files4[#All],30,FALSE),IF($AD19="ARTE Dist",VLOOKUP($B19,[1]!Tableau_Lancer_la_requête_à_partir_de_Excel_Files18[#All],30,FALSE),IF($AD19="THIOLAT",VLOOKUP($B19,[1]!Tableau_Lancer_la_requête_à_partir_de_Excel_Files20[#All],30,FALSE),IF($AD19="LE GOFF",VLOOKUP($B19,[1]!Tableau_Lancer_la_requête_à_partir_de_Excel_Files19[#All],30,FALSE),IF($AD19="ARDEX",VLOOKUP($B19,[1]!Tableau_Lancer_la_requête_à_partir_de_Excel_Files8[#All],30,FALSE),IF($AD19="EVENPLAST",VLOOKUP($B19,[1]!Tableau_Lancer_la_requête_à_partir_de_Excel_Files9[#All],30,FALSE),IF($AD19="GAULT ET FREMONT",VLOOKUP($B19,[1]!Tableau_Lancer_la_requête_à_partir_de_Excel_Files10[#All],30,FALSE),IF($AD19="GUILLIN EMBALLAGES",VLOOKUP($B19,[1]!Tableau_Lancer_la_requête_à_partir_de_Excel_Files11[#All],30,FALSE),IF($AD19="IMPRIMERIE DU VIADUC",VLOOKUP($B19,[1]!Tableau_Lancer_la_requête_à_partir_de_Excel_Files12[#All],30,FALSE),IF($AD19="JOLARD",VLOOKUP($B19,[1]!Tableau_Lancer_la_requête_à_partir_de_Excel_Files14[#All],30,FALSE),IF($AD19="MP HYGIENE",VLOOKUP($B19,[1]!Tableau_Lancer_la_requête_à_partir_de_Excel_Files15[#All],30,FALSE),IF($AD19="SIPALDIS",VLOOKUP($B19,[1]!Tableau_Lancer_la_requête_à_partir_de_Excel_Files13[#All],30,FALSE),IF($AD19="TICKET COM",VLOOKUP($B19,[1]!Tableau_Lancer_la_requête_à_partir_de_Excel_Files16[#All],30,FALSE),IF($AD19="TREELOGI-CODINA",VLOOKUP($B19,[1]!Tableau_Lancer_la_requête_à_partir_de_Excel_Files17[#All],30,FALSE)))))))))))))))))),"A REMPLIR")</f>
        <v>Carte magnétique R2C-3 C-500</v>
      </c>
      <c r="AG19" s="26" t="str">
        <f ca="1">IFERROR(IF($AD19="SOLIA",VLOOKUP($B19,[1]!Tableau_Lancer_la_requête_à_partir_de_Excel_Files6[#All],31,FALSE),IF($AD19="FIRPLAST",VLOOKUP($B19,[1]!Tableau_Lancer_la_requête_à_partir_de_Excel_Files5[#All],31,FALSE),IF($AD19="COMATEC",VLOOKUP($B19,[1]!Tableau_Lancer_la_requête_à_partir_de_Excel_Files7[#All],31,FALSE),IF($AD19="DE FACTO",VLOOKUP($B19,[1]!Tableau_Lancer_la_requête_à_partir_de_Excel_Files4[#All],31,FALSE),IF($AD19="ARTE Dist",VLOOKUP($B19,[1]!Tableau_Lancer_la_requête_à_partir_de_Excel_Files18[#All],31,FALSE),IF($AD19="THIOLAT",VLOOKUP($B19,[1]!Tableau_Lancer_la_requête_à_partir_de_Excel_Files20[#All],31,FALSE),IF($AD19="LE GOFF",VLOOKUP($B19,[1]!Tableau_Lancer_la_requête_à_partir_de_Excel_Files19[#All],31,FALSE),IF($AD19="ARDEX",VLOOKUP($B19,[1]!Tableau_Lancer_la_requête_à_partir_de_Excel_Files8[#All],31,FALSE),IF($AD19="EVENPLAST",VLOOKUP($B19,[1]!Tableau_Lancer_la_requête_à_partir_de_Excel_Files9[#All],31,FALSE),IF($AD19="GAULT ET FREMONT",VLOOKUP($B19,[1]!Tableau_Lancer_la_requête_à_partir_de_Excel_Files10[#All],31,FALSE),IF($AD19="GUILLIN EMBALLAGES",VLOOKUP($B19,[1]!Tableau_Lancer_la_requête_à_partir_de_Excel_Files11[#All],31,FALSE),IF($AD19="IMPRIMERIE DU VIADUC",VLOOKUP($B19,[1]!Tableau_Lancer_la_requête_à_partir_de_Excel_Files12[#All],31,FALSE),IF($AD19="JOLARD",VLOOKUP($B19,[1]!Tableau_Lancer_la_requête_à_partir_de_Excel_Files14[#All],31,FALSE),IF($AD19="MP HYGIENE",VLOOKUP($B19,[1]!Tableau_Lancer_la_requête_à_partir_de_Excel_Files15[#All],31,FALSE),IF($AD19="SIPALDIS",VLOOKUP($B19,[1]!Tableau_Lancer_la_requête_à_partir_de_Excel_Files13[#All],31,FALSE),IF($AD19="TICKET COM",VLOOKUP($B19,[1]!Tableau_Lancer_la_requête_à_partir_de_Excel_Files16[#All],31,FALSE),IF($AD19="TREELOGI-CODINA",VLOOKUP($B19,[1]!Tableau_Lancer_la_requête_à_partir_de_Excel_Files17[#All],31,FALSE)))))))))))))))))),"A REMPLIR")</f>
        <v>500</v>
      </c>
      <c r="AH19" s="25" t="str">
        <f ca="1">IFERROR(IF($AD19="SOLIA",VLOOKUP($B19,[1]!Tableau_Lancer_la_requête_à_partir_de_Excel_Files6[#All],32,FALSE),IF($AD19="FIRPLAST",VLOOKUP($B19,[1]!Tableau_Lancer_la_requête_à_partir_de_Excel_Files5[#All],32,FALSE),IF($AD19="COMATEC",VLOOKUP($B19,[1]!Tableau_Lancer_la_requête_à_partir_de_Excel_Files7[#All],32,FALSE),IF($AD19="DE FACTO",VLOOKUP($B19,[1]!Tableau_Lancer_la_requête_à_partir_de_Excel_Files4[#All],32,FALSE),IF($AD19="ARTE Dist",VLOOKUP($B19,[1]!Tableau_Lancer_la_requête_à_partir_de_Excel_Files18[#All],32,FALSE),IF($AD19="THIOLAT",VLOOKUP($B19,[1]!Tableau_Lancer_la_requête_à_partir_de_Excel_Files20[#All],32,FALSE),IF($AD19="LE GOFF",VLOOKUP($B19,[1]!Tableau_Lancer_la_requête_à_partir_de_Excel_Files19[#All],32,FALSE),IF($AD19="ARDEX",VLOOKUP($B19,[1]!Tableau_Lancer_la_requête_à_partir_de_Excel_Files8[#All],32,FALSE),IF($AD19="EVENPLAST",VLOOKUP($B19,[1]!Tableau_Lancer_la_requête_à_partir_de_Excel_Files9[#All],32,FALSE),IF($AD19="GAULT ET FREMONT",VLOOKUP($B19,[1]!Tableau_Lancer_la_requête_à_partir_de_Excel_Files10[#All],32,FALSE),IF($AD19="GUILLIN EMBALLAGES",VLOOKUP($B19,[1]!Tableau_Lancer_la_requête_à_partir_de_Excel_Files11[#All],32,FALSE),IF($AD19="IMPRIMERIE DU VIADUC",VLOOKUP($B19,[1]!Tableau_Lancer_la_requête_à_partir_de_Excel_Files12[#All],32,FALSE),IF($AD19="JOLARD",VLOOKUP($B19,[1]!Tableau_Lancer_la_requête_à_partir_de_Excel_Files14[#All],32,FALSE),IF($AD19="MP HYGIENE",VLOOKUP($B19,[1]!Tableau_Lancer_la_requête_à_partir_de_Excel_Files15[#All],32,FALSE),IF($AD19="SIPALDIS",VLOOKUP($B19,[1]!Tableau_Lancer_la_requête_à_partir_de_Excel_Files13[#All],32,FALSE),IF($AD19="TICKET COM",VLOOKUP($B19,[1]!Tableau_Lancer_la_requête_à_partir_de_Excel_Files16[#All],32,FALSE),IF($AD19="TREELOGI-CODINA",VLOOKUP($B19,[1]!Tableau_Lancer_la_requête_à_partir_de_Excel_Files17[#All],32,FALSE)))))))))))))))))),"A REMPLIR")</f>
        <v>OUI</v>
      </c>
      <c r="AI19" s="27" t="str">
        <f ca="1">IFERROR(IF($AD19="SOLIA",VLOOKUP($B19,[1]!Tableau_Lancer_la_requête_à_partir_de_Excel_Files6[#All],33,FALSE),IF($AD19="FIRPLAST",VLOOKUP($B19,[1]!Tableau_Lancer_la_requête_à_partir_de_Excel_Files5[#All],33,FALSE),IF($AD19="COMATEC",VLOOKUP($B19,[1]!Tableau_Lancer_la_requête_à_partir_de_Excel_Files7[#All],33,FALSE),IF($AD19="DE FACTO",VLOOKUP($B19,[1]!Tableau_Lancer_la_requête_à_partir_de_Excel_Files4[#All],33,FALSE),IF($AD19="ARTE Dist",VLOOKUP($B19,[1]!Tableau_Lancer_la_requête_à_partir_de_Excel_Files18[#All],33,FALSE),IF($AD19="THIOLAT",VLOOKUP($B19,[1]!Tableau_Lancer_la_requête_à_partir_de_Excel_Files20[#All],33,FALSE),IF($AD19="LE GOFF",VLOOKUP($B19,[1]!Tableau_Lancer_la_requête_à_partir_de_Excel_Files19[#All],33,FALSE),IF($AD19="ARDEX",VLOOKUP($B19,[1]!Tableau_Lancer_la_requête_à_partir_de_Excel_Files8[#All],33,FALSE),IF($AD19="EVENPLAST",VLOOKUP($B19,[1]!Tableau_Lancer_la_requête_à_partir_de_Excel_Files9[#All],33,FALSE),IF($AD19="GAULT ET FREMONT",VLOOKUP($B19,[1]!Tableau_Lancer_la_requête_à_partir_de_Excel_Files10[#All],33,FALSE),IF($AD19="GUILLIN EMBALLAGES",VLOOKUP($B19,[1]!Tableau_Lancer_la_requête_à_partir_de_Excel_Files11[#All],33,FALSE),IF($AD19="IMPRIMERIE DU VIADUC",VLOOKUP($B19,[1]!Tableau_Lancer_la_requête_à_partir_de_Excel_Files12[#All],33,FALSE),IF($AD19="JOLARD",VLOOKUP($B19,[1]!Tableau_Lancer_la_requête_à_partir_de_Excel_Files14[#All],33,FALSE),IF($AD19="MP HYGIENE",VLOOKUP($B19,[1]!Tableau_Lancer_la_requête_à_partir_de_Excel_Files15[#All],33,FALSE),IF($AD19="SIPALDIS",VLOOKUP($B19,[1]!Tableau_Lancer_la_requête_à_partir_de_Excel_Files13[#All],33,FALSE),IF($AD19="TICKET COM",VLOOKUP($B19,[1]!Tableau_Lancer_la_requête_à_partir_de_Excel_Files16[#All],33,FALSE),IF($AD19="TREELOGI-CODINA",VLOOKUP($B19,[1]!Tableau_Lancer_la_requête_à_partir_de_Excel_Files17[#All],33,FALSE)))))))))))))))))),"A REMPLIR")</f>
        <v>5000</v>
      </c>
      <c r="AJ19" s="25">
        <f ca="1">IFERROR(IF($AD19="SOLIA",VLOOKUP($B19,[1]!Tableau_Lancer_la_requête_à_partir_de_Excel_Files6[#All],34,FALSE),IF($AD19="FIRPLAST",VLOOKUP($B19,[1]!Tableau_Lancer_la_requête_à_partir_de_Excel_Files5[#All],34,FALSE),IF($AD19="COMATEC",VLOOKUP($B19,[1]!Tableau_Lancer_la_requête_à_partir_de_Excel_Files7[#All],34,FALSE),IF($AD19="DE FACTO",VLOOKUP($B19,[1]!Tableau_Lancer_la_requête_à_partir_de_Excel_Files4[#All],34,FALSE),IF($AD19="ARTE Dist",VLOOKUP($B19,[1]!Tableau_Lancer_la_requête_à_partir_de_Excel_Files18[#All],34,FALSE),IF($AD19="THIOLAT",VLOOKUP($B19,[1]!Tableau_Lancer_la_requête_à_partir_de_Excel_Files20[#All],34,FALSE),IF($AD19="LE GOFF",VLOOKUP($B19,[1]!Tableau_Lancer_la_requête_à_partir_de_Excel_Files19[#All],34,FALSE),IF($AD19="ARDEX",VLOOKUP($B19,[1]!Tableau_Lancer_la_requête_à_partir_de_Excel_Files8[#All],34,FALSE),IF($AD19="EVENPLAST",VLOOKUP($B19,[1]!Tableau_Lancer_la_requête_à_partir_de_Excel_Files9[#All],34,FALSE),IF($AD19="GAULT ET FREMONT",VLOOKUP($B19,[1]!Tableau_Lancer_la_requête_à_partir_de_Excel_Files10[#All],34,FALSE),IF($AD19="GUILLIN EMBALLAGES",VLOOKUP($B19,[1]!Tableau_Lancer_la_requête_à_partir_de_Excel_Files11[#All],34,FALSE),IF($AD19="IMPRIMERIE DU VIADUC",VLOOKUP($B19,[1]!Tableau_Lancer_la_requête_à_partir_de_Excel_Files12[#All],34,FALSE),IF($AD19="JOLARD",VLOOKUP($B19,[1]!Tableau_Lancer_la_requête_à_partir_de_Excel_Files14[#All],34,FALSE),IF($AD19="MP HYGIENE",VLOOKUP($B19,[1]!Tableau_Lancer_la_requête_à_partir_de_Excel_Files15[#All],34,FALSE),IF($AD19="SIPALDIS",VLOOKUP($B19,[1]!Tableau_Lancer_la_requête_à_partir_de_Excel_Files13[#All],34,FALSE),IF($AD19="TICKET COM",VLOOKUP($B19,[1]!Tableau_Lancer_la_requête_à_partir_de_Excel_Files16[#All],34,FALSE),IF($AD19="TREELOGI-CODINA",VLOOKUP($B19,[1]!Tableau_Lancer_la_requête_à_partir_de_Excel_Files17[#All],34,FALSE)))))))))))))))))),"A REMPLIR")</f>
        <v>42583</v>
      </c>
      <c r="AK19" s="25" t="str">
        <f ca="1">IFERROR(IF($AD19="SOLIA",VLOOKUP($B19,[1]!Tableau_Lancer_la_requête_à_partir_de_Excel_Files6[#All],35,FALSE),IF($AD19="FIRPLAST",VLOOKUP($B19,[1]!Tableau_Lancer_la_requête_à_partir_de_Excel_Files5[#All],35,FALSE),IF($AD19="COMATEC",VLOOKUP($B19,[1]!Tableau_Lancer_la_requête_à_partir_de_Excel_Files7[#All],35,FALSE),IF($AD19="DE FACTO",VLOOKUP($B19,[1]!Tableau_Lancer_la_requête_à_partir_de_Excel_Files4[#All],35,FALSE),IF($AD19="ARTE Dist",VLOOKUP($B19,[1]!Tableau_Lancer_la_requête_à_partir_de_Excel_Files18[#All],35,FALSE),IF($AD19="THIOLAT",VLOOKUP($B19,[1]!Tableau_Lancer_la_requête_à_partir_de_Excel_Files20[#All],35,FALSE),IF($AD19="LE GOFF",VLOOKUP($B19,[1]!Tableau_Lancer_la_requête_à_partir_de_Excel_Files19[#All],35,FALSE),IF($AD19="ARDEX",VLOOKUP($B19,[1]!Tableau_Lancer_la_requête_à_partir_de_Excel_Files8[#All],35,FALSE),IF($AD19="EVENPLAST",VLOOKUP($B19,[1]!Tableau_Lancer_la_requête_à_partir_de_Excel_Files9[#All],35,FALSE),IF($AD19="GAULT ET FREMONT",VLOOKUP($B19,[1]!Tableau_Lancer_la_requête_à_partir_de_Excel_Files10[#All],35,FALSE),IF($AD19="GUILLIN EMBALLAGES",VLOOKUP($B19,[1]!Tableau_Lancer_la_requête_à_partir_de_Excel_Files11[#All],35,FALSE),IF($AD19="IMPRIMERIE DU VIADUC",VLOOKUP($B19,[1]!Tableau_Lancer_la_requête_à_partir_de_Excel_Files12[#All],35,FALSE),IF($AD19="JOLARD",VLOOKUP($B19,[1]!Tableau_Lancer_la_requête_à_partir_de_Excel_Files14[#All],35,FALSE),IF($AD19="MP HYGIENE",VLOOKUP($B19,[1]!Tableau_Lancer_la_requête_à_partir_de_Excel_Files15[#All],35,FALSE),IF($AD19="SIPALDIS",VLOOKUP($B19,[1]!Tableau_Lancer_la_requête_à_partir_de_Excel_Files13[#All],35,FALSE),IF($AD19="TICKET COM",VLOOKUP($B19,[1]!Tableau_Lancer_la_requête_à_partir_de_Excel_Files16[#All],35,FALSE),IF($AD19="TREELOGI-CODINA",VLOOKUP($B19,[1]!Tableau_Lancer_la_requête_à_partir_de_Excel_Files17[#All],35,FALSE)))))))))))))))))),"A REMPLIR")</f>
        <v>Lettre recommandé</v>
      </c>
      <c r="AL19" s="26" t="str">
        <f ca="1">IFERROR(IF($AD19="SOLIA",VLOOKUP($B19,[1]!Tableau_Lancer_la_requête_à_partir_de_Excel_Files6[#All],36,FALSE),IF($AD19="FIRPLAST",VLOOKUP($B19,[1]!Tableau_Lancer_la_requête_à_partir_de_Excel_Files5[#All],36,FALSE),IF($AD19="COMATEC",VLOOKUP($B19,[1]!Tableau_Lancer_la_requête_à_partir_de_Excel_Files7[#All],36,FALSE),IF($AD19="DE FACTO",VLOOKUP($B19,[1]!Tableau_Lancer_la_requête_à_partir_de_Excel_Files4[#All],36,FALSE),IF($AD19="ARTE Dist",VLOOKUP($B19,[1]!Tableau_Lancer_la_requête_à_partir_de_Excel_Files18[#All],36,FALSE),IF($AD19="THIOLAT",VLOOKUP($B19,[1]!Tableau_Lancer_la_requête_à_partir_de_Excel_Files20[#All],36,FALSE),IF($AD19="LE GOFF",VLOOKUP($B19,[1]!Tableau_Lancer_la_requête_à_partir_de_Excel_Files19[#All],36,FALSE),IF($AD19="ARDEX",VLOOKUP($B19,[1]!Tableau_Lancer_la_requête_à_partir_de_Excel_Files8[#All],36,FALSE),IF($AD19="EVENPLAST",VLOOKUP($B19,[1]!Tableau_Lancer_la_requête_à_partir_de_Excel_Files9[#All],36,FALSE),IF($AD19="GAULT ET FREMONT",VLOOKUP($B19,[1]!Tableau_Lancer_la_requête_à_partir_de_Excel_Files10[#All],36,FALSE),IF($AD19="GUILLIN EMBALLAGES",VLOOKUP($B19,[1]!Tableau_Lancer_la_requête_à_partir_de_Excel_Files11[#All],36,FALSE),IF($AD19="IMPRIMERIE DU VIADUC",VLOOKUP($B19,[1]!Tableau_Lancer_la_requête_à_partir_de_Excel_Files12[#All],36,FALSE),IF($AD19="JOLARD",VLOOKUP($B19,[1]!Tableau_Lancer_la_requête_à_partir_de_Excel_Files14[#All],36,FALSE),IF($AD19="MP HYGIENE",VLOOKUP($B19,[1]!Tableau_Lancer_la_requête_à_partir_de_Excel_Files15[#All],36,FALSE),IF($AD19="SIPALDIS",VLOOKUP($B19,[1]!Tableau_Lancer_la_requête_à_partir_de_Excel_Files13[#All],36,FALSE),IF($AD19="TICKET COM",VLOOKUP($B19,[1]!Tableau_Lancer_la_requête_à_partir_de_Excel_Files16[#All],36,FALSE),IF($AD19="TREELOGI-CODINA",VLOOKUP($B19,[1]!Tableau_Lancer_la_requête_à_partir_de_Excel_Files17[#All],36,FALSE)))))))))))))))))),"A REMPLIR")</f>
        <v>7</v>
      </c>
      <c r="AM19" s="26">
        <f ca="1">IFERROR(IF($AD19="SOLIA",VLOOKUP($B19,[1]!Tableau_Lancer_la_requête_à_partir_de_Excel_Files6[#All],37,FALSE),IF($AD19="FIRPLAST",VLOOKUP($B19,[1]!Tableau_Lancer_la_requête_à_partir_de_Excel_Files5[#All],37,FALSE),IF($AD19="COMATEC",VLOOKUP($B19,[1]!Tableau_Lancer_la_requête_à_partir_de_Excel_Files7[#All],37,FALSE),IF($AD19="DE FACTO",VLOOKUP($B19,[1]!Tableau_Lancer_la_requête_à_partir_de_Excel_Files4[#All],37,FALSE),IF($AD19="ARTE Dist",VLOOKUP($B19,[1]!Tableau_Lancer_la_requête_à_partir_de_Excel_Files18[#All],37,FALSE),IF($AD19="THIOLAT",VLOOKUP($B19,[1]!Tableau_Lancer_la_requête_à_partir_de_Excel_Files20[#All],37,FALSE),IF($AD19="LE GOFF",VLOOKUP($B19,[1]!Tableau_Lancer_la_requête_à_partir_de_Excel_Files19[#All],37,FALSE),IF($AD19="ARDEX",VLOOKUP($B19,[1]!Tableau_Lancer_la_requête_à_partir_de_Excel_Files8[#All],37,FALSE),IF($AD19="EVENPLAST",VLOOKUP($B19,[1]!Tableau_Lancer_la_requête_à_partir_de_Excel_Files9[#All],37,FALSE),IF($AD19="GAULT ET FREMONT",VLOOKUP($B19,[1]!Tableau_Lancer_la_requête_à_partir_de_Excel_Files10[#All],37,FALSE),IF($AD19="GUILLIN EMBALLAGES",VLOOKUP($B19,[1]!Tableau_Lancer_la_requête_à_partir_de_Excel_Files11[#All],37,FALSE),IF($AD19="IMPRIMERIE DU VIADUC",VLOOKUP($B19,[1]!Tableau_Lancer_la_requête_à_partir_de_Excel_Files12[#All],37,FALSE),IF($AD19="JOLARD",VLOOKUP($B19,[1]!Tableau_Lancer_la_requête_à_partir_de_Excel_Files14[#All],37,FALSE),IF($AD19="MP HYGIENE",VLOOKUP($B19,[1]!Tableau_Lancer_la_requête_à_partir_de_Excel_Files15[#All],37,FALSE),IF($AD19="SIPALDIS",VLOOKUP($B19,[1]!Tableau_Lancer_la_requête_à_partir_de_Excel_Files13[#All],37,FALSE),IF($AD19="TICKET COM",VLOOKUP($B19,[1]!Tableau_Lancer_la_requête_à_partir_de_Excel_Files16[#All],37,FALSE),IF($AD19="TREELOGI-CODINA",VLOOKUP($B19,[1]!Tableau_Lancer_la_requête_à_partir_de_Excel_Files17[#All],37,FALSE)))))))))))))))))),"A REMPLIR")</f>
        <v>3</v>
      </c>
      <c r="AN19" s="28">
        <f ca="1">IFERROR(IF($AD19="SOLIA",VLOOKUP($B19,[1]!Tableau_Lancer_la_requête_à_partir_de_Excel_Files6[#All],38,FALSE),IF($AD19="FIRPLAST",VLOOKUP($B19,[1]!Tableau_Lancer_la_requête_à_partir_de_Excel_Files5[#All],38,FALSE),IF($AD19="COMATEC",VLOOKUP($B19,[1]!Tableau_Lancer_la_requête_à_partir_de_Excel_Files7[#All],38,FALSE),IF($AD19="DE FACTO",VLOOKUP($B19,[1]!Tableau_Lancer_la_requête_à_partir_de_Excel_Files4[#All],38,FALSE),IF($AD19="ARTE Dist",VLOOKUP($B19,[1]!Tableau_Lancer_la_requête_à_partir_de_Excel_Files18[#All],38,FALSE),IF($AD19="THIOLAT",VLOOKUP($B19,[1]!Tableau_Lancer_la_requête_à_partir_de_Excel_Files20[#All],38,FALSE),IF($AD19="LE GOFF",VLOOKUP($B19,[1]!Tableau_Lancer_la_requête_à_partir_de_Excel_Files19[#All],38,FALSE),IF($AD19="ARDEX",VLOOKUP($B19,[1]!Tableau_Lancer_la_requête_à_partir_de_Excel_Files8[#All],38,FALSE),IF($AD19="EVENPLAST",VLOOKUP($B19,[1]!Tableau_Lancer_la_requête_à_partir_de_Excel_Files9[#All],38,FALSE),IF($AD19="GAULT ET FREMONT",VLOOKUP($B19,[1]!Tableau_Lancer_la_requête_à_partir_de_Excel_Files10[#All],38,FALSE),IF($AD19="GUILLIN EMBALLAGES",VLOOKUP($B19,[1]!Tableau_Lancer_la_requête_à_partir_de_Excel_Files11[#All],38,FALSE),IF($AD19="IMPRIMERIE DU VIADUC",VLOOKUP($B19,[1]!Tableau_Lancer_la_requête_à_partir_de_Excel_Files12[#All],38,FALSE),IF($AD19="JOLARD",VLOOKUP($B19,[1]!Tableau_Lancer_la_requête_à_partir_de_Excel_Files14[#All],38,FALSE),IF($AD19="MP HYGIENE",VLOOKUP($B19,[1]!Tableau_Lancer_la_requête_à_partir_de_Excel_Files15[#All],38,FALSE),IF($AD19="SIPALDIS",VLOOKUP($B19,[1]!Tableau_Lancer_la_requête_à_partir_de_Excel_Files13[#All],38,FALSE),IF($AD19="TICKET COM",VLOOKUP($B19,[1]!Tableau_Lancer_la_requête_à_partir_de_Excel_Files16[#All],38,FALSE),IF($AD19="TREELOGI-CODINA",VLOOKUP($B19,[1]!Tableau_Lancer_la_requête_à_partir_de_Excel_Files17[#All],38,FALSE)))))))))))))))))),"A REMPLIR")</f>
        <v>10</v>
      </c>
      <c r="AO19" s="28">
        <f ca="1">IFERROR(IF($AD19="SOLIA",VLOOKUP($B19,[1]!Tableau_Lancer_la_requête_à_partir_de_Excel_Files6[#All],39,FALSE),IF($AD19="FIRPLAST",VLOOKUP($B19,[1]!Tableau_Lancer_la_requête_à_partir_de_Excel_Files5[#All],39,FALSE),IF($AD19="COMATEC",VLOOKUP($B19,[1]!Tableau_Lancer_la_requête_à_partir_de_Excel_Files7[#All],39,FALSE),IF($AD19="DE FACTO",VLOOKUP($B19,[1]!Tableau_Lancer_la_requête_à_partir_de_Excel_Files4[#All],39,FALSE),IF($AD19="ARTE Dist",VLOOKUP($B19,[1]!Tableau_Lancer_la_requête_à_partir_de_Excel_Files18[#All],39,FALSE),IF($AD19="THIOLAT",VLOOKUP($B19,[1]!Tableau_Lancer_la_requête_à_partir_de_Excel_Files20[#All],39,FALSE),IF($AD19="LE GOFF",VLOOKUP($B19,[1]!Tableau_Lancer_la_requête_à_partir_de_Excel_Files19[#All],39,FALSE),IF($AD19="ARDEX",VLOOKUP($B19,[1]!Tableau_Lancer_la_requête_à_partir_de_Excel_Files8[#All],39,FALSE),IF($AD19="EVENPLAST",VLOOKUP($B19,[1]!Tableau_Lancer_la_requête_à_partir_de_Excel_Files9[#All],39,FALSE),IF($AD19="GAULT ET FREMONT",VLOOKUP($B19,[1]!Tableau_Lancer_la_requête_à_partir_de_Excel_Files10[#All],39,FALSE),IF($AD19="GUILLIN EMBALLAGES",VLOOKUP($B19,[1]!Tableau_Lancer_la_requête_à_partir_de_Excel_Files11[#All],39,FALSE),IF($AD19="IMPRIMERIE DU VIADUC",VLOOKUP($B19,[1]!Tableau_Lancer_la_requête_à_partir_de_Excel_Files12[#All],39,FALSE),IF($AD19="JOLARD",VLOOKUP($B19,[1]!Tableau_Lancer_la_requête_à_partir_de_Excel_Files14[#All],39,FALSE),IF($AD19="MP HYGIENE",VLOOKUP($B19,[1]!Tableau_Lancer_la_requête_à_partir_de_Excel_Files15[#All],39,FALSE),IF($AD19="SIPALDIS",VLOOKUP($B19,[1]!Tableau_Lancer_la_requête_à_partir_de_Excel_Files13[#All],39,FALSE),IF($AD19="TICKET COM",VLOOKUP($B19,[1]!Tableau_Lancer_la_requête_à_partir_de_Excel_Files16[#All],39,FALSE),IF($AD19="TREELOGI-CODINA",VLOOKUP($B19,[1]!Tableau_Lancer_la_requête_à_partir_de_Excel_Files17[#All],39,FALSE)))))))))))))))))),"A REMPLIR")</f>
        <v>3</v>
      </c>
      <c r="AP19" s="25" t="str">
        <f ca="1">IFERROR(IF($AD19="SOLIA",VLOOKUP($B19,[1]!Tableau_Lancer_la_requête_à_partir_de_Excel_Files6[#All],40,FALSE),IF($AD19="FIRPLAST",VLOOKUP($B19,[1]!Tableau_Lancer_la_requête_à_partir_de_Excel_Files5[#All],40,FALSE),IF($AD19="COMATEC",VLOOKUP($B19,[1]!Tableau_Lancer_la_requête_à_partir_de_Excel_Files7[#All],40,FALSE),IF($AD19="DE FACTO",VLOOKUP($B19,[1]!Tableau_Lancer_la_requête_à_partir_de_Excel_Files4[#All],40,FALSE),IF($AD19="ARTE Dist",VLOOKUP($B19,[1]!Tableau_Lancer_la_requête_à_partir_de_Excel_Files18[#All],40,FALSE),IF($AD19="THIOLAT",VLOOKUP($B19,[1]!Tableau_Lancer_la_requête_à_partir_de_Excel_Files20[#All],40,FALSE),IF($AD19="LE GOFF",VLOOKUP($B19,[1]!Tableau_Lancer_la_requête_à_partir_de_Excel_Files19[#All],40,FALSE),IF($AD19="ARDEX",VLOOKUP($B19,[1]!Tableau_Lancer_la_requête_à_partir_de_Excel_Files8[#All],40,FALSE),IF($AD19="EVENPLAST",VLOOKUP($B19,[1]!Tableau_Lancer_la_requête_à_partir_de_Excel_Files9[#All],40,FALSE),IF($AD19="GAULT ET FREMONT",VLOOKUP($B19,[1]!Tableau_Lancer_la_requête_à_partir_de_Excel_Files10[#All],40,FALSE),IF($AD19="GUILLIN EMBALLAGES",VLOOKUP($B19,[1]!Tableau_Lancer_la_requête_à_partir_de_Excel_Files11[#All],40,FALSE),IF($AD19="IMPRIMERIE DU VIADUC",VLOOKUP($B19,[1]!Tableau_Lancer_la_requête_à_partir_de_Excel_Files12[#All],40,FALSE),IF($AD19="JOLARD",VLOOKUP($B19,[1]!Tableau_Lancer_la_requête_à_partir_de_Excel_Files14[#All],40,FALSE),IF($AD19="MP HYGIENE",VLOOKUP($B19,[1]!Tableau_Lancer_la_requête_à_partir_de_Excel_Files15[#All],40,FALSE),IF($AD19="SIPALDIS",VLOOKUP($B19,[1]!Tableau_Lancer_la_requête_à_partir_de_Excel_Files13[#All],40,FALSE),IF($AD19="TICKET COM",VLOOKUP($B19,[1]!Tableau_Lancer_la_requête_à_partir_de_Excel_Files16[#All],40,FALSE),IF($AD19="TREELOGI-CODINA",VLOOKUP($B19,[1]!Tableau_Lancer_la_requête_à_partir_de_Excel_Files17[#All],40,FALSE)))))))))))))))))),"A REMPLIR")</f>
        <v>Richard DUPONT</v>
      </c>
      <c r="AQ19" s="27" t="str">
        <f ca="1">IFERROR(IF($AD19="SOLIA",VLOOKUP($B19,[1]!Tableau_Lancer_la_requête_à_partir_de_Excel_Files6[#All],41,FALSE),IF($AD19="FIRPLAST",VLOOKUP($B19,[1]!Tableau_Lancer_la_requête_à_partir_de_Excel_Files5[#All],41,FALSE),IF($AD19="COMATEC",VLOOKUP($B19,[1]!Tableau_Lancer_la_requête_à_partir_de_Excel_Files7[#All],41,FALSE),IF($AD19="DE FACTO",VLOOKUP($B19,[1]!Tableau_Lancer_la_requête_à_partir_de_Excel_Files4[#All],41,FALSE),IF($AD19="ARTE Dist",VLOOKUP($B19,[1]!Tableau_Lancer_la_requête_à_partir_de_Excel_Files18[#All],41,FALSE),IF($AD19="THIOLAT",VLOOKUP($B19,[1]!Tableau_Lancer_la_requête_à_partir_de_Excel_Files20[#All],41,FALSE),IF($AD19="LE GOFF",VLOOKUP($B19,[1]!Tableau_Lancer_la_requête_à_partir_de_Excel_Files19[#All],41,FALSE),IF($AD19="ARDEX",VLOOKUP($B19,[1]!Tableau_Lancer_la_requête_à_partir_de_Excel_Files8[#All],41,FALSE),IF($AD19="EVENPLAST",VLOOKUP($B19,[1]!Tableau_Lancer_la_requête_à_partir_de_Excel_Files9[#All],41,FALSE),IF($AD19="GAULT ET FREMONT",VLOOKUP($B19,[1]!Tableau_Lancer_la_requête_à_partir_de_Excel_Files10[#All],41,FALSE),IF($AD19="GUILLIN EMBALLAGES",VLOOKUP($B19,[1]!Tableau_Lancer_la_requête_à_partir_de_Excel_Files11[#All],41,FALSE),IF($AD19="IMPRIMERIE DU VIADUC",VLOOKUP($B19,[1]!Tableau_Lancer_la_requête_à_partir_de_Excel_Files12[#All],41,FALSE),IF($AD19="JOLARD",VLOOKUP($B19,[1]!Tableau_Lancer_la_requête_à_partir_de_Excel_Files14[#All],41,FALSE),IF($AD19="MP HYGIENE",VLOOKUP($B19,[1]!Tableau_Lancer_la_requête_à_partir_de_Excel_Files15[#All],41,FALSE),IF($AD19="SIPALDIS",VLOOKUP($B19,[1]!Tableau_Lancer_la_requête_à_partir_de_Excel_Files13[#All],41,FALSE),IF($AD19="TICKET COM",VLOOKUP($B19,[1]!Tableau_Lancer_la_requête_à_partir_de_Excel_Files16[#All],41,FALSE),IF($AD19="TREELOGI-CODINA",VLOOKUP($B19,[1]!Tableau_Lancer_la_requête_à_partir_de_Excel_Files17[#All],41,FALSE)))))))))))))))))),"A REMPLIR")</f>
        <v>02 34 56 87 21</v>
      </c>
      <c r="AR19" s="29">
        <v>42593</v>
      </c>
      <c r="AS19" s="24">
        <v>5</v>
      </c>
      <c r="AT19" s="30" t="s">
        <v>98</v>
      </c>
      <c r="AU19" s="31" t="s">
        <v>72</v>
      </c>
      <c r="AV19" s="31" t="s">
        <v>72</v>
      </c>
      <c r="AW19" s="31" t="s">
        <v>72</v>
      </c>
      <c r="AX19" s="31" t="s">
        <v>99</v>
      </c>
      <c r="AY19" s="32"/>
      <c r="AZ19" s="32">
        <v>0</v>
      </c>
      <c r="BA19" s="31"/>
      <c r="BB19" s="31" t="s">
        <v>100</v>
      </c>
      <c r="BC19" s="31" t="s">
        <v>101</v>
      </c>
      <c r="BD19" s="30"/>
      <c r="BE19" s="33"/>
      <c r="BF19" s="22"/>
      <c r="BG19" s="22" t="s">
        <v>85</v>
      </c>
    </row>
    <row r="20" spans="1:59" ht="255">
      <c r="A20" s="10" t="s">
        <v>102</v>
      </c>
      <c r="B20" s="34" t="s">
        <v>103</v>
      </c>
      <c r="C20" s="12" t="s">
        <v>61</v>
      </c>
      <c r="D20" s="13" t="s">
        <v>77</v>
      </c>
      <c r="E20" s="14" t="s">
        <v>88</v>
      </c>
      <c r="F20" s="15">
        <v>42466</v>
      </c>
      <c r="G20" s="13" t="s">
        <v>104</v>
      </c>
      <c r="H20" s="13" t="s">
        <v>105</v>
      </c>
      <c r="I20" s="16" t="s">
        <v>106</v>
      </c>
      <c r="J20" s="16" t="s">
        <v>103</v>
      </c>
      <c r="K20" s="16" t="s">
        <v>107</v>
      </c>
      <c r="L20" s="16" t="s">
        <v>108</v>
      </c>
      <c r="M20" s="16" t="s">
        <v>109</v>
      </c>
      <c r="N20" s="16" t="s">
        <v>71</v>
      </c>
      <c r="O20" s="17" t="s">
        <v>79</v>
      </c>
      <c r="P20" s="17" t="s">
        <v>79</v>
      </c>
      <c r="Q20" s="16" t="s">
        <v>110</v>
      </c>
      <c r="R20" s="16" t="s">
        <v>111</v>
      </c>
      <c r="S20" s="18" t="s">
        <v>112</v>
      </c>
      <c r="T20" s="19"/>
      <c r="U20" s="19" t="s">
        <v>107</v>
      </c>
      <c r="V20" s="18">
        <v>10</v>
      </c>
      <c r="W20" s="15" t="s">
        <v>77</v>
      </c>
      <c r="X20" s="15" t="s">
        <v>113</v>
      </c>
      <c r="Y20" s="15">
        <v>42474</v>
      </c>
      <c r="Z20" s="22" t="s">
        <v>79</v>
      </c>
      <c r="AA20" s="23" t="s">
        <v>80</v>
      </c>
      <c r="AB20" s="24" t="s">
        <v>114</v>
      </c>
      <c r="AC20" s="24" t="s">
        <v>112</v>
      </c>
      <c r="AD20" s="25">
        <f ca="1">IFERROR(IF($AD20="SOLIA",VLOOKUP($B20,[1]!Tableau_Lancer_la_requête_à_partir_de_Excel_Files6[#All],28,FALSE),IF($AD20="FIRPLAST",VLOOKUP($B20,[1]!Tableau_Lancer_la_requête_à_partir_de_Excel_Files5[#All],28,FALSE),IF($AD20="COMATEC",VLOOKUP($B20,[1]!Tableau_Lancer_la_requête_à_partir_de_Excel_Files7[#All],28,FALSE),IF($AD20="DE FACTO",VLOOKUP($B20,[1]!Tableau_Lancer_la_requête_à_partir_de_Excel_Files4[#All],28,FALSE),IF($AD20="ARTE Dist",VLOOKUP($B20,[1]!Tableau_Lancer_la_requête_à_partir_de_Excel_Files18[#All],28,FALSE),IF($AD20="THIOLAT",VLOOKUP($B20,[1]!Tableau_Lancer_la_requête_à_partir_de_Excel_Files20[#All],28,FALSE),IF($AD20="LE GOFF",VLOOKUP($B20,[1]!Tableau_Lancer_la_requête_à_partir_de_Excel_Files19[#All],28,FALSE),IF($AD20="ARDEX",VLOOKUP($B20,[1]!Tableau_Lancer_la_requête_à_partir_de_Excel_Files8[#All],28,FALSE),IF($AD20="EVENPLAST",VLOOKUP($B20,[1]!Tableau_Lancer_la_requête_à_partir_de_Excel_Files9[#All],28,FALSE),IF($AD20="GAULT ET FREMONT",VLOOKUP($B20,[1]!Tableau_Lancer_la_requête_à_partir_de_Excel_Files10[#All],28,FALSE),IF($AD20="GUILLIN EMBALLAGES",VLOOKUP($B20,[1]!Tableau_Lancer_la_requête_à_partir_de_Excel_Files11[#All],28,FALSE),IF($AD20="IMPRIMERIE DU VIADUC",VLOOKUP($B20,[1]!Tableau_Lancer_la_requête_à_partir_de_Excel_Files12[#All],28,FALSE),IF($AD20="JOLARD",VLOOKUP($B20,[1]!Tableau_Lancer_la_requête_à_partir_de_Excel_Files14[#All],28,FALSE),IF($AD20="MP HYGIENE",VLOOKUP($B20,[1]!Tableau_Lancer_la_requête_à_partir_de_Excel_Files15[#All],28,FALSE),IF($AD20="SIPALDIS",VLOOKUP($B20,[1]!Tableau_Lancer_la_requête_à_partir_de_Excel_Files13[#All],28,FALSE),IF($AD20="TICKET COM",VLOOKUP($B20,[1]!Tableau_Lancer_la_requête_à_partir_de_Excel_Files16[#All],28,FALSE),IF($AD20="TREELOGI-CODINA",VLOOKUP($B20,[1]!Tableau_Lancer_la_requête_à_partir_de_Excel_Files17[#All],28,FALSE)))))))))))))))))),"A REMPLIR")</f>
        <v>42467</v>
      </c>
      <c r="AE20" s="25" t="str">
        <f ca="1">IFERROR(IF($AD20="SOLIA",VLOOKUP($B20,[1]!Tableau_Lancer_la_requête_à_partir_de_Excel_Files6[#All],29,FALSE),IF($AD20="FIRPLAST",VLOOKUP($B20,[1]!Tableau_Lancer_la_requête_à_partir_de_Excel_Files5[#All],29,FALSE),IF($AD20="COMATEC",VLOOKUP($B20,[1]!Tableau_Lancer_la_requête_à_partir_de_Excel_Files7[#All],29,FALSE),IF($AD20="DE FACTO",VLOOKUP($B20,[1]!Tableau_Lancer_la_requête_à_partir_de_Excel_Files4[#All],29,FALSE),IF($AD20="ARTE Dist",VLOOKUP($B20,[1]!Tableau_Lancer_la_requête_à_partir_de_Excel_Files18[#All],29,FALSE),IF($AD20="THIOLAT",VLOOKUP($B20,[1]!Tableau_Lancer_la_requête_à_partir_de_Excel_Files20[#All],29,FALSE),IF($AD20="LE GOFF",VLOOKUP($B20,[1]!Tableau_Lancer_la_requête_à_partir_de_Excel_Files19[#All],29,FALSE),IF($AD20="ARDEX",VLOOKUP($B20,[1]!Tableau_Lancer_la_requête_à_partir_de_Excel_Files8[#All],29,FALSE),IF($AD20="EVENPLAST",VLOOKUP($B20,[1]!Tableau_Lancer_la_requête_à_partir_de_Excel_Files9[#All],29,FALSE),IF($AD20="GAULT ET FREMONT",VLOOKUP($B20,[1]!Tableau_Lancer_la_requête_à_partir_de_Excel_Files10[#All],29,FALSE),IF($AD20="GUILLIN EMBALLAGES",VLOOKUP($B20,[1]!Tableau_Lancer_la_requête_à_partir_de_Excel_Files11[#All],29,FALSE),IF($AD20="IMPRIMERIE DU VIADUC",VLOOKUP($B20,[1]!Tableau_Lancer_la_requête_à_partir_de_Excel_Files12[#All],29,FALSE),IF($AD20="JOLARD",VLOOKUP($B20,[1]!Tableau_Lancer_la_requête_à_partir_de_Excel_Files14[#All],29,FALSE),IF($AD20="MP HYGIENE",VLOOKUP($B20,[1]!Tableau_Lancer_la_requête_à_partir_de_Excel_Files15[#All],29,FALSE),IF($AD20="SIPALDIS",VLOOKUP($B20,[1]!Tableau_Lancer_la_requête_à_partir_de_Excel_Files13[#All],29,FALSE),IF($AD20="TICKET COM",VLOOKUP($B20,[1]!Tableau_Lancer_la_requête_à_partir_de_Excel_Files16[#All],29,FALSE),IF($AD20="TREELOGI-CODINA",VLOOKUP($B20,[1]!Tableau_Lancer_la_requête_à_partir_de_Excel_Files17[#All],29,FALSE)))))))))))))))))),"A REMPLIR")</f>
        <v>555</v>
      </c>
      <c r="AF20" s="25" t="str">
        <f ca="1">IFERROR(IF($AD20="SOLIA",VLOOKUP($B20,[1]!Tableau_Lancer_la_requête_à_partir_de_Excel_Files6[#All],30,FALSE),IF($AD20="FIRPLAST",VLOOKUP($B20,[1]!Tableau_Lancer_la_requête_à_partir_de_Excel_Files5[#All],30,FALSE),IF($AD20="COMATEC",VLOOKUP($B20,[1]!Tableau_Lancer_la_requête_à_partir_de_Excel_Files7[#All],30,FALSE),IF($AD20="DE FACTO",VLOOKUP($B20,[1]!Tableau_Lancer_la_requête_à_partir_de_Excel_Files4[#All],30,FALSE),IF($AD20="ARTE Dist",VLOOKUP($B20,[1]!Tableau_Lancer_la_requête_à_partir_de_Excel_Files18[#All],30,FALSE),IF($AD20="THIOLAT",VLOOKUP($B20,[1]!Tableau_Lancer_la_requête_à_partir_de_Excel_Files20[#All],30,FALSE),IF($AD20="LE GOFF",VLOOKUP($B20,[1]!Tableau_Lancer_la_requête_à_partir_de_Excel_Files19[#All],30,FALSE),IF($AD20="ARDEX",VLOOKUP($B20,[1]!Tableau_Lancer_la_requête_à_partir_de_Excel_Files8[#All],30,FALSE),IF($AD20="EVENPLAST",VLOOKUP($B20,[1]!Tableau_Lancer_la_requête_à_partir_de_Excel_Files9[#All],30,FALSE),IF($AD20="GAULT ET FREMONT",VLOOKUP($B20,[1]!Tableau_Lancer_la_requête_à_partir_de_Excel_Files10[#All],30,FALSE),IF($AD20="GUILLIN EMBALLAGES",VLOOKUP($B20,[1]!Tableau_Lancer_la_requête_à_partir_de_Excel_Files11[#All],30,FALSE),IF($AD20="IMPRIMERIE DU VIADUC",VLOOKUP($B20,[1]!Tableau_Lancer_la_requête_à_partir_de_Excel_Files12[#All],30,FALSE),IF($AD20="JOLARD",VLOOKUP($B20,[1]!Tableau_Lancer_la_requête_à_partir_de_Excel_Files14[#All],30,FALSE),IF($AD20="MP HYGIENE",VLOOKUP($B20,[1]!Tableau_Lancer_la_requête_à_partir_de_Excel_Files15[#All],30,FALSE),IF($AD20="SIPALDIS",VLOOKUP($B20,[1]!Tableau_Lancer_la_requête_à_partir_de_Excel_Files13[#All],30,FALSE),IF($AD20="TICKET COM",VLOOKUP($B20,[1]!Tableau_Lancer_la_requête_à_partir_de_Excel_Files16[#All],30,FALSE),IF($AD20="TREELOGI-CODINA",VLOOKUP($B20,[1]!Tableau_Lancer_la_requête_à_partir_de_Excel_Files17[#All],30,FALSE)))))))))))))))))),"A REMPLIR")</f>
        <v>Badge manager C-50</v>
      </c>
      <c r="AG20" s="26">
        <f ca="1">IFERROR(IF($AD20="SOLIA",VLOOKUP($B20,[1]!Tableau_Lancer_la_requête_à_partir_de_Excel_Files6[#All],31,FALSE),IF($AD20="FIRPLAST",VLOOKUP($B20,[1]!Tableau_Lancer_la_requête_à_partir_de_Excel_Files5[#All],31,FALSE),IF($AD20="COMATEC",VLOOKUP($B20,[1]!Tableau_Lancer_la_requête_à_partir_de_Excel_Files7[#All],31,FALSE),IF($AD20="DE FACTO",VLOOKUP($B20,[1]!Tableau_Lancer_la_requête_à_partir_de_Excel_Files4[#All],31,FALSE),IF($AD20="ARTE Dist",VLOOKUP($B20,[1]!Tableau_Lancer_la_requête_à_partir_de_Excel_Files18[#All],31,FALSE),IF($AD20="THIOLAT",VLOOKUP($B20,[1]!Tableau_Lancer_la_requête_à_partir_de_Excel_Files20[#All],31,FALSE),IF($AD20="LE GOFF",VLOOKUP($B20,[1]!Tableau_Lancer_la_requête_à_partir_de_Excel_Files19[#All],31,FALSE),IF($AD20="ARDEX",VLOOKUP($B20,[1]!Tableau_Lancer_la_requête_à_partir_de_Excel_Files8[#All],31,FALSE),IF($AD20="EVENPLAST",VLOOKUP($B20,[1]!Tableau_Lancer_la_requête_à_partir_de_Excel_Files9[#All],31,FALSE),IF($AD20="GAULT ET FREMONT",VLOOKUP($B20,[1]!Tableau_Lancer_la_requête_à_partir_de_Excel_Files10[#All],31,FALSE),IF($AD20="GUILLIN EMBALLAGES",VLOOKUP($B20,[1]!Tableau_Lancer_la_requête_à_partir_de_Excel_Files11[#All],31,FALSE),IF($AD20="IMPRIMERIE DU VIADUC",VLOOKUP($B20,[1]!Tableau_Lancer_la_requête_à_partir_de_Excel_Files12[#All],31,FALSE),IF($AD20="JOLARD",VLOOKUP($B20,[1]!Tableau_Lancer_la_requête_à_partir_de_Excel_Files14[#All],31,FALSE),IF($AD20="MP HYGIENE",VLOOKUP($B20,[1]!Tableau_Lancer_la_requête_à_partir_de_Excel_Files15[#All],31,FALSE),IF($AD20="SIPALDIS",VLOOKUP($B20,[1]!Tableau_Lancer_la_requête_à_partir_de_Excel_Files13[#All],31,FALSE),IF($AD20="TICKET COM",VLOOKUP($B20,[1]!Tableau_Lancer_la_requête_à_partir_de_Excel_Files16[#All],31,FALSE),IF($AD20="TREELOGI-CODINA",VLOOKUP($B20,[1]!Tableau_Lancer_la_requête_à_partir_de_Excel_Files17[#All],31,FALSE)))))))))))))))))),"A REMPLIR")</f>
        <v>50</v>
      </c>
      <c r="AH20" s="25" t="str">
        <f ca="1">IFERROR(IF($AD20="SOLIA",VLOOKUP($B20,[1]!Tableau_Lancer_la_requête_à_partir_de_Excel_Files6[#All],32,FALSE),IF($AD20="FIRPLAST",VLOOKUP($B20,[1]!Tableau_Lancer_la_requête_à_partir_de_Excel_Files5[#All],32,FALSE),IF($AD20="COMATEC",VLOOKUP($B20,[1]!Tableau_Lancer_la_requête_à_partir_de_Excel_Files7[#All],32,FALSE),IF($AD20="DE FACTO",VLOOKUP($B20,[1]!Tableau_Lancer_la_requête_à_partir_de_Excel_Files4[#All],32,FALSE),IF($AD20="ARTE Dist",VLOOKUP($B20,[1]!Tableau_Lancer_la_requête_à_partir_de_Excel_Files18[#All],32,FALSE),IF($AD20="THIOLAT",VLOOKUP($B20,[1]!Tableau_Lancer_la_requête_à_partir_de_Excel_Files20[#All],32,FALSE),IF($AD20="LE GOFF",VLOOKUP($B20,[1]!Tableau_Lancer_la_requête_à_partir_de_Excel_Files19[#All],32,FALSE),IF($AD20="ARDEX",VLOOKUP($B20,[1]!Tableau_Lancer_la_requête_à_partir_de_Excel_Files8[#All],32,FALSE),IF($AD20="EVENPLAST",VLOOKUP($B20,[1]!Tableau_Lancer_la_requête_à_partir_de_Excel_Files9[#All],32,FALSE),IF($AD20="GAULT ET FREMONT",VLOOKUP($B20,[1]!Tableau_Lancer_la_requête_à_partir_de_Excel_Files10[#All],32,FALSE),IF($AD20="GUILLIN EMBALLAGES",VLOOKUP($B20,[1]!Tableau_Lancer_la_requête_à_partir_de_Excel_Files11[#All],32,FALSE),IF($AD20="IMPRIMERIE DU VIADUC",VLOOKUP($B20,[1]!Tableau_Lancer_la_requête_à_partir_de_Excel_Files12[#All],32,FALSE),IF($AD20="JOLARD",VLOOKUP($B20,[1]!Tableau_Lancer_la_requête_à_partir_de_Excel_Files14[#All],32,FALSE),IF($AD20="MP HYGIENE",VLOOKUP($B20,[1]!Tableau_Lancer_la_requête_à_partir_de_Excel_Files15[#All],32,FALSE),IF($AD20="SIPALDIS",VLOOKUP($B20,[1]!Tableau_Lancer_la_requête_à_partir_de_Excel_Files13[#All],32,FALSE),IF($AD20="TICKET COM",VLOOKUP($B20,[1]!Tableau_Lancer_la_requête_à_partir_de_Excel_Files16[#All],32,FALSE),IF($AD20="TREELOGI-CODINA",VLOOKUP($B20,[1]!Tableau_Lancer_la_requête_à_partir_de_Excel_Files17[#All],32,FALSE)))))))))))))))))),"A REMPLIR")</f>
        <v>OUI</v>
      </c>
      <c r="AI20" s="27">
        <f ca="1">IFERROR(IF($AD20="SOLIA",VLOOKUP($B20,[1]!Tableau_Lancer_la_requête_à_partir_de_Excel_Files6[#All],33,FALSE),IF($AD20="FIRPLAST",VLOOKUP($B20,[1]!Tableau_Lancer_la_requête_à_partir_de_Excel_Files5[#All],33,FALSE),IF($AD20="COMATEC",VLOOKUP($B20,[1]!Tableau_Lancer_la_requête_à_partir_de_Excel_Files7[#All],33,FALSE),IF($AD20="DE FACTO",VLOOKUP($B20,[1]!Tableau_Lancer_la_requête_à_partir_de_Excel_Files4[#All],33,FALSE),IF($AD20="ARTE Dist",VLOOKUP($B20,[1]!Tableau_Lancer_la_requête_à_partir_de_Excel_Files18[#All],33,FALSE),IF($AD20="THIOLAT",VLOOKUP($B20,[1]!Tableau_Lancer_la_requête_à_partir_de_Excel_Files20[#All],33,FALSE),IF($AD20="LE GOFF",VLOOKUP($B20,[1]!Tableau_Lancer_la_requête_à_partir_de_Excel_Files19[#All],33,FALSE),IF($AD20="ARDEX",VLOOKUP($B20,[1]!Tableau_Lancer_la_requête_à_partir_de_Excel_Files8[#All],33,FALSE),IF($AD20="EVENPLAST",VLOOKUP($B20,[1]!Tableau_Lancer_la_requête_à_partir_de_Excel_Files9[#All],33,FALSE),IF($AD20="GAULT ET FREMONT",VLOOKUP($B20,[1]!Tableau_Lancer_la_requête_à_partir_de_Excel_Files10[#All],33,FALSE),IF($AD20="GUILLIN EMBALLAGES",VLOOKUP($B20,[1]!Tableau_Lancer_la_requête_à_partir_de_Excel_Files11[#All],33,FALSE),IF($AD20="IMPRIMERIE DU VIADUC",VLOOKUP($B20,[1]!Tableau_Lancer_la_requête_à_partir_de_Excel_Files12[#All],33,FALSE),IF($AD20="JOLARD",VLOOKUP($B20,[1]!Tableau_Lancer_la_requête_à_partir_de_Excel_Files14[#All],33,FALSE),IF($AD20="MP HYGIENE",VLOOKUP($B20,[1]!Tableau_Lancer_la_requête_à_partir_de_Excel_Files15[#All],33,FALSE),IF($AD20="SIPALDIS",VLOOKUP($B20,[1]!Tableau_Lancer_la_requête_à_partir_de_Excel_Files13[#All],33,FALSE),IF($AD20="TICKET COM",VLOOKUP($B20,[1]!Tableau_Lancer_la_requête_à_partir_de_Excel_Files16[#All],33,FALSE),IF($AD20="TREELOGI-CODINA",VLOOKUP($B20,[1]!Tableau_Lancer_la_requête_à_partir_de_Excel_Files17[#All],33,FALSE)))))))))))))))))),"A REMPLIR")</f>
        <v>500</v>
      </c>
      <c r="AJ20" s="25">
        <f ca="1">IFERROR(IF($AD20="SOLIA",VLOOKUP($B20,[1]!Tableau_Lancer_la_requête_à_partir_de_Excel_Files6[#All],34,FALSE),IF($AD20="FIRPLAST",VLOOKUP($B20,[1]!Tableau_Lancer_la_requête_à_partir_de_Excel_Files5[#All],34,FALSE),IF($AD20="COMATEC",VLOOKUP($B20,[1]!Tableau_Lancer_la_requête_à_partir_de_Excel_Files7[#All],34,FALSE),IF($AD20="DE FACTO",VLOOKUP($B20,[1]!Tableau_Lancer_la_requête_à_partir_de_Excel_Files4[#All],34,FALSE),IF($AD20="ARTE Dist",VLOOKUP($B20,[1]!Tableau_Lancer_la_requête_à_partir_de_Excel_Files18[#All],34,FALSE),IF($AD20="THIOLAT",VLOOKUP($B20,[1]!Tableau_Lancer_la_requête_à_partir_de_Excel_Files20[#All],34,FALSE),IF($AD20="LE GOFF",VLOOKUP($B20,[1]!Tableau_Lancer_la_requête_à_partir_de_Excel_Files19[#All],34,FALSE),IF($AD20="ARDEX",VLOOKUP($B20,[1]!Tableau_Lancer_la_requête_à_partir_de_Excel_Files8[#All],34,FALSE),IF($AD20="EVENPLAST",VLOOKUP($B20,[1]!Tableau_Lancer_la_requête_à_partir_de_Excel_Files9[#All],34,FALSE),IF($AD20="GAULT ET FREMONT",VLOOKUP($B20,[1]!Tableau_Lancer_la_requête_à_partir_de_Excel_Files10[#All],34,FALSE),IF($AD20="GUILLIN EMBALLAGES",VLOOKUP($B20,[1]!Tableau_Lancer_la_requête_à_partir_de_Excel_Files11[#All],34,FALSE),IF($AD20="IMPRIMERIE DU VIADUC",VLOOKUP($B20,[1]!Tableau_Lancer_la_requête_à_partir_de_Excel_Files12[#All],34,FALSE),IF($AD20="JOLARD",VLOOKUP($B20,[1]!Tableau_Lancer_la_requête_à_partir_de_Excel_Files14[#All],34,FALSE),IF($AD20="MP HYGIENE",VLOOKUP($B20,[1]!Tableau_Lancer_la_requête_à_partir_de_Excel_Files15[#All],34,FALSE),IF($AD20="SIPALDIS",VLOOKUP($B20,[1]!Tableau_Lancer_la_requête_à_partir_de_Excel_Files13[#All],34,FALSE),IF($AD20="TICKET COM",VLOOKUP($B20,[1]!Tableau_Lancer_la_requête_à_partir_de_Excel_Files16[#All],34,FALSE),IF($AD20="TREELOGI-CODINA",VLOOKUP($B20,[1]!Tableau_Lancer_la_requête_à_partir_de_Excel_Files17[#All],34,FALSE)))))))))))))))))),"A REMPLIR")</f>
        <v>42470</v>
      </c>
      <c r="AK20" s="25" t="str">
        <f ca="1">IFERROR(IF($AD20="SOLIA",VLOOKUP($B20,[1]!Tableau_Lancer_la_requête_à_partir_de_Excel_Files6[#All],35,FALSE),IF($AD20="FIRPLAST",VLOOKUP($B20,[1]!Tableau_Lancer_la_requête_à_partir_de_Excel_Files5[#All],35,FALSE),IF($AD20="COMATEC",VLOOKUP($B20,[1]!Tableau_Lancer_la_requête_à_partir_de_Excel_Files7[#All],35,FALSE),IF($AD20="DE FACTO",VLOOKUP($B20,[1]!Tableau_Lancer_la_requête_à_partir_de_Excel_Files4[#All],35,FALSE),IF($AD20="ARTE Dist",VLOOKUP($B20,[1]!Tableau_Lancer_la_requête_à_partir_de_Excel_Files18[#All],35,FALSE),IF($AD20="THIOLAT",VLOOKUP($B20,[1]!Tableau_Lancer_la_requête_à_partir_de_Excel_Files20[#All],35,FALSE),IF($AD20="LE GOFF",VLOOKUP($B20,[1]!Tableau_Lancer_la_requête_à_partir_de_Excel_Files19[#All],35,FALSE),IF($AD20="ARDEX",VLOOKUP($B20,[1]!Tableau_Lancer_la_requête_à_partir_de_Excel_Files8[#All],35,FALSE),IF($AD20="EVENPLAST",VLOOKUP($B20,[1]!Tableau_Lancer_la_requête_à_partir_de_Excel_Files9[#All],35,FALSE),IF($AD20="GAULT ET FREMONT",VLOOKUP($B20,[1]!Tableau_Lancer_la_requête_à_partir_de_Excel_Files10[#All],35,FALSE),IF($AD20="GUILLIN EMBALLAGES",VLOOKUP($B20,[1]!Tableau_Lancer_la_requête_à_partir_de_Excel_Files11[#All],35,FALSE),IF($AD20="IMPRIMERIE DU VIADUC",VLOOKUP($B20,[1]!Tableau_Lancer_la_requête_à_partir_de_Excel_Files12[#All],35,FALSE),IF($AD20="JOLARD",VLOOKUP($B20,[1]!Tableau_Lancer_la_requête_à_partir_de_Excel_Files14[#All],35,FALSE),IF($AD20="MP HYGIENE",VLOOKUP($B20,[1]!Tableau_Lancer_la_requête_à_partir_de_Excel_Files15[#All],35,FALSE),IF($AD20="SIPALDIS",VLOOKUP($B20,[1]!Tableau_Lancer_la_requête_à_partir_de_Excel_Files13[#All],35,FALSE),IF($AD20="TICKET COM",VLOOKUP($B20,[1]!Tableau_Lancer_la_requête_à_partir_de_Excel_Files16[#All],35,FALSE),IF($AD20="TREELOGI-CODINA",VLOOKUP($B20,[1]!Tableau_Lancer_la_requête_à_partir_de_Excel_Files17[#All],35,FALSE)))))))))))))))))),"A REMPLIR")</f>
        <v>Colissimo</v>
      </c>
      <c r="AL20" s="26">
        <f ca="1">IFERROR(IF($AD20="SOLIA",VLOOKUP($B20,[1]!Tableau_Lancer_la_requête_à_partir_de_Excel_Files6[#All],36,FALSE),IF($AD20="FIRPLAST",VLOOKUP($B20,[1]!Tableau_Lancer_la_requête_à_partir_de_Excel_Files5[#All],36,FALSE),IF($AD20="COMATEC",VLOOKUP($B20,[1]!Tableau_Lancer_la_requête_à_partir_de_Excel_Files7[#All],36,FALSE),IF($AD20="DE FACTO",VLOOKUP($B20,[1]!Tableau_Lancer_la_requête_à_partir_de_Excel_Files4[#All],36,FALSE),IF($AD20="ARTE Dist",VLOOKUP($B20,[1]!Tableau_Lancer_la_requête_à_partir_de_Excel_Files18[#All],36,FALSE),IF($AD20="THIOLAT",VLOOKUP($B20,[1]!Tableau_Lancer_la_requête_à_partir_de_Excel_Files20[#All],36,FALSE),IF($AD20="LE GOFF",VLOOKUP($B20,[1]!Tableau_Lancer_la_requête_à_partir_de_Excel_Files19[#All],36,FALSE),IF($AD20="ARDEX",VLOOKUP($B20,[1]!Tableau_Lancer_la_requête_à_partir_de_Excel_Files8[#All],36,FALSE),IF($AD20="EVENPLAST",VLOOKUP($B20,[1]!Tableau_Lancer_la_requête_à_partir_de_Excel_Files9[#All],36,FALSE),IF($AD20="GAULT ET FREMONT",VLOOKUP($B20,[1]!Tableau_Lancer_la_requête_à_partir_de_Excel_Files10[#All],36,FALSE),IF($AD20="GUILLIN EMBALLAGES",VLOOKUP($B20,[1]!Tableau_Lancer_la_requête_à_partir_de_Excel_Files11[#All],36,FALSE),IF($AD20="IMPRIMERIE DU VIADUC",VLOOKUP($B20,[1]!Tableau_Lancer_la_requête_à_partir_de_Excel_Files12[#All],36,FALSE),IF($AD20="JOLARD",VLOOKUP($B20,[1]!Tableau_Lancer_la_requête_à_partir_de_Excel_Files14[#All],36,FALSE),IF($AD20="MP HYGIENE",VLOOKUP($B20,[1]!Tableau_Lancer_la_requête_à_partir_de_Excel_Files15[#All],36,FALSE),IF($AD20="SIPALDIS",VLOOKUP($B20,[1]!Tableau_Lancer_la_requête_à_partir_de_Excel_Files13[#All],36,FALSE),IF($AD20="TICKET COM",VLOOKUP($B20,[1]!Tableau_Lancer_la_requête_à_partir_de_Excel_Files16[#All],36,FALSE),IF($AD20="TREELOGI-CODINA",VLOOKUP($B20,[1]!Tableau_Lancer_la_requête_à_partir_de_Excel_Files17[#All],36,FALSE)))))))))))))))))),"A REMPLIR")</f>
        <v>3</v>
      </c>
      <c r="AM20" s="26">
        <f ca="1">IFERROR(IF($AD20="SOLIA",VLOOKUP($B20,[1]!Tableau_Lancer_la_requête_à_partir_de_Excel_Files6[#All],37,FALSE),IF($AD20="FIRPLAST",VLOOKUP($B20,[1]!Tableau_Lancer_la_requête_à_partir_de_Excel_Files5[#All],37,FALSE),IF($AD20="COMATEC",VLOOKUP($B20,[1]!Tableau_Lancer_la_requête_à_partir_de_Excel_Files7[#All],37,FALSE),IF($AD20="DE FACTO",VLOOKUP($B20,[1]!Tableau_Lancer_la_requête_à_partir_de_Excel_Files4[#All],37,FALSE),IF($AD20="ARTE Dist",VLOOKUP($B20,[1]!Tableau_Lancer_la_requête_à_partir_de_Excel_Files18[#All],37,FALSE),IF($AD20="THIOLAT",VLOOKUP($B20,[1]!Tableau_Lancer_la_requête_à_partir_de_Excel_Files20[#All],37,FALSE),IF($AD20="LE GOFF",VLOOKUP($B20,[1]!Tableau_Lancer_la_requête_à_partir_de_Excel_Files19[#All],37,FALSE),IF($AD20="ARDEX",VLOOKUP($B20,[1]!Tableau_Lancer_la_requête_à_partir_de_Excel_Files8[#All],37,FALSE),IF($AD20="EVENPLAST",VLOOKUP($B20,[1]!Tableau_Lancer_la_requête_à_partir_de_Excel_Files9[#All],37,FALSE),IF($AD20="GAULT ET FREMONT",VLOOKUP($B20,[1]!Tableau_Lancer_la_requête_à_partir_de_Excel_Files10[#All],37,FALSE),IF($AD20="GUILLIN EMBALLAGES",VLOOKUP($B20,[1]!Tableau_Lancer_la_requête_à_partir_de_Excel_Files11[#All],37,FALSE),IF($AD20="IMPRIMERIE DU VIADUC",VLOOKUP($B20,[1]!Tableau_Lancer_la_requête_à_partir_de_Excel_Files12[#All],37,FALSE),IF($AD20="JOLARD",VLOOKUP($B20,[1]!Tableau_Lancer_la_requête_à_partir_de_Excel_Files14[#All],37,FALSE),IF($AD20="MP HYGIENE",VLOOKUP($B20,[1]!Tableau_Lancer_la_requête_à_partir_de_Excel_Files15[#All],37,FALSE),IF($AD20="SIPALDIS",VLOOKUP($B20,[1]!Tableau_Lancer_la_requête_à_partir_de_Excel_Files13[#All],37,FALSE),IF($AD20="TICKET COM",VLOOKUP($B20,[1]!Tableau_Lancer_la_requête_à_partir_de_Excel_Files16[#All],37,FALSE),IF($AD20="TREELOGI-CODINA",VLOOKUP($B20,[1]!Tableau_Lancer_la_requête_à_partir_de_Excel_Files17[#All],37,FALSE)))))))))))))))))),"A REMPLIR")</f>
        <v>10</v>
      </c>
      <c r="AN20" s="28">
        <f ca="1">IFERROR(IF($AD20="SOLIA",VLOOKUP($B20,[1]!Tableau_Lancer_la_requête_à_partir_de_Excel_Files6[#All],38,FALSE),IF($AD20="FIRPLAST",VLOOKUP($B20,[1]!Tableau_Lancer_la_requête_à_partir_de_Excel_Files5[#All],38,FALSE),IF($AD20="COMATEC",VLOOKUP($B20,[1]!Tableau_Lancer_la_requête_à_partir_de_Excel_Files7[#All],38,FALSE),IF($AD20="DE FACTO",VLOOKUP($B20,[1]!Tableau_Lancer_la_requête_à_partir_de_Excel_Files4[#All],38,FALSE),IF($AD20="ARTE Dist",VLOOKUP($B20,[1]!Tableau_Lancer_la_requête_à_partir_de_Excel_Files18[#All],38,FALSE),IF($AD20="THIOLAT",VLOOKUP($B20,[1]!Tableau_Lancer_la_requête_à_partir_de_Excel_Files20[#All],38,FALSE),IF($AD20="LE GOFF",VLOOKUP($B20,[1]!Tableau_Lancer_la_requête_à_partir_de_Excel_Files19[#All],38,FALSE),IF($AD20="ARDEX",VLOOKUP($B20,[1]!Tableau_Lancer_la_requête_à_partir_de_Excel_Files8[#All],38,FALSE),IF($AD20="EVENPLAST",VLOOKUP($B20,[1]!Tableau_Lancer_la_requête_à_partir_de_Excel_Files9[#All],38,FALSE),IF($AD20="GAULT ET FREMONT",VLOOKUP($B20,[1]!Tableau_Lancer_la_requête_à_partir_de_Excel_Files10[#All],38,FALSE),IF($AD20="GUILLIN EMBALLAGES",VLOOKUP($B20,[1]!Tableau_Lancer_la_requête_à_partir_de_Excel_Files11[#All],38,FALSE),IF($AD20="IMPRIMERIE DU VIADUC",VLOOKUP($B20,[1]!Tableau_Lancer_la_requête_à_partir_de_Excel_Files12[#All],38,FALSE),IF($AD20="JOLARD",VLOOKUP($B20,[1]!Tableau_Lancer_la_requête_à_partir_de_Excel_Files14[#All],38,FALSE),IF($AD20="MP HYGIENE",VLOOKUP($B20,[1]!Tableau_Lancer_la_requête_à_partir_de_Excel_Files15[#All],38,FALSE),IF($AD20="SIPALDIS",VLOOKUP($B20,[1]!Tableau_Lancer_la_requête_à_partir_de_Excel_Files13[#All],38,FALSE),IF($AD20="TICKET COM",VLOOKUP($B20,[1]!Tableau_Lancer_la_requête_à_partir_de_Excel_Files16[#All],38,FALSE),IF($AD20="TREELOGI-CODINA",VLOOKUP($B20,[1]!Tableau_Lancer_la_requête_à_partir_de_Excel_Files17[#All],38,FALSE)))))))))))))))))),"A REMPLIR")</f>
        <v>20</v>
      </c>
      <c r="AO20" s="28">
        <f ca="1">IFERROR(IF($AD20="SOLIA",VLOOKUP($B20,[1]!Tableau_Lancer_la_requête_à_partir_de_Excel_Files6[#All],39,FALSE),IF($AD20="FIRPLAST",VLOOKUP($B20,[1]!Tableau_Lancer_la_requête_à_partir_de_Excel_Files5[#All],39,FALSE),IF($AD20="COMATEC",VLOOKUP($B20,[1]!Tableau_Lancer_la_requête_à_partir_de_Excel_Files7[#All],39,FALSE),IF($AD20="DE FACTO",VLOOKUP($B20,[1]!Tableau_Lancer_la_requête_à_partir_de_Excel_Files4[#All],39,FALSE),IF($AD20="ARTE Dist",VLOOKUP($B20,[1]!Tableau_Lancer_la_requête_à_partir_de_Excel_Files18[#All],39,FALSE),IF($AD20="THIOLAT",VLOOKUP($B20,[1]!Tableau_Lancer_la_requête_à_partir_de_Excel_Files20[#All],39,FALSE),IF($AD20="LE GOFF",VLOOKUP($B20,[1]!Tableau_Lancer_la_requête_à_partir_de_Excel_Files19[#All],39,FALSE),IF($AD20="ARDEX",VLOOKUP($B20,[1]!Tableau_Lancer_la_requête_à_partir_de_Excel_Files8[#All],39,FALSE),IF($AD20="EVENPLAST",VLOOKUP($B20,[1]!Tableau_Lancer_la_requête_à_partir_de_Excel_Files9[#All],39,FALSE),IF($AD20="GAULT ET FREMONT",VLOOKUP($B20,[1]!Tableau_Lancer_la_requête_à_partir_de_Excel_Files10[#All],39,FALSE),IF($AD20="GUILLIN EMBALLAGES",VLOOKUP($B20,[1]!Tableau_Lancer_la_requête_à_partir_de_Excel_Files11[#All],39,FALSE),IF($AD20="IMPRIMERIE DU VIADUC",VLOOKUP($B20,[1]!Tableau_Lancer_la_requête_à_partir_de_Excel_Files12[#All],39,FALSE),IF($AD20="JOLARD",VLOOKUP($B20,[1]!Tableau_Lancer_la_requête_à_partir_de_Excel_Files14[#All],39,FALSE),IF($AD20="MP HYGIENE",VLOOKUP($B20,[1]!Tableau_Lancer_la_requête_à_partir_de_Excel_Files15[#All],39,FALSE),IF($AD20="SIPALDIS",VLOOKUP($B20,[1]!Tableau_Lancer_la_requête_à_partir_de_Excel_Files13[#All],39,FALSE),IF($AD20="TICKET COM",VLOOKUP($B20,[1]!Tableau_Lancer_la_requête_à_partir_de_Excel_Files16[#All],39,FALSE),IF($AD20="TREELOGI-CODINA",VLOOKUP($B20,[1]!Tableau_Lancer_la_requête_à_partir_de_Excel_Files17[#All],39,FALSE)))))))))))))))))),"A REMPLIR")</f>
        <v>2</v>
      </c>
      <c r="AP20" s="25" t="str">
        <f ca="1">IFERROR(IF($AD20="SOLIA",VLOOKUP($B20,[1]!Tableau_Lancer_la_requête_à_partir_de_Excel_Files6[#All],40,FALSE),IF($AD20="FIRPLAST",VLOOKUP($B20,[1]!Tableau_Lancer_la_requête_à_partir_de_Excel_Files5[#All],40,FALSE),IF($AD20="COMATEC",VLOOKUP($B20,[1]!Tableau_Lancer_la_requête_à_partir_de_Excel_Files7[#All],40,FALSE),IF($AD20="DE FACTO",VLOOKUP($B20,[1]!Tableau_Lancer_la_requête_à_partir_de_Excel_Files4[#All],40,FALSE),IF($AD20="ARTE Dist",VLOOKUP($B20,[1]!Tableau_Lancer_la_requête_à_partir_de_Excel_Files18[#All],40,FALSE),IF($AD20="THIOLAT",VLOOKUP($B20,[1]!Tableau_Lancer_la_requête_à_partir_de_Excel_Files20[#All],40,FALSE),IF($AD20="LE GOFF",VLOOKUP($B20,[1]!Tableau_Lancer_la_requête_à_partir_de_Excel_Files19[#All],40,FALSE),IF($AD20="ARDEX",VLOOKUP($B20,[1]!Tableau_Lancer_la_requête_à_partir_de_Excel_Files8[#All],40,FALSE),IF($AD20="EVENPLAST",VLOOKUP($B20,[1]!Tableau_Lancer_la_requête_à_partir_de_Excel_Files9[#All],40,FALSE),IF($AD20="GAULT ET FREMONT",VLOOKUP($B20,[1]!Tableau_Lancer_la_requête_à_partir_de_Excel_Files10[#All],40,FALSE),IF($AD20="GUILLIN EMBALLAGES",VLOOKUP($B20,[1]!Tableau_Lancer_la_requête_à_partir_de_Excel_Files11[#All],40,FALSE),IF($AD20="IMPRIMERIE DU VIADUC",VLOOKUP($B20,[1]!Tableau_Lancer_la_requête_à_partir_de_Excel_Files12[#All],40,FALSE),IF($AD20="JOLARD",VLOOKUP($B20,[1]!Tableau_Lancer_la_requête_à_partir_de_Excel_Files14[#All],40,FALSE),IF($AD20="MP HYGIENE",VLOOKUP($B20,[1]!Tableau_Lancer_la_requête_à_partir_de_Excel_Files15[#All],40,FALSE),IF($AD20="SIPALDIS",VLOOKUP($B20,[1]!Tableau_Lancer_la_requête_à_partir_de_Excel_Files13[#All],40,FALSE),IF($AD20="TICKET COM",VLOOKUP($B20,[1]!Tableau_Lancer_la_requête_à_partir_de_Excel_Files16[#All],40,FALSE),IF($AD20="TREELOGI-CODINA",VLOOKUP($B20,[1]!Tableau_Lancer_la_requête_à_partir_de_Excel_Files17[#All],40,FALSE)))))))))))))))))),"A REMPLIR")</f>
        <v>Robert DURAND</v>
      </c>
      <c r="AQ20" s="27" t="str">
        <f ca="1">IFERROR(IF($AD20="SOLIA",VLOOKUP($B20,[1]!Tableau_Lancer_la_requête_à_partir_de_Excel_Files6[#All],41,FALSE),IF($AD20="FIRPLAST",VLOOKUP($B20,[1]!Tableau_Lancer_la_requête_à_partir_de_Excel_Files5[#All],41,FALSE),IF($AD20="COMATEC",VLOOKUP($B20,[1]!Tableau_Lancer_la_requête_à_partir_de_Excel_Files7[#All],41,FALSE),IF($AD20="DE FACTO",VLOOKUP($B20,[1]!Tableau_Lancer_la_requête_à_partir_de_Excel_Files4[#All],41,FALSE),IF($AD20="ARTE Dist",VLOOKUP($B20,[1]!Tableau_Lancer_la_requête_à_partir_de_Excel_Files18[#All],41,FALSE),IF($AD20="THIOLAT",VLOOKUP($B20,[1]!Tableau_Lancer_la_requête_à_partir_de_Excel_Files20[#All],41,FALSE),IF($AD20="LE GOFF",VLOOKUP($B20,[1]!Tableau_Lancer_la_requête_à_partir_de_Excel_Files19[#All],41,FALSE),IF($AD20="ARDEX",VLOOKUP($B20,[1]!Tableau_Lancer_la_requête_à_partir_de_Excel_Files8[#All],41,FALSE),IF($AD20="EVENPLAST",VLOOKUP($B20,[1]!Tableau_Lancer_la_requête_à_partir_de_Excel_Files9[#All],41,FALSE),IF($AD20="GAULT ET FREMONT",VLOOKUP($B20,[1]!Tableau_Lancer_la_requête_à_partir_de_Excel_Files10[#All],41,FALSE),IF($AD20="GUILLIN EMBALLAGES",VLOOKUP($B20,[1]!Tableau_Lancer_la_requête_à_partir_de_Excel_Files11[#All],41,FALSE),IF($AD20="IMPRIMERIE DU VIADUC",VLOOKUP($B20,[1]!Tableau_Lancer_la_requête_à_partir_de_Excel_Files12[#All],41,FALSE),IF($AD20="JOLARD",VLOOKUP($B20,[1]!Tableau_Lancer_la_requête_à_partir_de_Excel_Files14[#All],41,FALSE),IF($AD20="MP HYGIENE",VLOOKUP($B20,[1]!Tableau_Lancer_la_requête_à_partir_de_Excel_Files15[#All],41,FALSE),IF($AD20="SIPALDIS",VLOOKUP($B20,[1]!Tableau_Lancer_la_requête_à_partir_de_Excel_Files13[#All],41,FALSE),IF($AD20="TICKET COM",VLOOKUP($B20,[1]!Tableau_Lancer_la_requête_à_partir_de_Excel_Files16[#All],41,FALSE),IF($AD20="TREELOGI-CODINA",VLOOKUP($B20,[1]!Tableau_Lancer_la_requête_à_partir_de_Excel_Files17[#All],41,FALSE)))))))))))))))))),"A REMPLIR")</f>
        <v>04 25 68 90 21</v>
      </c>
      <c r="AR20" s="29">
        <v>42475</v>
      </c>
      <c r="AS20" s="24">
        <v>10</v>
      </c>
      <c r="AT20" s="30" t="s">
        <v>115</v>
      </c>
      <c r="AU20" s="31" t="s">
        <v>79</v>
      </c>
      <c r="AV20" s="31" t="s">
        <v>79</v>
      </c>
      <c r="AW20" s="31" t="s">
        <v>79</v>
      </c>
      <c r="AX20" s="31"/>
      <c r="AY20" s="32">
        <v>200000</v>
      </c>
      <c r="AZ20" s="32">
        <v>4000</v>
      </c>
      <c r="BA20" s="31">
        <v>5</v>
      </c>
      <c r="BB20" s="31" t="s">
        <v>100</v>
      </c>
      <c r="BC20" s="31" t="s">
        <v>116</v>
      </c>
      <c r="BD20" s="30"/>
      <c r="BE20" s="33"/>
      <c r="BF20" s="22"/>
      <c r="BG20" s="22" t="s">
        <v>85</v>
      </c>
    </row>
    <row r="21" spans="1:59" ht="210">
      <c r="A21" s="10" t="s">
        <v>59</v>
      </c>
      <c r="B21" s="11" t="s">
        <v>60</v>
      </c>
      <c r="C21" s="12" t="s">
        <v>61</v>
      </c>
      <c r="D21" s="13" t="s">
        <v>62</v>
      </c>
      <c r="E21" s="14" t="s">
        <v>63</v>
      </c>
      <c r="F21" s="15">
        <v>42389</v>
      </c>
      <c r="G21" s="13" t="s">
        <v>64</v>
      </c>
      <c r="H21" s="13" t="s">
        <v>65</v>
      </c>
      <c r="I21" s="16" t="s">
        <v>66</v>
      </c>
      <c r="J21" s="16" t="s">
        <v>67</v>
      </c>
      <c r="K21" s="16" t="s">
        <v>68</v>
      </c>
      <c r="L21" s="16" t="s">
        <v>69</v>
      </c>
      <c r="M21" s="16" t="s">
        <v>70</v>
      </c>
      <c r="N21" s="16" t="s">
        <v>71</v>
      </c>
      <c r="O21" s="17" t="s">
        <v>72</v>
      </c>
      <c r="P21" s="17" t="s">
        <v>72</v>
      </c>
      <c r="Q21" s="16" t="s">
        <v>73</v>
      </c>
      <c r="R21" s="16" t="s">
        <v>74</v>
      </c>
      <c r="S21" s="18" t="s">
        <v>75</v>
      </c>
      <c r="T21" s="19"/>
      <c r="U21" s="19" t="s">
        <v>76</v>
      </c>
      <c r="V21" s="20">
        <v>4</v>
      </c>
      <c r="W21" s="21" t="s">
        <v>77</v>
      </c>
      <c r="X21" s="21" t="s">
        <v>78</v>
      </c>
      <c r="Y21" s="21">
        <v>42399</v>
      </c>
      <c r="Z21" s="22" t="s">
        <v>79</v>
      </c>
      <c r="AA21" s="23" t="s">
        <v>80</v>
      </c>
      <c r="AB21" s="24"/>
      <c r="AC21" s="24" t="s">
        <v>75</v>
      </c>
      <c r="AD21" s="25">
        <f ca="1">IFERROR(IF($AD21="SOLIA",VLOOKUP($B21,[1]!Tableau_Lancer_la_requête_à_partir_de_Excel_Files6[#All],28,FALSE),IF($AD21="FIRPLAST",VLOOKUP($B21,[1]!Tableau_Lancer_la_requête_à_partir_de_Excel_Files5[#All],28,FALSE),IF($AD21="COMATEC",VLOOKUP($B21,[1]!Tableau_Lancer_la_requête_à_partir_de_Excel_Files7[#All],28,FALSE),IF($AD21="DE FACTO",VLOOKUP($B21,[1]!Tableau_Lancer_la_requête_à_partir_de_Excel_Files4[#All],28,FALSE),IF($AD21="ARTE Dist",VLOOKUP($B21,[1]!Tableau_Lancer_la_requête_à_partir_de_Excel_Files18[#All],28,FALSE),IF($AD21="THIOLAT",VLOOKUP($B21,[1]!Tableau_Lancer_la_requête_à_partir_de_Excel_Files20[#All],28,FALSE),IF($AD21="LE GOFF",VLOOKUP($B21,[1]!Tableau_Lancer_la_requête_à_partir_de_Excel_Files19[#All],28,FALSE),IF($AD21="ARDEX",VLOOKUP($B21,[1]!Tableau_Lancer_la_requête_à_partir_de_Excel_Files8[#All],28,FALSE),IF($AD21="EVENPLAST",VLOOKUP($B21,[1]!Tableau_Lancer_la_requête_à_partir_de_Excel_Files9[#All],28,FALSE),IF($AD21="GAULT ET FREMONT",VLOOKUP($B21,[1]!Tableau_Lancer_la_requête_à_partir_de_Excel_Files10[#All],28,FALSE),IF($AD21="GUILLIN EMBALLAGES",VLOOKUP($B21,[1]!Tableau_Lancer_la_requête_à_partir_de_Excel_Files11[#All],28,FALSE),IF($AD21="IMPRIMERIE DU VIADUC",VLOOKUP($B21,[1]!Tableau_Lancer_la_requête_à_partir_de_Excel_Files12[#All],28,FALSE),IF($AD21="JOLARD",VLOOKUP($B21,[1]!Tableau_Lancer_la_requête_à_partir_de_Excel_Files14[#All],28,FALSE),IF($AD21="MP HYGIENE",VLOOKUP($B21,[1]!Tableau_Lancer_la_requête_à_partir_de_Excel_Files15[#All],28,FALSE),IF($AD21="SIPALDIS",VLOOKUP($B21,[1]!Tableau_Lancer_la_requête_à_partir_de_Excel_Files13[#All],28,FALSE),IF($AD21="TICKET COM",VLOOKUP($B21,[1]!Tableau_Lancer_la_requête_à_partir_de_Excel_Files16[#All],28,FALSE),IF($AD21="TREELOGI-CODINA",VLOOKUP($B21,[1]!Tableau_Lancer_la_requête_à_partir_de_Excel_Files17[#All],28,FALSE)))))))))))))))))),"A REMPLIR")</f>
        <v>42391</v>
      </c>
      <c r="AE21" s="25" t="str">
        <f ca="1">IFERROR(IF($AD21="SOLIA",VLOOKUP($B21,[1]!Tableau_Lancer_la_requête_à_partir_de_Excel_Files6[#All],29,FALSE),IF($AD21="FIRPLAST",VLOOKUP($B21,[1]!Tableau_Lancer_la_requête_à_partir_de_Excel_Files5[#All],29,FALSE),IF($AD21="COMATEC",VLOOKUP($B21,[1]!Tableau_Lancer_la_requête_à_partir_de_Excel_Files7[#All],29,FALSE),IF($AD21="DE FACTO",VLOOKUP($B21,[1]!Tableau_Lancer_la_requête_à_partir_de_Excel_Files4[#All],29,FALSE),IF($AD21="ARTE Dist",VLOOKUP($B21,[1]!Tableau_Lancer_la_requête_à_partir_de_Excel_Files18[#All],29,FALSE),IF($AD21="THIOLAT",VLOOKUP($B21,[1]!Tableau_Lancer_la_requête_à_partir_de_Excel_Files20[#All],29,FALSE),IF($AD21="LE GOFF",VLOOKUP($B21,[1]!Tableau_Lancer_la_requête_à_partir_de_Excel_Files19[#All],29,FALSE),IF($AD21="ARDEX",VLOOKUP($B21,[1]!Tableau_Lancer_la_requête_à_partir_de_Excel_Files8[#All],29,FALSE),IF($AD21="EVENPLAST",VLOOKUP($B21,[1]!Tableau_Lancer_la_requête_à_partir_de_Excel_Files9[#All],29,FALSE),IF($AD21="GAULT ET FREMONT",VLOOKUP($B21,[1]!Tableau_Lancer_la_requête_à_partir_de_Excel_Files10[#All],29,FALSE),IF($AD21="GUILLIN EMBALLAGES",VLOOKUP($B21,[1]!Tableau_Lancer_la_requête_à_partir_de_Excel_Files11[#All],29,FALSE),IF($AD21="IMPRIMERIE DU VIADUC",VLOOKUP($B21,[1]!Tableau_Lancer_la_requête_à_partir_de_Excel_Files12[#All],29,FALSE),IF($AD21="JOLARD",VLOOKUP($B21,[1]!Tableau_Lancer_la_requête_à_partir_de_Excel_Files14[#All],29,FALSE),IF($AD21="MP HYGIENE",VLOOKUP($B21,[1]!Tableau_Lancer_la_requête_à_partir_de_Excel_Files15[#All],29,FALSE),IF($AD21="SIPALDIS",VLOOKUP($B21,[1]!Tableau_Lancer_la_requête_à_partir_de_Excel_Files13[#All],29,FALSE),IF($AD21="TICKET COM",VLOOKUP($B21,[1]!Tableau_Lancer_la_requête_à_partir_de_Excel_Files16[#All],29,FALSE),IF($AD21="TREELOGI-CODINA",VLOOKUP($B21,[1]!Tableau_Lancer_la_requête_à_partir_de_Excel_Files17[#All],29,FALSE)))))))))))))))))),"A REMPLIR")</f>
        <v>ASS3-PSE-150</v>
      </c>
      <c r="AF21" s="25" t="str">
        <f ca="1">IFERROR(IF($AD21="SOLIA",VLOOKUP($B21,[1]!Tableau_Lancer_la_requête_à_partir_de_Excel_Files6[#All],30,FALSE),IF($AD21="FIRPLAST",VLOOKUP($B21,[1]!Tableau_Lancer_la_requête_à_partir_de_Excel_Files5[#All],30,FALSE),IF($AD21="COMATEC",VLOOKUP($B21,[1]!Tableau_Lancer_la_requête_à_partir_de_Excel_Files7[#All],30,FALSE),IF($AD21="DE FACTO",VLOOKUP($B21,[1]!Tableau_Lancer_la_requête_à_partir_de_Excel_Files4[#All],30,FALSE),IF($AD21="ARTE Dist",VLOOKUP($B21,[1]!Tableau_Lancer_la_requête_à_partir_de_Excel_Files18[#All],30,FALSE),IF($AD21="THIOLAT",VLOOKUP($B21,[1]!Tableau_Lancer_la_requête_à_partir_de_Excel_Files20[#All],30,FALSE),IF($AD21="LE GOFF",VLOOKUP($B21,[1]!Tableau_Lancer_la_requête_à_partir_de_Excel_Files19[#All],30,FALSE),IF($AD21="ARDEX",VLOOKUP($B21,[1]!Tableau_Lancer_la_requête_à_partir_de_Excel_Files8[#All],30,FALSE),IF($AD21="EVENPLAST",VLOOKUP($B21,[1]!Tableau_Lancer_la_requête_à_partir_de_Excel_Files9[#All],30,FALSE),IF($AD21="GAULT ET FREMONT",VLOOKUP($B21,[1]!Tableau_Lancer_la_requête_à_partir_de_Excel_Files10[#All],30,FALSE),IF($AD21="GUILLIN EMBALLAGES",VLOOKUP($B21,[1]!Tableau_Lancer_la_requête_à_partir_de_Excel_Files11[#All],30,FALSE),IF($AD21="IMPRIMERIE DU VIADUC",VLOOKUP($B21,[1]!Tableau_Lancer_la_requête_à_partir_de_Excel_Files12[#All],30,FALSE),IF($AD21="JOLARD",VLOOKUP($B21,[1]!Tableau_Lancer_la_requête_à_partir_de_Excel_Files14[#All],30,FALSE),IF($AD21="MP HYGIENE",VLOOKUP($B21,[1]!Tableau_Lancer_la_requête_à_partir_de_Excel_Files15[#All],30,FALSE),IF($AD21="SIPALDIS",VLOOKUP($B21,[1]!Tableau_Lancer_la_requête_à_partir_de_Excel_Files13[#All],30,FALSE),IF($AD21="TICKET COM",VLOOKUP($B21,[1]!Tableau_Lancer_la_requête_à_partir_de_Excel_Files16[#All],30,FALSE),IF($AD21="TREELOGI-CODINA",VLOOKUP($B21,[1]!Tableau_Lancer_la_requête_à_partir_de_Excel_Files17[#All],30,FALSE)))))))))))))))))),"A REMPLIR")</f>
        <v>Assiette en PSE blanche 150x150 C-1000</v>
      </c>
      <c r="AG21" s="26" t="str">
        <f ca="1">IFERROR(IF($AD21="SOLIA",VLOOKUP($B21,[1]!Tableau_Lancer_la_requête_à_partir_de_Excel_Files6[#All],31,FALSE),IF($AD21="FIRPLAST",VLOOKUP($B21,[1]!Tableau_Lancer_la_requête_à_partir_de_Excel_Files5[#All],31,FALSE),IF($AD21="COMATEC",VLOOKUP($B21,[1]!Tableau_Lancer_la_requête_à_partir_de_Excel_Files7[#All],31,FALSE),IF($AD21="DE FACTO",VLOOKUP($B21,[1]!Tableau_Lancer_la_requête_à_partir_de_Excel_Files4[#All],31,FALSE),IF($AD21="ARTE Dist",VLOOKUP($B21,[1]!Tableau_Lancer_la_requête_à_partir_de_Excel_Files18[#All],31,FALSE),IF($AD21="THIOLAT",VLOOKUP($B21,[1]!Tableau_Lancer_la_requête_à_partir_de_Excel_Files20[#All],31,FALSE),IF($AD21="LE GOFF",VLOOKUP($B21,[1]!Tableau_Lancer_la_requête_à_partir_de_Excel_Files19[#All],31,FALSE),IF($AD21="ARDEX",VLOOKUP($B21,[1]!Tableau_Lancer_la_requête_à_partir_de_Excel_Files8[#All],31,FALSE),IF($AD21="EVENPLAST",VLOOKUP($B21,[1]!Tableau_Lancer_la_requête_à_partir_de_Excel_Files9[#All],31,FALSE),IF($AD21="GAULT ET FREMONT",VLOOKUP($B21,[1]!Tableau_Lancer_la_requête_à_partir_de_Excel_Files10[#All],31,FALSE),IF($AD21="GUILLIN EMBALLAGES",VLOOKUP($B21,[1]!Tableau_Lancer_la_requête_à_partir_de_Excel_Files11[#All],31,FALSE),IF($AD21="IMPRIMERIE DU VIADUC",VLOOKUP($B21,[1]!Tableau_Lancer_la_requête_à_partir_de_Excel_Files12[#All],31,FALSE),IF($AD21="JOLARD",VLOOKUP($B21,[1]!Tableau_Lancer_la_requête_à_partir_de_Excel_Files14[#All],31,FALSE),IF($AD21="MP HYGIENE",VLOOKUP($B21,[1]!Tableau_Lancer_la_requête_à_partir_de_Excel_Files15[#All],31,FALSE),IF($AD21="SIPALDIS",VLOOKUP($B21,[1]!Tableau_Lancer_la_requête_à_partir_de_Excel_Files13[#All],31,FALSE),IF($AD21="TICKET COM",VLOOKUP($B21,[1]!Tableau_Lancer_la_requête_à_partir_de_Excel_Files16[#All],31,FALSE),IF($AD21="TREELOGI-CODINA",VLOOKUP($B21,[1]!Tableau_Lancer_la_requête_à_partir_de_Excel_Files17[#All],31,FALSE)))))))))))))))))),"A REMPLIR")</f>
        <v>1000</v>
      </c>
      <c r="AH21" s="25" t="str">
        <f ca="1">IFERROR(IF($AD21="SOLIA",VLOOKUP($B21,[1]!Tableau_Lancer_la_requête_à_partir_de_Excel_Files6[#All],32,FALSE),IF($AD21="FIRPLAST",VLOOKUP($B21,[1]!Tableau_Lancer_la_requête_à_partir_de_Excel_Files5[#All],32,FALSE),IF($AD21="COMATEC",VLOOKUP($B21,[1]!Tableau_Lancer_la_requête_à_partir_de_Excel_Files7[#All],32,FALSE),IF($AD21="DE FACTO",VLOOKUP($B21,[1]!Tableau_Lancer_la_requête_à_partir_de_Excel_Files4[#All],32,FALSE),IF($AD21="ARTE Dist",VLOOKUP($B21,[1]!Tableau_Lancer_la_requête_à_partir_de_Excel_Files18[#All],32,FALSE),IF($AD21="THIOLAT",VLOOKUP($B21,[1]!Tableau_Lancer_la_requête_à_partir_de_Excel_Files20[#All],32,FALSE),IF($AD21="LE GOFF",VLOOKUP($B21,[1]!Tableau_Lancer_la_requête_à_partir_de_Excel_Files19[#All],32,FALSE),IF($AD21="ARDEX",VLOOKUP($B21,[1]!Tableau_Lancer_la_requête_à_partir_de_Excel_Files8[#All],32,FALSE),IF($AD21="EVENPLAST",VLOOKUP($B21,[1]!Tableau_Lancer_la_requête_à_partir_de_Excel_Files9[#All],32,FALSE),IF($AD21="GAULT ET FREMONT",VLOOKUP($B21,[1]!Tableau_Lancer_la_requête_à_partir_de_Excel_Files10[#All],32,FALSE),IF($AD21="GUILLIN EMBALLAGES",VLOOKUP($B21,[1]!Tableau_Lancer_la_requête_à_partir_de_Excel_Files11[#All],32,FALSE),IF($AD21="IMPRIMERIE DU VIADUC",VLOOKUP($B21,[1]!Tableau_Lancer_la_requête_à_partir_de_Excel_Files12[#All],32,FALSE),IF($AD21="JOLARD",VLOOKUP($B21,[1]!Tableau_Lancer_la_requête_à_partir_de_Excel_Files14[#All],32,FALSE),IF($AD21="MP HYGIENE",VLOOKUP($B21,[1]!Tableau_Lancer_la_requête_à_partir_de_Excel_Files15[#All],32,FALSE),IF($AD21="SIPALDIS",VLOOKUP($B21,[1]!Tableau_Lancer_la_requête_à_partir_de_Excel_Files13[#All],32,FALSE),IF($AD21="TICKET COM",VLOOKUP($B21,[1]!Tableau_Lancer_la_requête_à_partir_de_Excel_Files16[#All],32,FALSE),IF($AD21="TREELOGI-CODINA",VLOOKUP($B21,[1]!Tableau_Lancer_la_requête_à_partir_de_Excel_Files17[#All],32,FALSE)))))))))))))))))),"A REMPLIR")</f>
        <v>NON</v>
      </c>
      <c r="AI21" s="27" t="str">
        <f ca="1">IFERROR(IF($AD21="SOLIA",VLOOKUP($B21,[1]!Tableau_Lancer_la_requête_à_partir_de_Excel_Files6[#All],33,FALSE),IF($AD21="FIRPLAST",VLOOKUP($B21,[1]!Tableau_Lancer_la_requête_à_partir_de_Excel_Files5[#All],33,FALSE),IF($AD21="COMATEC",VLOOKUP($B21,[1]!Tableau_Lancer_la_requête_à_partir_de_Excel_Files7[#All],33,FALSE),IF($AD21="DE FACTO",VLOOKUP($B21,[1]!Tableau_Lancer_la_requête_à_partir_de_Excel_Files4[#All],33,FALSE),IF($AD21="ARTE Dist",VLOOKUP($B21,[1]!Tableau_Lancer_la_requête_à_partir_de_Excel_Files18[#All],33,FALSE),IF($AD21="THIOLAT",VLOOKUP($B21,[1]!Tableau_Lancer_la_requête_à_partir_de_Excel_Files20[#All],33,FALSE),IF($AD21="LE GOFF",VLOOKUP($B21,[1]!Tableau_Lancer_la_requête_à_partir_de_Excel_Files19[#All],33,FALSE),IF($AD21="ARDEX",VLOOKUP($B21,[1]!Tableau_Lancer_la_requête_à_partir_de_Excel_Files8[#All],33,FALSE),IF($AD21="EVENPLAST",VLOOKUP($B21,[1]!Tableau_Lancer_la_requête_à_partir_de_Excel_Files9[#All],33,FALSE),IF($AD21="GAULT ET FREMONT",VLOOKUP($B21,[1]!Tableau_Lancer_la_requête_à_partir_de_Excel_Files10[#All],33,FALSE),IF($AD21="GUILLIN EMBALLAGES",VLOOKUP($B21,[1]!Tableau_Lancer_la_requête_à_partir_de_Excel_Files11[#All],33,FALSE),IF($AD21="IMPRIMERIE DU VIADUC",VLOOKUP($B21,[1]!Tableau_Lancer_la_requête_à_partir_de_Excel_Files12[#All],33,FALSE),IF($AD21="JOLARD",VLOOKUP($B21,[1]!Tableau_Lancer_la_requête_à_partir_de_Excel_Files14[#All],33,FALSE),IF($AD21="MP HYGIENE",VLOOKUP($B21,[1]!Tableau_Lancer_la_requête_à_partir_de_Excel_Files15[#All],33,FALSE),IF($AD21="SIPALDIS",VLOOKUP($B21,[1]!Tableau_Lancer_la_requête_à_partir_de_Excel_Files13[#All],33,FALSE),IF($AD21="TICKET COM",VLOOKUP($B21,[1]!Tableau_Lancer_la_requête_à_partir_de_Excel_Files16[#All],33,FALSE),IF($AD21="TREELOGI-CODINA",VLOOKUP($B21,[1]!Tableau_Lancer_la_requête_à_partir_de_Excel_Files17[#All],33,FALSE)))))))))))))))))),"A REMPLIR")</f>
        <v>0</v>
      </c>
      <c r="AJ21" s="25">
        <f ca="1">IFERROR(IF($AD21="SOLIA",VLOOKUP($B21,[1]!Tableau_Lancer_la_requête_à_partir_de_Excel_Files6[#All],34,FALSE),IF($AD21="FIRPLAST",VLOOKUP($B21,[1]!Tableau_Lancer_la_requête_à_partir_de_Excel_Files5[#All],34,FALSE),IF($AD21="COMATEC",VLOOKUP($B21,[1]!Tableau_Lancer_la_requête_à_partir_de_Excel_Files7[#All],34,FALSE),IF($AD21="DE FACTO",VLOOKUP($B21,[1]!Tableau_Lancer_la_requête_à_partir_de_Excel_Files4[#All],34,FALSE),IF($AD21="ARTE Dist",VLOOKUP($B21,[1]!Tableau_Lancer_la_requête_à_partir_de_Excel_Files18[#All],34,FALSE),IF($AD21="THIOLAT",VLOOKUP($B21,[1]!Tableau_Lancer_la_requête_à_partir_de_Excel_Files20[#All],34,FALSE),IF($AD21="LE GOFF",VLOOKUP($B21,[1]!Tableau_Lancer_la_requête_à_partir_de_Excel_Files19[#All],34,FALSE),IF($AD21="ARDEX",VLOOKUP($B21,[1]!Tableau_Lancer_la_requête_à_partir_de_Excel_Files8[#All],34,FALSE),IF($AD21="EVENPLAST",VLOOKUP($B21,[1]!Tableau_Lancer_la_requête_à_partir_de_Excel_Files9[#All],34,FALSE),IF($AD21="GAULT ET FREMONT",VLOOKUP($B21,[1]!Tableau_Lancer_la_requête_à_partir_de_Excel_Files10[#All],34,FALSE),IF($AD21="GUILLIN EMBALLAGES",VLOOKUP($B21,[1]!Tableau_Lancer_la_requête_à_partir_de_Excel_Files11[#All],34,FALSE),IF($AD21="IMPRIMERIE DU VIADUC",VLOOKUP($B21,[1]!Tableau_Lancer_la_requête_à_partir_de_Excel_Files12[#All],34,FALSE),IF($AD21="JOLARD",VLOOKUP($B21,[1]!Tableau_Lancer_la_requête_à_partir_de_Excel_Files14[#All],34,FALSE),IF($AD21="MP HYGIENE",VLOOKUP($B21,[1]!Tableau_Lancer_la_requête_à_partir_de_Excel_Files15[#All],34,FALSE),IF($AD21="SIPALDIS",VLOOKUP($B21,[1]!Tableau_Lancer_la_requête_à_partir_de_Excel_Files13[#All],34,FALSE),IF($AD21="TICKET COM",VLOOKUP($B21,[1]!Tableau_Lancer_la_requête_à_partir_de_Excel_Files16[#All],34,FALSE),IF($AD21="TREELOGI-CODINA",VLOOKUP($B21,[1]!Tableau_Lancer_la_requête_à_partir_de_Excel_Files17[#All],34,FALSE)))))))))))))))))),"A REMPLIR")</f>
        <v>42394</v>
      </c>
      <c r="AK21" s="25" t="str">
        <f ca="1">IFERROR(IF($AD21="SOLIA",VLOOKUP($B21,[1]!Tableau_Lancer_la_requête_à_partir_de_Excel_Files6[#All],35,FALSE),IF($AD21="FIRPLAST",VLOOKUP($B21,[1]!Tableau_Lancer_la_requête_à_partir_de_Excel_Files5[#All],35,FALSE),IF($AD21="COMATEC",VLOOKUP($B21,[1]!Tableau_Lancer_la_requête_à_partir_de_Excel_Files7[#All],35,FALSE),IF($AD21="DE FACTO",VLOOKUP($B21,[1]!Tableau_Lancer_la_requête_à_partir_de_Excel_Files4[#All],35,FALSE),IF($AD21="ARTE Dist",VLOOKUP($B21,[1]!Tableau_Lancer_la_requête_à_partir_de_Excel_Files18[#All],35,FALSE),IF($AD21="THIOLAT",VLOOKUP($B21,[1]!Tableau_Lancer_la_requête_à_partir_de_Excel_Files20[#All],35,FALSE),IF($AD21="LE GOFF",VLOOKUP($B21,[1]!Tableau_Lancer_la_requête_à_partir_de_Excel_Files19[#All],35,FALSE),IF($AD21="ARDEX",VLOOKUP($B21,[1]!Tableau_Lancer_la_requête_à_partir_de_Excel_Files8[#All],35,FALSE),IF($AD21="EVENPLAST",VLOOKUP($B21,[1]!Tableau_Lancer_la_requête_à_partir_de_Excel_Files9[#All],35,FALSE),IF($AD21="GAULT ET FREMONT",VLOOKUP($B21,[1]!Tableau_Lancer_la_requête_à_partir_de_Excel_Files10[#All],35,FALSE),IF($AD21="GUILLIN EMBALLAGES",VLOOKUP($B21,[1]!Tableau_Lancer_la_requête_à_partir_de_Excel_Files11[#All],35,FALSE),IF($AD21="IMPRIMERIE DU VIADUC",VLOOKUP($B21,[1]!Tableau_Lancer_la_requête_à_partir_de_Excel_Files12[#All],35,FALSE),IF($AD21="JOLARD",VLOOKUP($B21,[1]!Tableau_Lancer_la_requête_à_partir_de_Excel_Files14[#All],35,FALSE),IF($AD21="MP HYGIENE",VLOOKUP($B21,[1]!Tableau_Lancer_la_requête_à_partir_de_Excel_Files15[#All],35,FALSE),IF($AD21="SIPALDIS",VLOOKUP($B21,[1]!Tableau_Lancer_la_requête_à_partir_de_Excel_Files13[#All],35,FALSE),IF($AD21="TICKET COM",VLOOKUP($B21,[1]!Tableau_Lancer_la_requête_à_partir_de_Excel_Files16[#All],35,FALSE),IF($AD21="TREELOGI-CODINA",VLOOKUP($B21,[1]!Tableau_Lancer_la_requête_à_partir_de_Excel_Files17[#All],35,FALSE)))))))))))))))))),"A REMPLIR")</f>
        <v>Colissimo</v>
      </c>
      <c r="AL21" s="26" t="str">
        <f ca="1">IFERROR(IF($AD21="SOLIA",VLOOKUP($B21,[1]!Tableau_Lancer_la_requête_à_partir_de_Excel_Files6[#All],36,FALSE),IF($AD21="FIRPLAST",VLOOKUP($B21,[1]!Tableau_Lancer_la_requête_à_partir_de_Excel_Files5[#All],36,FALSE),IF($AD21="COMATEC",VLOOKUP($B21,[1]!Tableau_Lancer_la_requête_à_partir_de_Excel_Files7[#All],36,FALSE),IF($AD21="DE FACTO",VLOOKUP($B21,[1]!Tableau_Lancer_la_requête_à_partir_de_Excel_Files4[#All],36,FALSE),IF($AD21="ARTE Dist",VLOOKUP($B21,[1]!Tableau_Lancer_la_requête_à_partir_de_Excel_Files18[#All],36,FALSE),IF($AD21="THIOLAT",VLOOKUP($B21,[1]!Tableau_Lancer_la_requête_à_partir_de_Excel_Files20[#All],36,FALSE),IF($AD21="LE GOFF",VLOOKUP($B21,[1]!Tableau_Lancer_la_requête_à_partir_de_Excel_Files19[#All],36,FALSE),IF($AD21="ARDEX",VLOOKUP($B21,[1]!Tableau_Lancer_la_requête_à_partir_de_Excel_Files8[#All],36,FALSE),IF($AD21="EVENPLAST",VLOOKUP($B21,[1]!Tableau_Lancer_la_requête_à_partir_de_Excel_Files9[#All],36,FALSE),IF($AD21="GAULT ET FREMONT",VLOOKUP($B21,[1]!Tableau_Lancer_la_requête_à_partir_de_Excel_Files10[#All],36,FALSE),IF($AD21="GUILLIN EMBALLAGES",VLOOKUP($B21,[1]!Tableau_Lancer_la_requête_à_partir_de_Excel_Files11[#All],36,FALSE),IF($AD21="IMPRIMERIE DU VIADUC",VLOOKUP($B21,[1]!Tableau_Lancer_la_requête_à_partir_de_Excel_Files12[#All],36,FALSE),IF($AD21="JOLARD",VLOOKUP($B21,[1]!Tableau_Lancer_la_requête_à_partir_de_Excel_Files14[#All],36,FALSE),IF($AD21="MP HYGIENE",VLOOKUP($B21,[1]!Tableau_Lancer_la_requête_à_partir_de_Excel_Files15[#All],36,FALSE),IF($AD21="SIPALDIS",VLOOKUP($B21,[1]!Tableau_Lancer_la_requête_à_partir_de_Excel_Files13[#All],36,FALSE),IF($AD21="TICKET COM",VLOOKUP($B21,[1]!Tableau_Lancer_la_requête_à_partir_de_Excel_Files16[#All],36,FALSE),IF($AD21="TREELOGI-CODINA",VLOOKUP($B21,[1]!Tableau_Lancer_la_requête_à_partir_de_Excel_Files17[#All],36,FALSE)))))))))))))))))),"A REMPLIR")</f>
        <v>4</v>
      </c>
      <c r="AM21" s="26">
        <f ca="1">IFERROR(IF($AD21="SOLIA",VLOOKUP($B21,[1]!Tableau_Lancer_la_requête_à_partir_de_Excel_Files6[#All],37,FALSE),IF($AD21="FIRPLAST",VLOOKUP($B21,[1]!Tableau_Lancer_la_requête_à_partir_de_Excel_Files5[#All],37,FALSE),IF($AD21="COMATEC",VLOOKUP($B21,[1]!Tableau_Lancer_la_requête_à_partir_de_Excel_Files7[#All],37,FALSE),IF($AD21="DE FACTO",VLOOKUP($B21,[1]!Tableau_Lancer_la_requête_à_partir_de_Excel_Files4[#All],37,FALSE),IF($AD21="ARTE Dist",VLOOKUP($B21,[1]!Tableau_Lancer_la_requête_à_partir_de_Excel_Files18[#All],37,FALSE),IF($AD21="THIOLAT",VLOOKUP($B21,[1]!Tableau_Lancer_la_requête_à_partir_de_Excel_Files20[#All],37,FALSE),IF($AD21="LE GOFF",VLOOKUP($B21,[1]!Tableau_Lancer_la_requête_à_partir_de_Excel_Files19[#All],37,FALSE),IF($AD21="ARDEX",VLOOKUP($B21,[1]!Tableau_Lancer_la_requête_à_partir_de_Excel_Files8[#All],37,FALSE),IF($AD21="EVENPLAST",VLOOKUP($B21,[1]!Tableau_Lancer_la_requête_à_partir_de_Excel_Files9[#All],37,FALSE),IF($AD21="GAULT ET FREMONT",VLOOKUP($B21,[1]!Tableau_Lancer_la_requête_à_partir_de_Excel_Files10[#All],37,FALSE),IF($AD21="GUILLIN EMBALLAGES",VLOOKUP($B21,[1]!Tableau_Lancer_la_requête_à_partir_de_Excel_Files11[#All],37,FALSE),IF($AD21="IMPRIMERIE DU VIADUC",VLOOKUP($B21,[1]!Tableau_Lancer_la_requête_à_partir_de_Excel_Files12[#All],37,FALSE),IF($AD21="JOLARD",VLOOKUP($B21,[1]!Tableau_Lancer_la_requête_à_partir_de_Excel_Files14[#All],37,FALSE),IF($AD21="MP HYGIENE",VLOOKUP($B21,[1]!Tableau_Lancer_la_requête_à_partir_de_Excel_Files15[#All],37,FALSE),IF($AD21="SIPALDIS",VLOOKUP($B21,[1]!Tableau_Lancer_la_requête_à_partir_de_Excel_Files13[#All],37,FALSE),IF($AD21="TICKET COM",VLOOKUP($B21,[1]!Tableau_Lancer_la_requête_à_partir_de_Excel_Files16[#All],37,FALSE),IF($AD21="TREELOGI-CODINA",VLOOKUP($B21,[1]!Tableau_Lancer_la_requête_à_partir_de_Excel_Files17[#All],37,FALSE)))))))))))))))))),"A REMPLIR")</f>
        <v>4</v>
      </c>
      <c r="AN21" s="28">
        <f ca="1">IFERROR(IF($AD21="SOLIA",VLOOKUP($B21,[1]!Tableau_Lancer_la_requête_à_partir_de_Excel_Files6[#All],38,FALSE),IF($AD21="FIRPLAST",VLOOKUP($B21,[1]!Tableau_Lancer_la_requête_à_partir_de_Excel_Files5[#All],38,FALSE),IF($AD21="COMATEC",VLOOKUP($B21,[1]!Tableau_Lancer_la_requête_à_partir_de_Excel_Files7[#All],38,FALSE),IF($AD21="DE FACTO",VLOOKUP($B21,[1]!Tableau_Lancer_la_requête_à_partir_de_Excel_Files4[#All],38,FALSE),IF($AD21="ARTE Dist",VLOOKUP($B21,[1]!Tableau_Lancer_la_requête_à_partir_de_Excel_Files18[#All],38,FALSE),IF($AD21="THIOLAT",VLOOKUP($B21,[1]!Tableau_Lancer_la_requête_à_partir_de_Excel_Files20[#All],38,FALSE),IF($AD21="LE GOFF",VLOOKUP($B21,[1]!Tableau_Lancer_la_requête_à_partir_de_Excel_Files19[#All],38,FALSE),IF($AD21="ARDEX",VLOOKUP($B21,[1]!Tableau_Lancer_la_requête_à_partir_de_Excel_Files8[#All],38,FALSE),IF($AD21="EVENPLAST",VLOOKUP($B21,[1]!Tableau_Lancer_la_requête_à_partir_de_Excel_Files9[#All],38,FALSE),IF($AD21="GAULT ET FREMONT",VLOOKUP($B21,[1]!Tableau_Lancer_la_requête_à_partir_de_Excel_Files10[#All],38,FALSE),IF($AD21="GUILLIN EMBALLAGES",VLOOKUP($B21,[1]!Tableau_Lancer_la_requête_à_partir_de_Excel_Files11[#All],38,FALSE),IF($AD21="IMPRIMERIE DU VIADUC",VLOOKUP($B21,[1]!Tableau_Lancer_la_requête_à_partir_de_Excel_Files12[#All],38,FALSE),IF($AD21="JOLARD",VLOOKUP($B21,[1]!Tableau_Lancer_la_requête_à_partir_de_Excel_Files14[#All],38,FALSE),IF($AD21="MP HYGIENE",VLOOKUP($B21,[1]!Tableau_Lancer_la_requête_à_partir_de_Excel_Files15[#All],38,FALSE),IF($AD21="SIPALDIS",VLOOKUP($B21,[1]!Tableau_Lancer_la_requête_à_partir_de_Excel_Files13[#All],38,FALSE),IF($AD21="TICKET COM",VLOOKUP($B21,[1]!Tableau_Lancer_la_requête_à_partir_de_Excel_Files16[#All],38,FALSE),IF($AD21="TREELOGI-CODINA",VLOOKUP($B21,[1]!Tableau_Lancer_la_requête_à_partir_de_Excel_Files17[#All],38,FALSE)))))))))))))))))),"A REMPLIR")</f>
        <v>1</v>
      </c>
      <c r="AO21" s="28">
        <f ca="1">IFERROR(IF($AD21="SOLIA",VLOOKUP($B21,[1]!Tableau_Lancer_la_requête_à_partir_de_Excel_Files6[#All],39,FALSE),IF($AD21="FIRPLAST",VLOOKUP($B21,[1]!Tableau_Lancer_la_requête_à_partir_de_Excel_Files5[#All],39,FALSE),IF($AD21="COMATEC",VLOOKUP($B21,[1]!Tableau_Lancer_la_requête_à_partir_de_Excel_Files7[#All],39,FALSE),IF($AD21="DE FACTO",VLOOKUP($B21,[1]!Tableau_Lancer_la_requête_à_partir_de_Excel_Files4[#All],39,FALSE),IF($AD21="ARTE Dist",VLOOKUP($B21,[1]!Tableau_Lancer_la_requête_à_partir_de_Excel_Files18[#All],39,FALSE),IF($AD21="THIOLAT",VLOOKUP($B21,[1]!Tableau_Lancer_la_requête_à_partir_de_Excel_Files20[#All],39,FALSE),IF($AD21="LE GOFF",VLOOKUP($B21,[1]!Tableau_Lancer_la_requête_à_partir_de_Excel_Files19[#All],39,FALSE),IF($AD21="ARDEX",VLOOKUP($B21,[1]!Tableau_Lancer_la_requête_à_partir_de_Excel_Files8[#All],39,FALSE),IF($AD21="EVENPLAST",VLOOKUP($B21,[1]!Tableau_Lancer_la_requête_à_partir_de_Excel_Files9[#All],39,FALSE),IF($AD21="GAULT ET FREMONT",VLOOKUP($B21,[1]!Tableau_Lancer_la_requête_à_partir_de_Excel_Files10[#All],39,FALSE),IF($AD21="GUILLIN EMBALLAGES",VLOOKUP($B21,[1]!Tableau_Lancer_la_requête_à_partir_de_Excel_Files11[#All],39,FALSE),IF($AD21="IMPRIMERIE DU VIADUC",VLOOKUP($B21,[1]!Tableau_Lancer_la_requête_à_partir_de_Excel_Files12[#All],39,FALSE),IF($AD21="JOLARD",VLOOKUP($B21,[1]!Tableau_Lancer_la_requête_à_partir_de_Excel_Files14[#All],39,FALSE),IF($AD21="MP HYGIENE",VLOOKUP($B21,[1]!Tableau_Lancer_la_requête_à_partir_de_Excel_Files15[#All],39,FALSE),IF($AD21="SIPALDIS",VLOOKUP($B21,[1]!Tableau_Lancer_la_requête_à_partir_de_Excel_Files13[#All],39,FALSE),IF($AD21="TICKET COM",VLOOKUP($B21,[1]!Tableau_Lancer_la_requête_à_partir_de_Excel_Files16[#All],39,FALSE),IF($AD21="TREELOGI-CODINA",VLOOKUP($B21,[1]!Tableau_Lancer_la_requête_à_partir_de_Excel_Files17[#All],39,FALSE)))))))))))))))))),"A REMPLIR")</f>
        <v>1</v>
      </c>
      <c r="AP21" s="25" t="str">
        <f ca="1">IFERROR(IF($AD21="SOLIA",VLOOKUP($B21,[1]!Tableau_Lancer_la_requête_à_partir_de_Excel_Files6[#All],40,FALSE),IF($AD21="FIRPLAST",VLOOKUP($B21,[1]!Tableau_Lancer_la_requête_à_partir_de_Excel_Files5[#All],40,FALSE),IF($AD21="COMATEC",VLOOKUP($B21,[1]!Tableau_Lancer_la_requête_à_partir_de_Excel_Files7[#All],40,FALSE),IF($AD21="DE FACTO",VLOOKUP($B21,[1]!Tableau_Lancer_la_requête_à_partir_de_Excel_Files4[#All],40,FALSE),IF($AD21="ARTE Dist",VLOOKUP($B21,[1]!Tableau_Lancer_la_requête_à_partir_de_Excel_Files18[#All],40,FALSE),IF($AD21="THIOLAT",VLOOKUP($B21,[1]!Tableau_Lancer_la_requête_à_partir_de_Excel_Files20[#All],40,FALSE),IF($AD21="LE GOFF",VLOOKUP($B21,[1]!Tableau_Lancer_la_requête_à_partir_de_Excel_Files19[#All],40,FALSE),IF($AD21="ARDEX",VLOOKUP($B21,[1]!Tableau_Lancer_la_requête_à_partir_de_Excel_Files8[#All],40,FALSE),IF($AD21="EVENPLAST",VLOOKUP($B21,[1]!Tableau_Lancer_la_requête_à_partir_de_Excel_Files9[#All],40,FALSE),IF($AD21="GAULT ET FREMONT",VLOOKUP($B21,[1]!Tableau_Lancer_la_requête_à_partir_de_Excel_Files10[#All],40,FALSE),IF($AD21="GUILLIN EMBALLAGES",VLOOKUP($B21,[1]!Tableau_Lancer_la_requête_à_partir_de_Excel_Files11[#All],40,FALSE),IF($AD21="IMPRIMERIE DU VIADUC",VLOOKUP($B21,[1]!Tableau_Lancer_la_requête_à_partir_de_Excel_Files12[#All],40,FALSE),IF($AD21="JOLARD",VLOOKUP($B21,[1]!Tableau_Lancer_la_requête_à_partir_de_Excel_Files14[#All],40,FALSE),IF($AD21="MP HYGIENE",VLOOKUP($B21,[1]!Tableau_Lancer_la_requête_à_partir_de_Excel_Files15[#All],40,FALSE),IF($AD21="SIPALDIS",VLOOKUP($B21,[1]!Tableau_Lancer_la_requête_à_partir_de_Excel_Files13[#All],40,FALSE),IF($AD21="TICKET COM",VLOOKUP($B21,[1]!Tableau_Lancer_la_requête_à_partir_de_Excel_Files16[#All],40,FALSE),IF($AD21="TREELOGI-CODINA",VLOOKUP($B21,[1]!Tableau_Lancer_la_requête_à_partir_de_Excel_Files17[#All],40,FALSE)))))))))))))))))),"A REMPLIR")</f>
        <v>Robert GERMAIN</v>
      </c>
      <c r="AQ21" s="27" t="str">
        <f ca="1">IFERROR(IF($AD21="SOLIA",VLOOKUP($B21,[1]!Tableau_Lancer_la_requête_à_partir_de_Excel_Files6[#All],41,FALSE),IF($AD21="FIRPLAST",VLOOKUP($B21,[1]!Tableau_Lancer_la_requête_à_partir_de_Excel_Files5[#All],41,FALSE),IF($AD21="COMATEC",VLOOKUP($B21,[1]!Tableau_Lancer_la_requête_à_partir_de_Excel_Files7[#All],41,FALSE),IF($AD21="DE FACTO",VLOOKUP($B21,[1]!Tableau_Lancer_la_requête_à_partir_de_Excel_Files4[#All],41,FALSE),IF($AD21="ARTE Dist",VLOOKUP($B21,[1]!Tableau_Lancer_la_requête_à_partir_de_Excel_Files18[#All],41,FALSE),IF($AD21="THIOLAT",VLOOKUP($B21,[1]!Tableau_Lancer_la_requête_à_partir_de_Excel_Files20[#All],41,FALSE),IF($AD21="LE GOFF",VLOOKUP($B21,[1]!Tableau_Lancer_la_requête_à_partir_de_Excel_Files19[#All],41,FALSE),IF($AD21="ARDEX",VLOOKUP($B21,[1]!Tableau_Lancer_la_requête_à_partir_de_Excel_Files8[#All],41,FALSE),IF($AD21="EVENPLAST",VLOOKUP($B21,[1]!Tableau_Lancer_la_requête_à_partir_de_Excel_Files9[#All],41,FALSE),IF($AD21="GAULT ET FREMONT",VLOOKUP($B21,[1]!Tableau_Lancer_la_requête_à_partir_de_Excel_Files10[#All],41,FALSE),IF($AD21="GUILLIN EMBALLAGES",VLOOKUP($B21,[1]!Tableau_Lancer_la_requête_à_partir_de_Excel_Files11[#All],41,FALSE),IF($AD21="IMPRIMERIE DU VIADUC",VLOOKUP($B21,[1]!Tableau_Lancer_la_requête_à_partir_de_Excel_Files12[#All],41,FALSE),IF($AD21="JOLARD",VLOOKUP($B21,[1]!Tableau_Lancer_la_requête_à_partir_de_Excel_Files14[#All],41,FALSE),IF($AD21="MP HYGIENE",VLOOKUP($B21,[1]!Tableau_Lancer_la_requête_à_partir_de_Excel_Files15[#All],41,FALSE),IF($AD21="SIPALDIS",VLOOKUP($B21,[1]!Tableau_Lancer_la_requête_à_partir_de_Excel_Files13[#All],41,FALSE),IF($AD21="TICKET COM",VLOOKUP($B21,[1]!Tableau_Lancer_la_requête_à_partir_de_Excel_Files16[#All],41,FALSE),IF($AD21="TREELOGI-CODINA",VLOOKUP($B21,[1]!Tableau_Lancer_la_requête_à_partir_de_Excel_Files17[#All],41,FALSE)))))))))))))))))),"A REMPLIR")</f>
        <v>03 34 51 67 54</v>
      </c>
      <c r="AR21" s="29">
        <v>42399</v>
      </c>
      <c r="AS21" s="24">
        <v>3</v>
      </c>
      <c r="AT21" s="30" t="s">
        <v>81</v>
      </c>
      <c r="AU21" s="31" t="s">
        <v>79</v>
      </c>
      <c r="AV21" s="31" t="s">
        <v>79</v>
      </c>
      <c r="AW21" s="31" t="s">
        <v>79</v>
      </c>
      <c r="AX21" s="31"/>
      <c r="AY21" s="32">
        <v>200000</v>
      </c>
      <c r="AZ21" s="32">
        <v>200</v>
      </c>
      <c r="BA21" s="31">
        <v>15</v>
      </c>
      <c r="BB21" s="31" t="s">
        <v>82</v>
      </c>
      <c r="BC21" s="31" t="s">
        <v>83</v>
      </c>
      <c r="BD21" s="30" t="s">
        <v>84</v>
      </c>
      <c r="BE21" s="33">
        <v>42379</v>
      </c>
      <c r="BF21" s="22"/>
      <c r="BG21" s="22" t="s">
        <v>85</v>
      </c>
    </row>
    <row r="22" spans="1:59" ht="150">
      <c r="A22" s="10" t="s">
        <v>86</v>
      </c>
      <c r="B22" s="34" t="s">
        <v>87</v>
      </c>
      <c r="C22" s="12" t="s">
        <v>61</v>
      </c>
      <c r="D22" s="13" t="s">
        <v>77</v>
      </c>
      <c r="E22" s="14" t="s">
        <v>88</v>
      </c>
      <c r="F22" s="15">
        <v>42576</v>
      </c>
      <c r="G22" s="13" t="s">
        <v>89</v>
      </c>
      <c r="H22" s="13" t="s">
        <v>90</v>
      </c>
      <c r="I22" s="16" t="s">
        <v>91</v>
      </c>
      <c r="J22" s="16" t="s">
        <v>87</v>
      </c>
      <c r="K22" s="16" t="s">
        <v>92</v>
      </c>
      <c r="L22" s="16" t="s">
        <v>93</v>
      </c>
      <c r="M22" s="16" t="s">
        <v>94</v>
      </c>
      <c r="N22" s="16" t="s">
        <v>71</v>
      </c>
      <c r="O22" s="17" t="s">
        <v>79</v>
      </c>
      <c r="P22" s="17" t="s">
        <v>79</v>
      </c>
      <c r="Q22" s="16" t="s">
        <v>95</v>
      </c>
      <c r="R22" s="16" t="s">
        <v>96</v>
      </c>
      <c r="S22" s="35" t="s">
        <v>75</v>
      </c>
      <c r="T22" s="19"/>
      <c r="U22" s="36" t="s">
        <v>92</v>
      </c>
      <c r="V22" s="18">
        <v>3</v>
      </c>
      <c r="W22" s="15" t="s">
        <v>77</v>
      </c>
      <c r="X22" s="15" t="s">
        <v>78</v>
      </c>
      <c r="Y22" s="15">
        <v>42594</v>
      </c>
      <c r="Z22" s="22" t="s">
        <v>79</v>
      </c>
      <c r="AA22" s="23" t="s">
        <v>80</v>
      </c>
      <c r="AB22" s="24" t="s">
        <v>97</v>
      </c>
      <c r="AC22" s="24" t="s">
        <v>75</v>
      </c>
      <c r="AD22" s="25">
        <f ca="1">IFERROR(IF($AD22="SOLIA",VLOOKUP($B22,[1]!Tableau_Lancer_la_requête_à_partir_de_Excel_Files6[#All],28,FALSE),IF($AD22="FIRPLAST",VLOOKUP($B22,[1]!Tableau_Lancer_la_requête_à_partir_de_Excel_Files5[#All],28,FALSE),IF($AD22="COMATEC",VLOOKUP($B22,[1]!Tableau_Lancer_la_requête_à_partir_de_Excel_Files7[#All],28,FALSE),IF($AD22="DE FACTO",VLOOKUP($B22,[1]!Tableau_Lancer_la_requête_à_partir_de_Excel_Files4[#All],28,FALSE),IF($AD22="ARTE Dist",VLOOKUP($B22,[1]!Tableau_Lancer_la_requête_à_partir_de_Excel_Files18[#All],28,FALSE),IF($AD22="THIOLAT",VLOOKUP($B22,[1]!Tableau_Lancer_la_requête_à_partir_de_Excel_Files20[#All],28,FALSE),IF($AD22="LE GOFF",VLOOKUP($B22,[1]!Tableau_Lancer_la_requête_à_partir_de_Excel_Files19[#All],28,FALSE),IF($AD22="ARDEX",VLOOKUP($B22,[1]!Tableau_Lancer_la_requête_à_partir_de_Excel_Files8[#All],28,FALSE),IF($AD22="EVENPLAST",VLOOKUP($B22,[1]!Tableau_Lancer_la_requête_à_partir_de_Excel_Files9[#All],28,FALSE),IF($AD22="GAULT ET FREMONT",VLOOKUP($B22,[1]!Tableau_Lancer_la_requête_à_partir_de_Excel_Files10[#All],28,FALSE),IF($AD22="GUILLIN EMBALLAGES",VLOOKUP($B22,[1]!Tableau_Lancer_la_requête_à_partir_de_Excel_Files11[#All],28,FALSE),IF($AD22="IMPRIMERIE DU VIADUC",VLOOKUP($B22,[1]!Tableau_Lancer_la_requête_à_partir_de_Excel_Files12[#All],28,FALSE),IF($AD22="JOLARD",VLOOKUP($B22,[1]!Tableau_Lancer_la_requête_à_partir_de_Excel_Files14[#All],28,FALSE),IF($AD22="MP HYGIENE",VLOOKUP($B22,[1]!Tableau_Lancer_la_requête_à_partir_de_Excel_Files15[#All],28,FALSE),IF($AD22="SIPALDIS",VLOOKUP($B22,[1]!Tableau_Lancer_la_requête_à_partir_de_Excel_Files13[#All],28,FALSE),IF($AD22="TICKET COM",VLOOKUP($B22,[1]!Tableau_Lancer_la_requête_à_partir_de_Excel_Files16[#All],28,FALSE),IF($AD22="TREELOGI-CODINA",VLOOKUP($B22,[1]!Tableau_Lancer_la_requête_à_partir_de_Excel_Files17[#All],28,FALSE)))))))))))))))))),"A REMPLIR")</f>
        <v>42579</v>
      </c>
      <c r="AE22" s="25" t="str">
        <f ca="1">IFERROR(IF($AD22="SOLIA",VLOOKUP($B22,[1]!Tableau_Lancer_la_requête_à_partir_de_Excel_Files6[#All],29,FALSE),IF($AD22="FIRPLAST",VLOOKUP($B22,[1]!Tableau_Lancer_la_requête_à_partir_de_Excel_Files5[#All],29,FALSE),IF($AD22="COMATEC",VLOOKUP($B22,[1]!Tableau_Lancer_la_requête_à_partir_de_Excel_Files7[#All],29,FALSE),IF($AD22="DE FACTO",VLOOKUP($B22,[1]!Tableau_Lancer_la_requête_à_partir_de_Excel_Files4[#All],29,FALSE),IF($AD22="ARTE Dist",VLOOKUP($B22,[1]!Tableau_Lancer_la_requête_à_partir_de_Excel_Files18[#All],29,FALSE),IF($AD22="THIOLAT",VLOOKUP($B22,[1]!Tableau_Lancer_la_requête_à_partir_de_Excel_Files20[#All],29,FALSE),IF($AD22="LE GOFF",VLOOKUP($B22,[1]!Tableau_Lancer_la_requête_à_partir_de_Excel_Files19[#All],29,FALSE),IF($AD22="ARDEX",VLOOKUP($B22,[1]!Tableau_Lancer_la_requête_à_partir_de_Excel_Files8[#All],29,FALSE),IF($AD22="EVENPLAST",VLOOKUP($B22,[1]!Tableau_Lancer_la_requête_à_partir_de_Excel_Files9[#All],29,FALSE),IF($AD22="GAULT ET FREMONT",VLOOKUP($B22,[1]!Tableau_Lancer_la_requête_à_partir_de_Excel_Files10[#All],29,FALSE),IF($AD22="GUILLIN EMBALLAGES",VLOOKUP($B22,[1]!Tableau_Lancer_la_requête_à_partir_de_Excel_Files11[#All],29,FALSE),IF($AD22="IMPRIMERIE DU VIADUC",VLOOKUP($B22,[1]!Tableau_Lancer_la_requête_à_partir_de_Excel_Files12[#All],29,FALSE),IF($AD22="JOLARD",VLOOKUP($B22,[1]!Tableau_Lancer_la_requête_à_partir_de_Excel_Files14[#All],29,FALSE),IF($AD22="MP HYGIENE",VLOOKUP($B22,[1]!Tableau_Lancer_la_requête_à_partir_de_Excel_Files15[#All],29,FALSE),IF($AD22="SIPALDIS",VLOOKUP($B22,[1]!Tableau_Lancer_la_requête_à_partir_de_Excel_Files13[#All],29,FALSE),IF($AD22="TICKET COM",VLOOKUP($B22,[1]!Tableau_Lancer_la_requête_à_partir_de_Excel_Files16[#All],29,FALSE),IF($AD22="TREELOGI-CODINA",VLOOKUP($B22,[1]!Tableau_Lancer_la_requête_à_partir_de_Excel_Files17[#All],29,FALSE)))))))))))))))))),"A REMPLIR")</f>
        <v>CAR-3</v>
      </c>
      <c r="AF22" s="25" t="str">
        <f ca="1">IFERROR(IF($AD22="SOLIA",VLOOKUP($B22,[1]!Tableau_Lancer_la_requête_à_partir_de_Excel_Files6[#All],30,FALSE),IF($AD22="FIRPLAST",VLOOKUP($B22,[1]!Tableau_Lancer_la_requête_à_partir_de_Excel_Files5[#All],30,FALSE),IF($AD22="COMATEC",VLOOKUP($B22,[1]!Tableau_Lancer_la_requête_à_partir_de_Excel_Files7[#All],30,FALSE),IF($AD22="DE FACTO",VLOOKUP($B22,[1]!Tableau_Lancer_la_requête_à_partir_de_Excel_Files4[#All],30,FALSE),IF($AD22="ARTE Dist",VLOOKUP($B22,[1]!Tableau_Lancer_la_requête_à_partir_de_Excel_Files18[#All],30,FALSE),IF($AD22="THIOLAT",VLOOKUP($B22,[1]!Tableau_Lancer_la_requête_à_partir_de_Excel_Files20[#All],30,FALSE),IF($AD22="LE GOFF",VLOOKUP($B22,[1]!Tableau_Lancer_la_requête_à_partir_de_Excel_Files19[#All],30,FALSE),IF($AD22="ARDEX",VLOOKUP($B22,[1]!Tableau_Lancer_la_requête_à_partir_de_Excel_Files8[#All],30,FALSE),IF($AD22="EVENPLAST",VLOOKUP($B22,[1]!Tableau_Lancer_la_requête_à_partir_de_Excel_Files9[#All],30,FALSE),IF($AD22="GAULT ET FREMONT",VLOOKUP($B22,[1]!Tableau_Lancer_la_requête_à_partir_de_Excel_Files10[#All],30,FALSE),IF($AD22="GUILLIN EMBALLAGES",VLOOKUP($B22,[1]!Tableau_Lancer_la_requête_à_partir_de_Excel_Files11[#All],30,FALSE),IF($AD22="IMPRIMERIE DU VIADUC",VLOOKUP($B22,[1]!Tableau_Lancer_la_requête_à_partir_de_Excel_Files12[#All],30,FALSE),IF($AD22="JOLARD",VLOOKUP($B22,[1]!Tableau_Lancer_la_requête_à_partir_de_Excel_Files14[#All],30,FALSE),IF($AD22="MP HYGIENE",VLOOKUP($B22,[1]!Tableau_Lancer_la_requête_à_partir_de_Excel_Files15[#All],30,FALSE),IF($AD22="SIPALDIS",VLOOKUP($B22,[1]!Tableau_Lancer_la_requête_à_partir_de_Excel_Files13[#All],30,FALSE),IF($AD22="TICKET COM",VLOOKUP($B22,[1]!Tableau_Lancer_la_requête_à_partir_de_Excel_Files16[#All],30,FALSE),IF($AD22="TREELOGI-CODINA",VLOOKUP($B22,[1]!Tableau_Lancer_la_requête_à_partir_de_Excel_Files17[#All],30,FALSE)))))))))))))))))),"A REMPLIR")</f>
        <v>Carte magnétique R2C-3 C-500</v>
      </c>
      <c r="AG22" s="26" t="str">
        <f ca="1">IFERROR(IF($AD22="SOLIA",VLOOKUP($B22,[1]!Tableau_Lancer_la_requête_à_partir_de_Excel_Files6[#All],31,FALSE),IF($AD22="FIRPLAST",VLOOKUP($B22,[1]!Tableau_Lancer_la_requête_à_partir_de_Excel_Files5[#All],31,FALSE),IF($AD22="COMATEC",VLOOKUP($B22,[1]!Tableau_Lancer_la_requête_à_partir_de_Excel_Files7[#All],31,FALSE),IF($AD22="DE FACTO",VLOOKUP($B22,[1]!Tableau_Lancer_la_requête_à_partir_de_Excel_Files4[#All],31,FALSE),IF($AD22="ARTE Dist",VLOOKUP($B22,[1]!Tableau_Lancer_la_requête_à_partir_de_Excel_Files18[#All],31,FALSE),IF($AD22="THIOLAT",VLOOKUP($B22,[1]!Tableau_Lancer_la_requête_à_partir_de_Excel_Files20[#All],31,FALSE),IF($AD22="LE GOFF",VLOOKUP($B22,[1]!Tableau_Lancer_la_requête_à_partir_de_Excel_Files19[#All],31,FALSE),IF($AD22="ARDEX",VLOOKUP($B22,[1]!Tableau_Lancer_la_requête_à_partir_de_Excel_Files8[#All],31,FALSE),IF($AD22="EVENPLAST",VLOOKUP($B22,[1]!Tableau_Lancer_la_requête_à_partir_de_Excel_Files9[#All],31,FALSE),IF($AD22="GAULT ET FREMONT",VLOOKUP($B22,[1]!Tableau_Lancer_la_requête_à_partir_de_Excel_Files10[#All],31,FALSE),IF($AD22="GUILLIN EMBALLAGES",VLOOKUP($B22,[1]!Tableau_Lancer_la_requête_à_partir_de_Excel_Files11[#All],31,FALSE),IF($AD22="IMPRIMERIE DU VIADUC",VLOOKUP($B22,[1]!Tableau_Lancer_la_requête_à_partir_de_Excel_Files12[#All],31,FALSE),IF($AD22="JOLARD",VLOOKUP($B22,[1]!Tableau_Lancer_la_requête_à_partir_de_Excel_Files14[#All],31,FALSE),IF($AD22="MP HYGIENE",VLOOKUP($B22,[1]!Tableau_Lancer_la_requête_à_partir_de_Excel_Files15[#All],31,FALSE),IF($AD22="SIPALDIS",VLOOKUP($B22,[1]!Tableau_Lancer_la_requête_à_partir_de_Excel_Files13[#All],31,FALSE),IF($AD22="TICKET COM",VLOOKUP($B22,[1]!Tableau_Lancer_la_requête_à_partir_de_Excel_Files16[#All],31,FALSE),IF($AD22="TREELOGI-CODINA",VLOOKUP($B22,[1]!Tableau_Lancer_la_requête_à_partir_de_Excel_Files17[#All],31,FALSE)))))))))))))))))),"A REMPLIR")</f>
        <v>500</v>
      </c>
      <c r="AH22" s="25" t="str">
        <f ca="1">IFERROR(IF($AD22="SOLIA",VLOOKUP($B22,[1]!Tableau_Lancer_la_requête_à_partir_de_Excel_Files6[#All],32,FALSE),IF($AD22="FIRPLAST",VLOOKUP($B22,[1]!Tableau_Lancer_la_requête_à_partir_de_Excel_Files5[#All],32,FALSE),IF($AD22="COMATEC",VLOOKUP($B22,[1]!Tableau_Lancer_la_requête_à_partir_de_Excel_Files7[#All],32,FALSE),IF($AD22="DE FACTO",VLOOKUP($B22,[1]!Tableau_Lancer_la_requête_à_partir_de_Excel_Files4[#All],32,FALSE),IF($AD22="ARTE Dist",VLOOKUP($B22,[1]!Tableau_Lancer_la_requête_à_partir_de_Excel_Files18[#All],32,FALSE),IF($AD22="THIOLAT",VLOOKUP($B22,[1]!Tableau_Lancer_la_requête_à_partir_de_Excel_Files20[#All],32,FALSE),IF($AD22="LE GOFF",VLOOKUP($B22,[1]!Tableau_Lancer_la_requête_à_partir_de_Excel_Files19[#All],32,FALSE),IF($AD22="ARDEX",VLOOKUP($B22,[1]!Tableau_Lancer_la_requête_à_partir_de_Excel_Files8[#All],32,FALSE),IF($AD22="EVENPLAST",VLOOKUP($B22,[1]!Tableau_Lancer_la_requête_à_partir_de_Excel_Files9[#All],32,FALSE),IF($AD22="GAULT ET FREMONT",VLOOKUP($B22,[1]!Tableau_Lancer_la_requête_à_partir_de_Excel_Files10[#All],32,FALSE),IF($AD22="GUILLIN EMBALLAGES",VLOOKUP($B22,[1]!Tableau_Lancer_la_requête_à_partir_de_Excel_Files11[#All],32,FALSE),IF($AD22="IMPRIMERIE DU VIADUC",VLOOKUP($B22,[1]!Tableau_Lancer_la_requête_à_partir_de_Excel_Files12[#All],32,FALSE),IF($AD22="JOLARD",VLOOKUP($B22,[1]!Tableau_Lancer_la_requête_à_partir_de_Excel_Files14[#All],32,FALSE),IF($AD22="MP HYGIENE",VLOOKUP($B22,[1]!Tableau_Lancer_la_requête_à_partir_de_Excel_Files15[#All],32,FALSE),IF($AD22="SIPALDIS",VLOOKUP($B22,[1]!Tableau_Lancer_la_requête_à_partir_de_Excel_Files13[#All],32,FALSE),IF($AD22="TICKET COM",VLOOKUP($B22,[1]!Tableau_Lancer_la_requête_à_partir_de_Excel_Files16[#All],32,FALSE),IF($AD22="TREELOGI-CODINA",VLOOKUP($B22,[1]!Tableau_Lancer_la_requête_à_partir_de_Excel_Files17[#All],32,FALSE)))))))))))))))))),"A REMPLIR")</f>
        <v>OUI</v>
      </c>
      <c r="AI22" s="27" t="str">
        <f ca="1">IFERROR(IF($AD22="SOLIA",VLOOKUP($B22,[1]!Tableau_Lancer_la_requête_à_partir_de_Excel_Files6[#All],33,FALSE),IF($AD22="FIRPLAST",VLOOKUP($B22,[1]!Tableau_Lancer_la_requête_à_partir_de_Excel_Files5[#All],33,FALSE),IF($AD22="COMATEC",VLOOKUP($B22,[1]!Tableau_Lancer_la_requête_à_partir_de_Excel_Files7[#All],33,FALSE),IF($AD22="DE FACTO",VLOOKUP($B22,[1]!Tableau_Lancer_la_requête_à_partir_de_Excel_Files4[#All],33,FALSE),IF($AD22="ARTE Dist",VLOOKUP($B22,[1]!Tableau_Lancer_la_requête_à_partir_de_Excel_Files18[#All],33,FALSE),IF($AD22="THIOLAT",VLOOKUP($B22,[1]!Tableau_Lancer_la_requête_à_partir_de_Excel_Files20[#All],33,FALSE),IF($AD22="LE GOFF",VLOOKUP($B22,[1]!Tableau_Lancer_la_requête_à_partir_de_Excel_Files19[#All],33,FALSE),IF($AD22="ARDEX",VLOOKUP($B22,[1]!Tableau_Lancer_la_requête_à_partir_de_Excel_Files8[#All],33,FALSE),IF($AD22="EVENPLAST",VLOOKUP($B22,[1]!Tableau_Lancer_la_requête_à_partir_de_Excel_Files9[#All],33,FALSE),IF($AD22="GAULT ET FREMONT",VLOOKUP($B22,[1]!Tableau_Lancer_la_requête_à_partir_de_Excel_Files10[#All],33,FALSE),IF($AD22="GUILLIN EMBALLAGES",VLOOKUP($B22,[1]!Tableau_Lancer_la_requête_à_partir_de_Excel_Files11[#All],33,FALSE),IF($AD22="IMPRIMERIE DU VIADUC",VLOOKUP($B22,[1]!Tableau_Lancer_la_requête_à_partir_de_Excel_Files12[#All],33,FALSE),IF($AD22="JOLARD",VLOOKUP($B22,[1]!Tableau_Lancer_la_requête_à_partir_de_Excel_Files14[#All],33,FALSE),IF($AD22="MP HYGIENE",VLOOKUP($B22,[1]!Tableau_Lancer_la_requête_à_partir_de_Excel_Files15[#All],33,FALSE),IF($AD22="SIPALDIS",VLOOKUP($B22,[1]!Tableau_Lancer_la_requête_à_partir_de_Excel_Files13[#All],33,FALSE),IF($AD22="TICKET COM",VLOOKUP($B22,[1]!Tableau_Lancer_la_requête_à_partir_de_Excel_Files16[#All],33,FALSE),IF($AD22="TREELOGI-CODINA",VLOOKUP($B22,[1]!Tableau_Lancer_la_requête_à_partir_de_Excel_Files17[#All],33,FALSE)))))))))))))))))),"A REMPLIR")</f>
        <v>5000</v>
      </c>
      <c r="AJ22" s="25">
        <f ca="1">IFERROR(IF($AD22="SOLIA",VLOOKUP($B22,[1]!Tableau_Lancer_la_requête_à_partir_de_Excel_Files6[#All],34,FALSE),IF($AD22="FIRPLAST",VLOOKUP($B22,[1]!Tableau_Lancer_la_requête_à_partir_de_Excel_Files5[#All],34,FALSE),IF($AD22="COMATEC",VLOOKUP($B22,[1]!Tableau_Lancer_la_requête_à_partir_de_Excel_Files7[#All],34,FALSE),IF($AD22="DE FACTO",VLOOKUP($B22,[1]!Tableau_Lancer_la_requête_à_partir_de_Excel_Files4[#All],34,FALSE),IF($AD22="ARTE Dist",VLOOKUP($B22,[1]!Tableau_Lancer_la_requête_à_partir_de_Excel_Files18[#All],34,FALSE),IF($AD22="THIOLAT",VLOOKUP($B22,[1]!Tableau_Lancer_la_requête_à_partir_de_Excel_Files20[#All],34,FALSE),IF($AD22="LE GOFF",VLOOKUP($B22,[1]!Tableau_Lancer_la_requête_à_partir_de_Excel_Files19[#All],34,FALSE),IF($AD22="ARDEX",VLOOKUP($B22,[1]!Tableau_Lancer_la_requête_à_partir_de_Excel_Files8[#All],34,FALSE),IF($AD22="EVENPLAST",VLOOKUP($B22,[1]!Tableau_Lancer_la_requête_à_partir_de_Excel_Files9[#All],34,FALSE),IF($AD22="GAULT ET FREMONT",VLOOKUP($B22,[1]!Tableau_Lancer_la_requête_à_partir_de_Excel_Files10[#All],34,FALSE),IF($AD22="GUILLIN EMBALLAGES",VLOOKUP($B22,[1]!Tableau_Lancer_la_requête_à_partir_de_Excel_Files11[#All],34,FALSE),IF($AD22="IMPRIMERIE DU VIADUC",VLOOKUP($B22,[1]!Tableau_Lancer_la_requête_à_partir_de_Excel_Files12[#All],34,FALSE),IF($AD22="JOLARD",VLOOKUP($B22,[1]!Tableau_Lancer_la_requête_à_partir_de_Excel_Files14[#All],34,FALSE),IF($AD22="MP HYGIENE",VLOOKUP($B22,[1]!Tableau_Lancer_la_requête_à_partir_de_Excel_Files15[#All],34,FALSE),IF($AD22="SIPALDIS",VLOOKUP($B22,[1]!Tableau_Lancer_la_requête_à_partir_de_Excel_Files13[#All],34,FALSE),IF($AD22="TICKET COM",VLOOKUP($B22,[1]!Tableau_Lancer_la_requête_à_partir_de_Excel_Files16[#All],34,FALSE),IF($AD22="TREELOGI-CODINA",VLOOKUP($B22,[1]!Tableau_Lancer_la_requête_à_partir_de_Excel_Files17[#All],34,FALSE)))))))))))))))))),"A REMPLIR")</f>
        <v>42583</v>
      </c>
      <c r="AK22" s="25" t="str">
        <f ca="1">IFERROR(IF($AD22="SOLIA",VLOOKUP($B22,[1]!Tableau_Lancer_la_requête_à_partir_de_Excel_Files6[#All],35,FALSE),IF($AD22="FIRPLAST",VLOOKUP($B22,[1]!Tableau_Lancer_la_requête_à_partir_de_Excel_Files5[#All],35,FALSE),IF($AD22="COMATEC",VLOOKUP($B22,[1]!Tableau_Lancer_la_requête_à_partir_de_Excel_Files7[#All],35,FALSE),IF($AD22="DE FACTO",VLOOKUP($B22,[1]!Tableau_Lancer_la_requête_à_partir_de_Excel_Files4[#All],35,FALSE),IF($AD22="ARTE Dist",VLOOKUP($B22,[1]!Tableau_Lancer_la_requête_à_partir_de_Excel_Files18[#All],35,FALSE),IF($AD22="THIOLAT",VLOOKUP($B22,[1]!Tableau_Lancer_la_requête_à_partir_de_Excel_Files20[#All],35,FALSE),IF($AD22="LE GOFF",VLOOKUP($B22,[1]!Tableau_Lancer_la_requête_à_partir_de_Excel_Files19[#All],35,FALSE),IF($AD22="ARDEX",VLOOKUP($B22,[1]!Tableau_Lancer_la_requête_à_partir_de_Excel_Files8[#All],35,FALSE),IF($AD22="EVENPLAST",VLOOKUP($B22,[1]!Tableau_Lancer_la_requête_à_partir_de_Excel_Files9[#All],35,FALSE),IF($AD22="GAULT ET FREMONT",VLOOKUP($B22,[1]!Tableau_Lancer_la_requête_à_partir_de_Excel_Files10[#All],35,FALSE),IF($AD22="GUILLIN EMBALLAGES",VLOOKUP($B22,[1]!Tableau_Lancer_la_requête_à_partir_de_Excel_Files11[#All],35,FALSE),IF($AD22="IMPRIMERIE DU VIADUC",VLOOKUP($B22,[1]!Tableau_Lancer_la_requête_à_partir_de_Excel_Files12[#All],35,FALSE),IF($AD22="JOLARD",VLOOKUP($B22,[1]!Tableau_Lancer_la_requête_à_partir_de_Excel_Files14[#All],35,FALSE),IF($AD22="MP HYGIENE",VLOOKUP($B22,[1]!Tableau_Lancer_la_requête_à_partir_de_Excel_Files15[#All],35,FALSE),IF($AD22="SIPALDIS",VLOOKUP($B22,[1]!Tableau_Lancer_la_requête_à_partir_de_Excel_Files13[#All],35,FALSE),IF($AD22="TICKET COM",VLOOKUP($B22,[1]!Tableau_Lancer_la_requête_à_partir_de_Excel_Files16[#All],35,FALSE),IF($AD22="TREELOGI-CODINA",VLOOKUP($B22,[1]!Tableau_Lancer_la_requête_à_partir_de_Excel_Files17[#All],35,FALSE)))))))))))))))))),"A REMPLIR")</f>
        <v>Lettre recommandé</v>
      </c>
      <c r="AL22" s="26" t="str">
        <f ca="1">IFERROR(IF($AD22="SOLIA",VLOOKUP($B22,[1]!Tableau_Lancer_la_requête_à_partir_de_Excel_Files6[#All],36,FALSE),IF($AD22="FIRPLAST",VLOOKUP($B22,[1]!Tableau_Lancer_la_requête_à_partir_de_Excel_Files5[#All],36,FALSE),IF($AD22="COMATEC",VLOOKUP($B22,[1]!Tableau_Lancer_la_requête_à_partir_de_Excel_Files7[#All],36,FALSE),IF($AD22="DE FACTO",VLOOKUP($B22,[1]!Tableau_Lancer_la_requête_à_partir_de_Excel_Files4[#All],36,FALSE),IF($AD22="ARTE Dist",VLOOKUP($B22,[1]!Tableau_Lancer_la_requête_à_partir_de_Excel_Files18[#All],36,FALSE),IF($AD22="THIOLAT",VLOOKUP($B22,[1]!Tableau_Lancer_la_requête_à_partir_de_Excel_Files20[#All],36,FALSE),IF($AD22="LE GOFF",VLOOKUP($B22,[1]!Tableau_Lancer_la_requête_à_partir_de_Excel_Files19[#All],36,FALSE),IF($AD22="ARDEX",VLOOKUP($B22,[1]!Tableau_Lancer_la_requête_à_partir_de_Excel_Files8[#All],36,FALSE),IF($AD22="EVENPLAST",VLOOKUP($B22,[1]!Tableau_Lancer_la_requête_à_partir_de_Excel_Files9[#All],36,FALSE),IF($AD22="GAULT ET FREMONT",VLOOKUP($B22,[1]!Tableau_Lancer_la_requête_à_partir_de_Excel_Files10[#All],36,FALSE),IF($AD22="GUILLIN EMBALLAGES",VLOOKUP($B22,[1]!Tableau_Lancer_la_requête_à_partir_de_Excel_Files11[#All],36,FALSE),IF($AD22="IMPRIMERIE DU VIADUC",VLOOKUP($B22,[1]!Tableau_Lancer_la_requête_à_partir_de_Excel_Files12[#All],36,FALSE),IF($AD22="JOLARD",VLOOKUP($B22,[1]!Tableau_Lancer_la_requête_à_partir_de_Excel_Files14[#All],36,FALSE),IF($AD22="MP HYGIENE",VLOOKUP($B22,[1]!Tableau_Lancer_la_requête_à_partir_de_Excel_Files15[#All],36,FALSE),IF($AD22="SIPALDIS",VLOOKUP($B22,[1]!Tableau_Lancer_la_requête_à_partir_de_Excel_Files13[#All],36,FALSE),IF($AD22="TICKET COM",VLOOKUP($B22,[1]!Tableau_Lancer_la_requête_à_partir_de_Excel_Files16[#All],36,FALSE),IF($AD22="TREELOGI-CODINA",VLOOKUP($B22,[1]!Tableau_Lancer_la_requête_à_partir_de_Excel_Files17[#All],36,FALSE)))))))))))))))))),"A REMPLIR")</f>
        <v>7</v>
      </c>
      <c r="AM22" s="26">
        <f ca="1">IFERROR(IF($AD22="SOLIA",VLOOKUP($B22,[1]!Tableau_Lancer_la_requête_à_partir_de_Excel_Files6[#All],37,FALSE),IF($AD22="FIRPLAST",VLOOKUP($B22,[1]!Tableau_Lancer_la_requête_à_partir_de_Excel_Files5[#All],37,FALSE),IF($AD22="COMATEC",VLOOKUP($B22,[1]!Tableau_Lancer_la_requête_à_partir_de_Excel_Files7[#All],37,FALSE),IF($AD22="DE FACTO",VLOOKUP($B22,[1]!Tableau_Lancer_la_requête_à_partir_de_Excel_Files4[#All],37,FALSE),IF($AD22="ARTE Dist",VLOOKUP($B22,[1]!Tableau_Lancer_la_requête_à_partir_de_Excel_Files18[#All],37,FALSE),IF($AD22="THIOLAT",VLOOKUP($B22,[1]!Tableau_Lancer_la_requête_à_partir_de_Excel_Files20[#All],37,FALSE),IF($AD22="LE GOFF",VLOOKUP($B22,[1]!Tableau_Lancer_la_requête_à_partir_de_Excel_Files19[#All],37,FALSE),IF($AD22="ARDEX",VLOOKUP($B22,[1]!Tableau_Lancer_la_requête_à_partir_de_Excel_Files8[#All],37,FALSE),IF($AD22="EVENPLAST",VLOOKUP($B22,[1]!Tableau_Lancer_la_requête_à_partir_de_Excel_Files9[#All],37,FALSE),IF($AD22="GAULT ET FREMONT",VLOOKUP($B22,[1]!Tableau_Lancer_la_requête_à_partir_de_Excel_Files10[#All],37,FALSE),IF($AD22="GUILLIN EMBALLAGES",VLOOKUP($B22,[1]!Tableau_Lancer_la_requête_à_partir_de_Excel_Files11[#All],37,FALSE),IF($AD22="IMPRIMERIE DU VIADUC",VLOOKUP($B22,[1]!Tableau_Lancer_la_requête_à_partir_de_Excel_Files12[#All],37,FALSE),IF($AD22="JOLARD",VLOOKUP($B22,[1]!Tableau_Lancer_la_requête_à_partir_de_Excel_Files14[#All],37,FALSE),IF($AD22="MP HYGIENE",VLOOKUP($B22,[1]!Tableau_Lancer_la_requête_à_partir_de_Excel_Files15[#All],37,FALSE),IF($AD22="SIPALDIS",VLOOKUP($B22,[1]!Tableau_Lancer_la_requête_à_partir_de_Excel_Files13[#All],37,FALSE),IF($AD22="TICKET COM",VLOOKUP($B22,[1]!Tableau_Lancer_la_requête_à_partir_de_Excel_Files16[#All],37,FALSE),IF($AD22="TREELOGI-CODINA",VLOOKUP($B22,[1]!Tableau_Lancer_la_requête_à_partir_de_Excel_Files17[#All],37,FALSE)))))))))))))))))),"A REMPLIR")</f>
        <v>3</v>
      </c>
      <c r="AN22" s="28">
        <f ca="1">IFERROR(IF($AD22="SOLIA",VLOOKUP($B22,[1]!Tableau_Lancer_la_requête_à_partir_de_Excel_Files6[#All],38,FALSE),IF($AD22="FIRPLAST",VLOOKUP($B22,[1]!Tableau_Lancer_la_requête_à_partir_de_Excel_Files5[#All],38,FALSE),IF($AD22="COMATEC",VLOOKUP($B22,[1]!Tableau_Lancer_la_requête_à_partir_de_Excel_Files7[#All],38,FALSE),IF($AD22="DE FACTO",VLOOKUP($B22,[1]!Tableau_Lancer_la_requête_à_partir_de_Excel_Files4[#All],38,FALSE),IF($AD22="ARTE Dist",VLOOKUP($B22,[1]!Tableau_Lancer_la_requête_à_partir_de_Excel_Files18[#All],38,FALSE),IF($AD22="THIOLAT",VLOOKUP($B22,[1]!Tableau_Lancer_la_requête_à_partir_de_Excel_Files20[#All],38,FALSE),IF($AD22="LE GOFF",VLOOKUP($B22,[1]!Tableau_Lancer_la_requête_à_partir_de_Excel_Files19[#All],38,FALSE),IF($AD22="ARDEX",VLOOKUP($B22,[1]!Tableau_Lancer_la_requête_à_partir_de_Excel_Files8[#All],38,FALSE),IF($AD22="EVENPLAST",VLOOKUP($B22,[1]!Tableau_Lancer_la_requête_à_partir_de_Excel_Files9[#All],38,FALSE),IF($AD22="GAULT ET FREMONT",VLOOKUP($B22,[1]!Tableau_Lancer_la_requête_à_partir_de_Excel_Files10[#All],38,FALSE),IF($AD22="GUILLIN EMBALLAGES",VLOOKUP($B22,[1]!Tableau_Lancer_la_requête_à_partir_de_Excel_Files11[#All],38,FALSE),IF($AD22="IMPRIMERIE DU VIADUC",VLOOKUP($B22,[1]!Tableau_Lancer_la_requête_à_partir_de_Excel_Files12[#All],38,FALSE),IF($AD22="JOLARD",VLOOKUP($B22,[1]!Tableau_Lancer_la_requête_à_partir_de_Excel_Files14[#All],38,FALSE),IF($AD22="MP HYGIENE",VLOOKUP($B22,[1]!Tableau_Lancer_la_requête_à_partir_de_Excel_Files15[#All],38,FALSE),IF($AD22="SIPALDIS",VLOOKUP($B22,[1]!Tableau_Lancer_la_requête_à_partir_de_Excel_Files13[#All],38,FALSE),IF($AD22="TICKET COM",VLOOKUP($B22,[1]!Tableau_Lancer_la_requête_à_partir_de_Excel_Files16[#All],38,FALSE),IF($AD22="TREELOGI-CODINA",VLOOKUP($B22,[1]!Tableau_Lancer_la_requête_à_partir_de_Excel_Files17[#All],38,FALSE)))))))))))))))))),"A REMPLIR")</f>
        <v>10</v>
      </c>
      <c r="AO22" s="28">
        <f ca="1">IFERROR(IF($AD22="SOLIA",VLOOKUP($B22,[1]!Tableau_Lancer_la_requête_à_partir_de_Excel_Files6[#All],39,FALSE),IF($AD22="FIRPLAST",VLOOKUP($B22,[1]!Tableau_Lancer_la_requête_à_partir_de_Excel_Files5[#All],39,FALSE),IF($AD22="COMATEC",VLOOKUP($B22,[1]!Tableau_Lancer_la_requête_à_partir_de_Excel_Files7[#All],39,FALSE),IF($AD22="DE FACTO",VLOOKUP($B22,[1]!Tableau_Lancer_la_requête_à_partir_de_Excel_Files4[#All],39,FALSE),IF($AD22="ARTE Dist",VLOOKUP($B22,[1]!Tableau_Lancer_la_requête_à_partir_de_Excel_Files18[#All],39,FALSE),IF($AD22="THIOLAT",VLOOKUP($B22,[1]!Tableau_Lancer_la_requête_à_partir_de_Excel_Files20[#All],39,FALSE),IF($AD22="LE GOFF",VLOOKUP($B22,[1]!Tableau_Lancer_la_requête_à_partir_de_Excel_Files19[#All],39,FALSE),IF($AD22="ARDEX",VLOOKUP($B22,[1]!Tableau_Lancer_la_requête_à_partir_de_Excel_Files8[#All],39,FALSE),IF($AD22="EVENPLAST",VLOOKUP($B22,[1]!Tableau_Lancer_la_requête_à_partir_de_Excel_Files9[#All],39,FALSE),IF($AD22="GAULT ET FREMONT",VLOOKUP($B22,[1]!Tableau_Lancer_la_requête_à_partir_de_Excel_Files10[#All],39,FALSE),IF($AD22="GUILLIN EMBALLAGES",VLOOKUP($B22,[1]!Tableau_Lancer_la_requête_à_partir_de_Excel_Files11[#All],39,FALSE),IF($AD22="IMPRIMERIE DU VIADUC",VLOOKUP($B22,[1]!Tableau_Lancer_la_requête_à_partir_de_Excel_Files12[#All],39,FALSE),IF($AD22="JOLARD",VLOOKUP($B22,[1]!Tableau_Lancer_la_requête_à_partir_de_Excel_Files14[#All],39,FALSE),IF($AD22="MP HYGIENE",VLOOKUP($B22,[1]!Tableau_Lancer_la_requête_à_partir_de_Excel_Files15[#All],39,FALSE),IF($AD22="SIPALDIS",VLOOKUP($B22,[1]!Tableau_Lancer_la_requête_à_partir_de_Excel_Files13[#All],39,FALSE),IF($AD22="TICKET COM",VLOOKUP($B22,[1]!Tableau_Lancer_la_requête_à_partir_de_Excel_Files16[#All],39,FALSE),IF($AD22="TREELOGI-CODINA",VLOOKUP($B22,[1]!Tableau_Lancer_la_requête_à_partir_de_Excel_Files17[#All],39,FALSE)))))))))))))))))),"A REMPLIR")</f>
        <v>3</v>
      </c>
      <c r="AP22" s="25" t="str">
        <f ca="1">IFERROR(IF($AD22="SOLIA",VLOOKUP($B22,[1]!Tableau_Lancer_la_requête_à_partir_de_Excel_Files6[#All],40,FALSE),IF($AD22="FIRPLAST",VLOOKUP($B22,[1]!Tableau_Lancer_la_requête_à_partir_de_Excel_Files5[#All],40,FALSE),IF($AD22="COMATEC",VLOOKUP($B22,[1]!Tableau_Lancer_la_requête_à_partir_de_Excel_Files7[#All],40,FALSE),IF($AD22="DE FACTO",VLOOKUP($B22,[1]!Tableau_Lancer_la_requête_à_partir_de_Excel_Files4[#All],40,FALSE),IF($AD22="ARTE Dist",VLOOKUP($B22,[1]!Tableau_Lancer_la_requête_à_partir_de_Excel_Files18[#All],40,FALSE),IF($AD22="THIOLAT",VLOOKUP($B22,[1]!Tableau_Lancer_la_requête_à_partir_de_Excel_Files20[#All],40,FALSE),IF($AD22="LE GOFF",VLOOKUP($B22,[1]!Tableau_Lancer_la_requête_à_partir_de_Excel_Files19[#All],40,FALSE),IF($AD22="ARDEX",VLOOKUP($B22,[1]!Tableau_Lancer_la_requête_à_partir_de_Excel_Files8[#All],40,FALSE),IF($AD22="EVENPLAST",VLOOKUP($B22,[1]!Tableau_Lancer_la_requête_à_partir_de_Excel_Files9[#All],40,FALSE),IF($AD22="GAULT ET FREMONT",VLOOKUP($B22,[1]!Tableau_Lancer_la_requête_à_partir_de_Excel_Files10[#All],40,FALSE),IF($AD22="GUILLIN EMBALLAGES",VLOOKUP($B22,[1]!Tableau_Lancer_la_requête_à_partir_de_Excel_Files11[#All],40,FALSE),IF($AD22="IMPRIMERIE DU VIADUC",VLOOKUP($B22,[1]!Tableau_Lancer_la_requête_à_partir_de_Excel_Files12[#All],40,FALSE),IF($AD22="JOLARD",VLOOKUP($B22,[1]!Tableau_Lancer_la_requête_à_partir_de_Excel_Files14[#All],40,FALSE),IF($AD22="MP HYGIENE",VLOOKUP($B22,[1]!Tableau_Lancer_la_requête_à_partir_de_Excel_Files15[#All],40,FALSE),IF($AD22="SIPALDIS",VLOOKUP($B22,[1]!Tableau_Lancer_la_requête_à_partir_de_Excel_Files13[#All],40,FALSE),IF($AD22="TICKET COM",VLOOKUP($B22,[1]!Tableau_Lancer_la_requête_à_partir_de_Excel_Files16[#All],40,FALSE),IF($AD22="TREELOGI-CODINA",VLOOKUP($B22,[1]!Tableau_Lancer_la_requête_à_partir_de_Excel_Files17[#All],40,FALSE)))))))))))))))))),"A REMPLIR")</f>
        <v>Richard DUPONT</v>
      </c>
      <c r="AQ22" s="27" t="str">
        <f ca="1">IFERROR(IF($AD22="SOLIA",VLOOKUP($B22,[1]!Tableau_Lancer_la_requête_à_partir_de_Excel_Files6[#All],41,FALSE),IF($AD22="FIRPLAST",VLOOKUP($B22,[1]!Tableau_Lancer_la_requête_à_partir_de_Excel_Files5[#All],41,FALSE),IF($AD22="COMATEC",VLOOKUP($B22,[1]!Tableau_Lancer_la_requête_à_partir_de_Excel_Files7[#All],41,FALSE),IF($AD22="DE FACTO",VLOOKUP($B22,[1]!Tableau_Lancer_la_requête_à_partir_de_Excel_Files4[#All],41,FALSE),IF($AD22="ARTE Dist",VLOOKUP($B22,[1]!Tableau_Lancer_la_requête_à_partir_de_Excel_Files18[#All],41,FALSE),IF($AD22="THIOLAT",VLOOKUP($B22,[1]!Tableau_Lancer_la_requête_à_partir_de_Excel_Files20[#All],41,FALSE),IF($AD22="LE GOFF",VLOOKUP($B22,[1]!Tableau_Lancer_la_requête_à_partir_de_Excel_Files19[#All],41,FALSE),IF($AD22="ARDEX",VLOOKUP($B22,[1]!Tableau_Lancer_la_requête_à_partir_de_Excel_Files8[#All],41,FALSE),IF($AD22="EVENPLAST",VLOOKUP($B22,[1]!Tableau_Lancer_la_requête_à_partir_de_Excel_Files9[#All],41,FALSE),IF($AD22="GAULT ET FREMONT",VLOOKUP($B22,[1]!Tableau_Lancer_la_requête_à_partir_de_Excel_Files10[#All],41,FALSE),IF($AD22="GUILLIN EMBALLAGES",VLOOKUP($B22,[1]!Tableau_Lancer_la_requête_à_partir_de_Excel_Files11[#All],41,FALSE),IF($AD22="IMPRIMERIE DU VIADUC",VLOOKUP($B22,[1]!Tableau_Lancer_la_requête_à_partir_de_Excel_Files12[#All],41,FALSE),IF($AD22="JOLARD",VLOOKUP($B22,[1]!Tableau_Lancer_la_requête_à_partir_de_Excel_Files14[#All],41,FALSE),IF($AD22="MP HYGIENE",VLOOKUP($B22,[1]!Tableau_Lancer_la_requête_à_partir_de_Excel_Files15[#All],41,FALSE),IF($AD22="SIPALDIS",VLOOKUP($B22,[1]!Tableau_Lancer_la_requête_à_partir_de_Excel_Files13[#All],41,FALSE),IF($AD22="TICKET COM",VLOOKUP($B22,[1]!Tableau_Lancer_la_requête_à_partir_de_Excel_Files16[#All],41,FALSE),IF($AD22="TREELOGI-CODINA",VLOOKUP($B22,[1]!Tableau_Lancer_la_requête_à_partir_de_Excel_Files17[#All],41,FALSE)))))))))))))))))),"A REMPLIR")</f>
        <v>02 34 56 87 21</v>
      </c>
      <c r="AR22" s="29">
        <v>42593</v>
      </c>
      <c r="AS22" s="24">
        <v>5</v>
      </c>
      <c r="AT22" s="30" t="s">
        <v>98</v>
      </c>
      <c r="AU22" s="31" t="s">
        <v>72</v>
      </c>
      <c r="AV22" s="31" t="s">
        <v>72</v>
      </c>
      <c r="AW22" s="31" t="s">
        <v>72</v>
      </c>
      <c r="AX22" s="31" t="s">
        <v>99</v>
      </c>
      <c r="AY22" s="32"/>
      <c r="AZ22" s="32">
        <v>0</v>
      </c>
      <c r="BA22" s="31"/>
      <c r="BB22" s="31" t="s">
        <v>100</v>
      </c>
      <c r="BC22" s="31" t="s">
        <v>101</v>
      </c>
      <c r="BD22" s="30"/>
      <c r="BE22" s="33"/>
      <c r="BF22" s="22"/>
      <c r="BG22" s="22" t="s">
        <v>85</v>
      </c>
    </row>
    <row r="23" spans="1:59" ht="255">
      <c r="A23" s="10" t="s">
        <v>102</v>
      </c>
      <c r="B23" s="34" t="s">
        <v>103</v>
      </c>
      <c r="C23" s="12" t="s">
        <v>61</v>
      </c>
      <c r="D23" s="13" t="s">
        <v>77</v>
      </c>
      <c r="E23" s="14" t="s">
        <v>88</v>
      </c>
      <c r="F23" s="15">
        <v>42466</v>
      </c>
      <c r="G23" s="13" t="s">
        <v>104</v>
      </c>
      <c r="H23" s="13" t="s">
        <v>105</v>
      </c>
      <c r="I23" s="16" t="s">
        <v>106</v>
      </c>
      <c r="J23" s="16" t="s">
        <v>103</v>
      </c>
      <c r="K23" s="16" t="s">
        <v>107</v>
      </c>
      <c r="L23" s="16" t="s">
        <v>108</v>
      </c>
      <c r="M23" s="16" t="s">
        <v>109</v>
      </c>
      <c r="N23" s="16" t="s">
        <v>71</v>
      </c>
      <c r="O23" s="17" t="s">
        <v>79</v>
      </c>
      <c r="P23" s="17" t="s">
        <v>79</v>
      </c>
      <c r="Q23" s="16" t="s">
        <v>110</v>
      </c>
      <c r="R23" s="16" t="s">
        <v>111</v>
      </c>
      <c r="S23" s="18" t="s">
        <v>112</v>
      </c>
      <c r="T23" s="19"/>
      <c r="U23" s="19" t="s">
        <v>107</v>
      </c>
      <c r="V23" s="18">
        <v>10</v>
      </c>
      <c r="W23" s="15" t="s">
        <v>77</v>
      </c>
      <c r="X23" s="15" t="s">
        <v>113</v>
      </c>
      <c r="Y23" s="15">
        <v>42474</v>
      </c>
      <c r="Z23" s="22" t="s">
        <v>79</v>
      </c>
      <c r="AA23" s="23" t="s">
        <v>80</v>
      </c>
      <c r="AB23" s="24" t="s">
        <v>114</v>
      </c>
      <c r="AC23" s="24" t="s">
        <v>112</v>
      </c>
      <c r="AD23" s="25">
        <f ca="1">IFERROR(IF($AD23="SOLIA",VLOOKUP($B23,[1]!Tableau_Lancer_la_requête_à_partir_de_Excel_Files6[#All],28,FALSE),IF($AD23="FIRPLAST",VLOOKUP($B23,[1]!Tableau_Lancer_la_requête_à_partir_de_Excel_Files5[#All],28,FALSE),IF($AD23="COMATEC",VLOOKUP($B23,[1]!Tableau_Lancer_la_requête_à_partir_de_Excel_Files7[#All],28,FALSE),IF($AD23="DE FACTO",VLOOKUP($B23,[1]!Tableau_Lancer_la_requête_à_partir_de_Excel_Files4[#All],28,FALSE),IF($AD23="ARTE Dist",VLOOKUP($B23,[1]!Tableau_Lancer_la_requête_à_partir_de_Excel_Files18[#All],28,FALSE),IF($AD23="THIOLAT",VLOOKUP($B23,[1]!Tableau_Lancer_la_requête_à_partir_de_Excel_Files20[#All],28,FALSE),IF($AD23="LE GOFF",VLOOKUP($B23,[1]!Tableau_Lancer_la_requête_à_partir_de_Excel_Files19[#All],28,FALSE),IF($AD23="ARDEX",VLOOKUP($B23,[1]!Tableau_Lancer_la_requête_à_partir_de_Excel_Files8[#All],28,FALSE),IF($AD23="EVENPLAST",VLOOKUP($B23,[1]!Tableau_Lancer_la_requête_à_partir_de_Excel_Files9[#All],28,FALSE),IF($AD23="GAULT ET FREMONT",VLOOKUP($B23,[1]!Tableau_Lancer_la_requête_à_partir_de_Excel_Files10[#All],28,FALSE),IF($AD23="GUILLIN EMBALLAGES",VLOOKUP($B23,[1]!Tableau_Lancer_la_requête_à_partir_de_Excel_Files11[#All],28,FALSE),IF($AD23="IMPRIMERIE DU VIADUC",VLOOKUP($B23,[1]!Tableau_Lancer_la_requête_à_partir_de_Excel_Files12[#All],28,FALSE),IF($AD23="JOLARD",VLOOKUP($B23,[1]!Tableau_Lancer_la_requête_à_partir_de_Excel_Files14[#All],28,FALSE),IF($AD23="MP HYGIENE",VLOOKUP($B23,[1]!Tableau_Lancer_la_requête_à_partir_de_Excel_Files15[#All],28,FALSE),IF($AD23="SIPALDIS",VLOOKUP($B23,[1]!Tableau_Lancer_la_requête_à_partir_de_Excel_Files13[#All],28,FALSE),IF($AD23="TICKET COM",VLOOKUP($B23,[1]!Tableau_Lancer_la_requête_à_partir_de_Excel_Files16[#All],28,FALSE),IF($AD23="TREELOGI-CODINA",VLOOKUP($B23,[1]!Tableau_Lancer_la_requête_à_partir_de_Excel_Files17[#All],28,FALSE)))))))))))))))))),"A REMPLIR")</f>
        <v>42467</v>
      </c>
      <c r="AE23" s="25" t="str">
        <f ca="1">IFERROR(IF($AD23="SOLIA",VLOOKUP($B23,[1]!Tableau_Lancer_la_requête_à_partir_de_Excel_Files6[#All],29,FALSE),IF($AD23="FIRPLAST",VLOOKUP($B23,[1]!Tableau_Lancer_la_requête_à_partir_de_Excel_Files5[#All],29,FALSE),IF($AD23="COMATEC",VLOOKUP($B23,[1]!Tableau_Lancer_la_requête_à_partir_de_Excel_Files7[#All],29,FALSE),IF($AD23="DE FACTO",VLOOKUP($B23,[1]!Tableau_Lancer_la_requête_à_partir_de_Excel_Files4[#All],29,FALSE),IF($AD23="ARTE Dist",VLOOKUP($B23,[1]!Tableau_Lancer_la_requête_à_partir_de_Excel_Files18[#All],29,FALSE),IF($AD23="THIOLAT",VLOOKUP($B23,[1]!Tableau_Lancer_la_requête_à_partir_de_Excel_Files20[#All],29,FALSE),IF($AD23="LE GOFF",VLOOKUP($B23,[1]!Tableau_Lancer_la_requête_à_partir_de_Excel_Files19[#All],29,FALSE),IF($AD23="ARDEX",VLOOKUP($B23,[1]!Tableau_Lancer_la_requête_à_partir_de_Excel_Files8[#All],29,FALSE),IF($AD23="EVENPLAST",VLOOKUP($B23,[1]!Tableau_Lancer_la_requête_à_partir_de_Excel_Files9[#All],29,FALSE),IF($AD23="GAULT ET FREMONT",VLOOKUP($B23,[1]!Tableau_Lancer_la_requête_à_partir_de_Excel_Files10[#All],29,FALSE),IF($AD23="GUILLIN EMBALLAGES",VLOOKUP($B23,[1]!Tableau_Lancer_la_requête_à_partir_de_Excel_Files11[#All],29,FALSE),IF($AD23="IMPRIMERIE DU VIADUC",VLOOKUP($B23,[1]!Tableau_Lancer_la_requête_à_partir_de_Excel_Files12[#All],29,FALSE),IF($AD23="JOLARD",VLOOKUP($B23,[1]!Tableau_Lancer_la_requête_à_partir_de_Excel_Files14[#All],29,FALSE),IF($AD23="MP HYGIENE",VLOOKUP($B23,[1]!Tableau_Lancer_la_requête_à_partir_de_Excel_Files15[#All],29,FALSE),IF($AD23="SIPALDIS",VLOOKUP($B23,[1]!Tableau_Lancer_la_requête_à_partir_de_Excel_Files13[#All],29,FALSE),IF($AD23="TICKET COM",VLOOKUP($B23,[1]!Tableau_Lancer_la_requête_à_partir_de_Excel_Files16[#All],29,FALSE),IF($AD23="TREELOGI-CODINA",VLOOKUP($B23,[1]!Tableau_Lancer_la_requête_à_partir_de_Excel_Files17[#All],29,FALSE)))))))))))))))))),"A REMPLIR")</f>
        <v>555</v>
      </c>
      <c r="AF23" s="25" t="str">
        <f ca="1">IFERROR(IF($AD23="SOLIA",VLOOKUP($B23,[1]!Tableau_Lancer_la_requête_à_partir_de_Excel_Files6[#All],30,FALSE),IF($AD23="FIRPLAST",VLOOKUP($B23,[1]!Tableau_Lancer_la_requête_à_partir_de_Excel_Files5[#All],30,FALSE),IF($AD23="COMATEC",VLOOKUP($B23,[1]!Tableau_Lancer_la_requête_à_partir_de_Excel_Files7[#All],30,FALSE),IF($AD23="DE FACTO",VLOOKUP($B23,[1]!Tableau_Lancer_la_requête_à_partir_de_Excel_Files4[#All],30,FALSE),IF($AD23="ARTE Dist",VLOOKUP($B23,[1]!Tableau_Lancer_la_requête_à_partir_de_Excel_Files18[#All],30,FALSE),IF($AD23="THIOLAT",VLOOKUP($B23,[1]!Tableau_Lancer_la_requête_à_partir_de_Excel_Files20[#All],30,FALSE),IF($AD23="LE GOFF",VLOOKUP($B23,[1]!Tableau_Lancer_la_requête_à_partir_de_Excel_Files19[#All],30,FALSE),IF($AD23="ARDEX",VLOOKUP($B23,[1]!Tableau_Lancer_la_requête_à_partir_de_Excel_Files8[#All],30,FALSE),IF($AD23="EVENPLAST",VLOOKUP($B23,[1]!Tableau_Lancer_la_requête_à_partir_de_Excel_Files9[#All],30,FALSE),IF($AD23="GAULT ET FREMONT",VLOOKUP($B23,[1]!Tableau_Lancer_la_requête_à_partir_de_Excel_Files10[#All],30,FALSE),IF($AD23="GUILLIN EMBALLAGES",VLOOKUP($B23,[1]!Tableau_Lancer_la_requête_à_partir_de_Excel_Files11[#All],30,FALSE),IF($AD23="IMPRIMERIE DU VIADUC",VLOOKUP($B23,[1]!Tableau_Lancer_la_requête_à_partir_de_Excel_Files12[#All],30,FALSE),IF($AD23="JOLARD",VLOOKUP($B23,[1]!Tableau_Lancer_la_requête_à_partir_de_Excel_Files14[#All],30,FALSE),IF($AD23="MP HYGIENE",VLOOKUP($B23,[1]!Tableau_Lancer_la_requête_à_partir_de_Excel_Files15[#All],30,FALSE),IF($AD23="SIPALDIS",VLOOKUP($B23,[1]!Tableau_Lancer_la_requête_à_partir_de_Excel_Files13[#All],30,FALSE),IF($AD23="TICKET COM",VLOOKUP($B23,[1]!Tableau_Lancer_la_requête_à_partir_de_Excel_Files16[#All],30,FALSE),IF($AD23="TREELOGI-CODINA",VLOOKUP($B23,[1]!Tableau_Lancer_la_requête_à_partir_de_Excel_Files17[#All],30,FALSE)))))))))))))))))),"A REMPLIR")</f>
        <v>Badge manager C-50</v>
      </c>
      <c r="AG23" s="26">
        <f ca="1">IFERROR(IF($AD23="SOLIA",VLOOKUP($B23,[1]!Tableau_Lancer_la_requête_à_partir_de_Excel_Files6[#All],31,FALSE),IF($AD23="FIRPLAST",VLOOKUP($B23,[1]!Tableau_Lancer_la_requête_à_partir_de_Excel_Files5[#All],31,FALSE),IF($AD23="COMATEC",VLOOKUP($B23,[1]!Tableau_Lancer_la_requête_à_partir_de_Excel_Files7[#All],31,FALSE),IF($AD23="DE FACTO",VLOOKUP($B23,[1]!Tableau_Lancer_la_requête_à_partir_de_Excel_Files4[#All],31,FALSE),IF($AD23="ARTE Dist",VLOOKUP($B23,[1]!Tableau_Lancer_la_requête_à_partir_de_Excel_Files18[#All],31,FALSE),IF($AD23="THIOLAT",VLOOKUP($B23,[1]!Tableau_Lancer_la_requête_à_partir_de_Excel_Files20[#All],31,FALSE),IF($AD23="LE GOFF",VLOOKUP($B23,[1]!Tableau_Lancer_la_requête_à_partir_de_Excel_Files19[#All],31,FALSE),IF($AD23="ARDEX",VLOOKUP($B23,[1]!Tableau_Lancer_la_requête_à_partir_de_Excel_Files8[#All],31,FALSE),IF($AD23="EVENPLAST",VLOOKUP($B23,[1]!Tableau_Lancer_la_requête_à_partir_de_Excel_Files9[#All],31,FALSE),IF($AD23="GAULT ET FREMONT",VLOOKUP($B23,[1]!Tableau_Lancer_la_requête_à_partir_de_Excel_Files10[#All],31,FALSE),IF($AD23="GUILLIN EMBALLAGES",VLOOKUP($B23,[1]!Tableau_Lancer_la_requête_à_partir_de_Excel_Files11[#All],31,FALSE),IF($AD23="IMPRIMERIE DU VIADUC",VLOOKUP($B23,[1]!Tableau_Lancer_la_requête_à_partir_de_Excel_Files12[#All],31,FALSE),IF($AD23="JOLARD",VLOOKUP($B23,[1]!Tableau_Lancer_la_requête_à_partir_de_Excel_Files14[#All],31,FALSE),IF($AD23="MP HYGIENE",VLOOKUP($B23,[1]!Tableau_Lancer_la_requête_à_partir_de_Excel_Files15[#All],31,FALSE),IF($AD23="SIPALDIS",VLOOKUP($B23,[1]!Tableau_Lancer_la_requête_à_partir_de_Excel_Files13[#All],31,FALSE),IF($AD23="TICKET COM",VLOOKUP($B23,[1]!Tableau_Lancer_la_requête_à_partir_de_Excel_Files16[#All],31,FALSE),IF($AD23="TREELOGI-CODINA",VLOOKUP($B23,[1]!Tableau_Lancer_la_requête_à_partir_de_Excel_Files17[#All],31,FALSE)))))))))))))))))),"A REMPLIR")</f>
        <v>50</v>
      </c>
      <c r="AH23" s="25" t="str">
        <f ca="1">IFERROR(IF($AD23="SOLIA",VLOOKUP($B23,[1]!Tableau_Lancer_la_requête_à_partir_de_Excel_Files6[#All],32,FALSE),IF($AD23="FIRPLAST",VLOOKUP($B23,[1]!Tableau_Lancer_la_requête_à_partir_de_Excel_Files5[#All],32,FALSE),IF($AD23="COMATEC",VLOOKUP($B23,[1]!Tableau_Lancer_la_requête_à_partir_de_Excel_Files7[#All],32,FALSE),IF($AD23="DE FACTO",VLOOKUP($B23,[1]!Tableau_Lancer_la_requête_à_partir_de_Excel_Files4[#All],32,FALSE),IF($AD23="ARTE Dist",VLOOKUP($B23,[1]!Tableau_Lancer_la_requête_à_partir_de_Excel_Files18[#All],32,FALSE),IF($AD23="THIOLAT",VLOOKUP($B23,[1]!Tableau_Lancer_la_requête_à_partir_de_Excel_Files20[#All],32,FALSE),IF($AD23="LE GOFF",VLOOKUP($B23,[1]!Tableau_Lancer_la_requête_à_partir_de_Excel_Files19[#All],32,FALSE),IF($AD23="ARDEX",VLOOKUP($B23,[1]!Tableau_Lancer_la_requête_à_partir_de_Excel_Files8[#All],32,FALSE),IF($AD23="EVENPLAST",VLOOKUP($B23,[1]!Tableau_Lancer_la_requête_à_partir_de_Excel_Files9[#All],32,FALSE),IF($AD23="GAULT ET FREMONT",VLOOKUP($B23,[1]!Tableau_Lancer_la_requête_à_partir_de_Excel_Files10[#All],32,FALSE),IF($AD23="GUILLIN EMBALLAGES",VLOOKUP($B23,[1]!Tableau_Lancer_la_requête_à_partir_de_Excel_Files11[#All],32,FALSE),IF($AD23="IMPRIMERIE DU VIADUC",VLOOKUP($B23,[1]!Tableau_Lancer_la_requête_à_partir_de_Excel_Files12[#All],32,FALSE),IF($AD23="JOLARD",VLOOKUP($B23,[1]!Tableau_Lancer_la_requête_à_partir_de_Excel_Files14[#All],32,FALSE),IF($AD23="MP HYGIENE",VLOOKUP($B23,[1]!Tableau_Lancer_la_requête_à_partir_de_Excel_Files15[#All],32,FALSE),IF($AD23="SIPALDIS",VLOOKUP($B23,[1]!Tableau_Lancer_la_requête_à_partir_de_Excel_Files13[#All],32,FALSE),IF($AD23="TICKET COM",VLOOKUP($B23,[1]!Tableau_Lancer_la_requête_à_partir_de_Excel_Files16[#All],32,FALSE),IF($AD23="TREELOGI-CODINA",VLOOKUP($B23,[1]!Tableau_Lancer_la_requête_à_partir_de_Excel_Files17[#All],32,FALSE)))))))))))))))))),"A REMPLIR")</f>
        <v>OUI</v>
      </c>
      <c r="AI23" s="27">
        <f ca="1">IFERROR(IF($AD23="SOLIA",VLOOKUP($B23,[1]!Tableau_Lancer_la_requête_à_partir_de_Excel_Files6[#All],33,FALSE),IF($AD23="FIRPLAST",VLOOKUP($B23,[1]!Tableau_Lancer_la_requête_à_partir_de_Excel_Files5[#All],33,FALSE),IF($AD23="COMATEC",VLOOKUP($B23,[1]!Tableau_Lancer_la_requête_à_partir_de_Excel_Files7[#All],33,FALSE),IF($AD23="DE FACTO",VLOOKUP($B23,[1]!Tableau_Lancer_la_requête_à_partir_de_Excel_Files4[#All],33,FALSE),IF($AD23="ARTE Dist",VLOOKUP($B23,[1]!Tableau_Lancer_la_requête_à_partir_de_Excel_Files18[#All],33,FALSE),IF($AD23="THIOLAT",VLOOKUP($B23,[1]!Tableau_Lancer_la_requête_à_partir_de_Excel_Files20[#All],33,FALSE),IF($AD23="LE GOFF",VLOOKUP($B23,[1]!Tableau_Lancer_la_requête_à_partir_de_Excel_Files19[#All],33,FALSE),IF($AD23="ARDEX",VLOOKUP($B23,[1]!Tableau_Lancer_la_requête_à_partir_de_Excel_Files8[#All],33,FALSE),IF($AD23="EVENPLAST",VLOOKUP($B23,[1]!Tableau_Lancer_la_requête_à_partir_de_Excel_Files9[#All],33,FALSE),IF($AD23="GAULT ET FREMONT",VLOOKUP($B23,[1]!Tableau_Lancer_la_requête_à_partir_de_Excel_Files10[#All],33,FALSE),IF($AD23="GUILLIN EMBALLAGES",VLOOKUP($B23,[1]!Tableau_Lancer_la_requête_à_partir_de_Excel_Files11[#All],33,FALSE),IF($AD23="IMPRIMERIE DU VIADUC",VLOOKUP($B23,[1]!Tableau_Lancer_la_requête_à_partir_de_Excel_Files12[#All],33,FALSE),IF($AD23="JOLARD",VLOOKUP($B23,[1]!Tableau_Lancer_la_requête_à_partir_de_Excel_Files14[#All],33,FALSE),IF($AD23="MP HYGIENE",VLOOKUP($B23,[1]!Tableau_Lancer_la_requête_à_partir_de_Excel_Files15[#All],33,FALSE),IF($AD23="SIPALDIS",VLOOKUP($B23,[1]!Tableau_Lancer_la_requête_à_partir_de_Excel_Files13[#All],33,FALSE),IF($AD23="TICKET COM",VLOOKUP($B23,[1]!Tableau_Lancer_la_requête_à_partir_de_Excel_Files16[#All],33,FALSE),IF($AD23="TREELOGI-CODINA",VLOOKUP($B23,[1]!Tableau_Lancer_la_requête_à_partir_de_Excel_Files17[#All],33,FALSE)))))))))))))))))),"A REMPLIR")</f>
        <v>500</v>
      </c>
      <c r="AJ23" s="25">
        <f ca="1">IFERROR(IF($AD23="SOLIA",VLOOKUP($B23,[1]!Tableau_Lancer_la_requête_à_partir_de_Excel_Files6[#All],34,FALSE),IF($AD23="FIRPLAST",VLOOKUP($B23,[1]!Tableau_Lancer_la_requête_à_partir_de_Excel_Files5[#All],34,FALSE),IF($AD23="COMATEC",VLOOKUP($B23,[1]!Tableau_Lancer_la_requête_à_partir_de_Excel_Files7[#All],34,FALSE),IF($AD23="DE FACTO",VLOOKUP($B23,[1]!Tableau_Lancer_la_requête_à_partir_de_Excel_Files4[#All],34,FALSE),IF($AD23="ARTE Dist",VLOOKUP($B23,[1]!Tableau_Lancer_la_requête_à_partir_de_Excel_Files18[#All],34,FALSE),IF($AD23="THIOLAT",VLOOKUP($B23,[1]!Tableau_Lancer_la_requête_à_partir_de_Excel_Files20[#All],34,FALSE),IF($AD23="LE GOFF",VLOOKUP($B23,[1]!Tableau_Lancer_la_requête_à_partir_de_Excel_Files19[#All],34,FALSE),IF($AD23="ARDEX",VLOOKUP($B23,[1]!Tableau_Lancer_la_requête_à_partir_de_Excel_Files8[#All],34,FALSE),IF($AD23="EVENPLAST",VLOOKUP($B23,[1]!Tableau_Lancer_la_requête_à_partir_de_Excel_Files9[#All],34,FALSE),IF($AD23="GAULT ET FREMONT",VLOOKUP($B23,[1]!Tableau_Lancer_la_requête_à_partir_de_Excel_Files10[#All],34,FALSE),IF($AD23="GUILLIN EMBALLAGES",VLOOKUP($B23,[1]!Tableau_Lancer_la_requête_à_partir_de_Excel_Files11[#All],34,FALSE),IF($AD23="IMPRIMERIE DU VIADUC",VLOOKUP($B23,[1]!Tableau_Lancer_la_requête_à_partir_de_Excel_Files12[#All],34,FALSE),IF($AD23="JOLARD",VLOOKUP($B23,[1]!Tableau_Lancer_la_requête_à_partir_de_Excel_Files14[#All],34,FALSE),IF($AD23="MP HYGIENE",VLOOKUP($B23,[1]!Tableau_Lancer_la_requête_à_partir_de_Excel_Files15[#All],34,FALSE),IF($AD23="SIPALDIS",VLOOKUP($B23,[1]!Tableau_Lancer_la_requête_à_partir_de_Excel_Files13[#All],34,FALSE),IF($AD23="TICKET COM",VLOOKUP($B23,[1]!Tableau_Lancer_la_requête_à_partir_de_Excel_Files16[#All],34,FALSE),IF($AD23="TREELOGI-CODINA",VLOOKUP($B23,[1]!Tableau_Lancer_la_requête_à_partir_de_Excel_Files17[#All],34,FALSE)))))))))))))))))),"A REMPLIR")</f>
        <v>42470</v>
      </c>
      <c r="AK23" s="25" t="str">
        <f ca="1">IFERROR(IF($AD23="SOLIA",VLOOKUP($B23,[1]!Tableau_Lancer_la_requête_à_partir_de_Excel_Files6[#All],35,FALSE),IF($AD23="FIRPLAST",VLOOKUP($B23,[1]!Tableau_Lancer_la_requête_à_partir_de_Excel_Files5[#All],35,FALSE),IF($AD23="COMATEC",VLOOKUP($B23,[1]!Tableau_Lancer_la_requête_à_partir_de_Excel_Files7[#All],35,FALSE),IF($AD23="DE FACTO",VLOOKUP($B23,[1]!Tableau_Lancer_la_requête_à_partir_de_Excel_Files4[#All],35,FALSE),IF($AD23="ARTE Dist",VLOOKUP($B23,[1]!Tableau_Lancer_la_requête_à_partir_de_Excel_Files18[#All],35,FALSE),IF($AD23="THIOLAT",VLOOKUP($B23,[1]!Tableau_Lancer_la_requête_à_partir_de_Excel_Files20[#All],35,FALSE),IF($AD23="LE GOFF",VLOOKUP($B23,[1]!Tableau_Lancer_la_requête_à_partir_de_Excel_Files19[#All],35,FALSE),IF($AD23="ARDEX",VLOOKUP($B23,[1]!Tableau_Lancer_la_requête_à_partir_de_Excel_Files8[#All],35,FALSE),IF($AD23="EVENPLAST",VLOOKUP($B23,[1]!Tableau_Lancer_la_requête_à_partir_de_Excel_Files9[#All],35,FALSE),IF($AD23="GAULT ET FREMONT",VLOOKUP($B23,[1]!Tableau_Lancer_la_requête_à_partir_de_Excel_Files10[#All],35,FALSE),IF($AD23="GUILLIN EMBALLAGES",VLOOKUP($B23,[1]!Tableau_Lancer_la_requête_à_partir_de_Excel_Files11[#All],35,FALSE),IF($AD23="IMPRIMERIE DU VIADUC",VLOOKUP($B23,[1]!Tableau_Lancer_la_requête_à_partir_de_Excel_Files12[#All],35,FALSE),IF($AD23="JOLARD",VLOOKUP($B23,[1]!Tableau_Lancer_la_requête_à_partir_de_Excel_Files14[#All],35,FALSE),IF($AD23="MP HYGIENE",VLOOKUP($B23,[1]!Tableau_Lancer_la_requête_à_partir_de_Excel_Files15[#All],35,FALSE),IF($AD23="SIPALDIS",VLOOKUP($B23,[1]!Tableau_Lancer_la_requête_à_partir_de_Excel_Files13[#All],35,FALSE),IF($AD23="TICKET COM",VLOOKUP($B23,[1]!Tableau_Lancer_la_requête_à_partir_de_Excel_Files16[#All],35,FALSE),IF($AD23="TREELOGI-CODINA",VLOOKUP($B23,[1]!Tableau_Lancer_la_requête_à_partir_de_Excel_Files17[#All],35,FALSE)))))))))))))))))),"A REMPLIR")</f>
        <v>Colissimo</v>
      </c>
      <c r="AL23" s="26">
        <f ca="1">IFERROR(IF($AD23="SOLIA",VLOOKUP($B23,[1]!Tableau_Lancer_la_requête_à_partir_de_Excel_Files6[#All],36,FALSE),IF($AD23="FIRPLAST",VLOOKUP($B23,[1]!Tableau_Lancer_la_requête_à_partir_de_Excel_Files5[#All],36,FALSE),IF($AD23="COMATEC",VLOOKUP($B23,[1]!Tableau_Lancer_la_requête_à_partir_de_Excel_Files7[#All],36,FALSE),IF($AD23="DE FACTO",VLOOKUP($B23,[1]!Tableau_Lancer_la_requête_à_partir_de_Excel_Files4[#All],36,FALSE),IF($AD23="ARTE Dist",VLOOKUP($B23,[1]!Tableau_Lancer_la_requête_à_partir_de_Excel_Files18[#All],36,FALSE),IF($AD23="THIOLAT",VLOOKUP($B23,[1]!Tableau_Lancer_la_requête_à_partir_de_Excel_Files20[#All],36,FALSE),IF($AD23="LE GOFF",VLOOKUP($B23,[1]!Tableau_Lancer_la_requête_à_partir_de_Excel_Files19[#All],36,FALSE),IF($AD23="ARDEX",VLOOKUP($B23,[1]!Tableau_Lancer_la_requête_à_partir_de_Excel_Files8[#All],36,FALSE),IF($AD23="EVENPLAST",VLOOKUP($B23,[1]!Tableau_Lancer_la_requête_à_partir_de_Excel_Files9[#All],36,FALSE),IF($AD23="GAULT ET FREMONT",VLOOKUP($B23,[1]!Tableau_Lancer_la_requête_à_partir_de_Excel_Files10[#All],36,FALSE),IF($AD23="GUILLIN EMBALLAGES",VLOOKUP($B23,[1]!Tableau_Lancer_la_requête_à_partir_de_Excel_Files11[#All],36,FALSE),IF($AD23="IMPRIMERIE DU VIADUC",VLOOKUP($B23,[1]!Tableau_Lancer_la_requête_à_partir_de_Excel_Files12[#All],36,FALSE),IF($AD23="JOLARD",VLOOKUP($B23,[1]!Tableau_Lancer_la_requête_à_partir_de_Excel_Files14[#All],36,FALSE),IF($AD23="MP HYGIENE",VLOOKUP($B23,[1]!Tableau_Lancer_la_requête_à_partir_de_Excel_Files15[#All],36,FALSE),IF($AD23="SIPALDIS",VLOOKUP($B23,[1]!Tableau_Lancer_la_requête_à_partir_de_Excel_Files13[#All],36,FALSE),IF($AD23="TICKET COM",VLOOKUP($B23,[1]!Tableau_Lancer_la_requête_à_partir_de_Excel_Files16[#All],36,FALSE),IF($AD23="TREELOGI-CODINA",VLOOKUP($B23,[1]!Tableau_Lancer_la_requête_à_partir_de_Excel_Files17[#All],36,FALSE)))))))))))))))))),"A REMPLIR")</f>
        <v>3</v>
      </c>
      <c r="AM23" s="26">
        <f ca="1">IFERROR(IF($AD23="SOLIA",VLOOKUP($B23,[1]!Tableau_Lancer_la_requête_à_partir_de_Excel_Files6[#All],37,FALSE),IF($AD23="FIRPLAST",VLOOKUP($B23,[1]!Tableau_Lancer_la_requête_à_partir_de_Excel_Files5[#All],37,FALSE),IF($AD23="COMATEC",VLOOKUP($B23,[1]!Tableau_Lancer_la_requête_à_partir_de_Excel_Files7[#All],37,FALSE),IF($AD23="DE FACTO",VLOOKUP($B23,[1]!Tableau_Lancer_la_requête_à_partir_de_Excel_Files4[#All],37,FALSE),IF($AD23="ARTE Dist",VLOOKUP($B23,[1]!Tableau_Lancer_la_requête_à_partir_de_Excel_Files18[#All],37,FALSE),IF($AD23="THIOLAT",VLOOKUP($B23,[1]!Tableau_Lancer_la_requête_à_partir_de_Excel_Files20[#All],37,FALSE),IF($AD23="LE GOFF",VLOOKUP($B23,[1]!Tableau_Lancer_la_requête_à_partir_de_Excel_Files19[#All],37,FALSE),IF($AD23="ARDEX",VLOOKUP($B23,[1]!Tableau_Lancer_la_requête_à_partir_de_Excel_Files8[#All],37,FALSE),IF($AD23="EVENPLAST",VLOOKUP($B23,[1]!Tableau_Lancer_la_requête_à_partir_de_Excel_Files9[#All],37,FALSE),IF($AD23="GAULT ET FREMONT",VLOOKUP($B23,[1]!Tableau_Lancer_la_requête_à_partir_de_Excel_Files10[#All],37,FALSE),IF($AD23="GUILLIN EMBALLAGES",VLOOKUP($B23,[1]!Tableau_Lancer_la_requête_à_partir_de_Excel_Files11[#All],37,FALSE),IF($AD23="IMPRIMERIE DU VIADUC",VLOOKUP($B23,[1]!Tableau_Lancer_la_requête_à_partir_de_Excel_Files12[#All],37,FALSE),IF($AD23="JOLARD",VLOOKUP($B23,[1]!Tableau_Lancer_la_requête_à_partir_de_Excel_Files14[#All],37,FALSE),IF($AD23="MP HYGIENE",VLOOKUP($B23,[1]!Tableau_Lancer_la_requête_à_partir_de_Excel_Files15[#All],37,FALSE),IF($AD23="SIPALDIS",VLOOKUP($B23,[1]!Tableau_Lancer_la_requête_à_partir_de_Excel_Files13[#All],37,FALSE),IF($AD23="TICKET COM",VLOOKUP($B23,[1]!Tableau_Lancer_la_requête_à_partir_de_Excel_Files16[#All],37,FALSE),IF($AD23="TREELOGI-CODINA",VLOOKUP($B23,[1]!Tableau_Lancer_la_requête_à_partir_de_Excel_Files17[#All],37,FALSE)))))))))))))))))),"A REMPLIR")</f>
        <v>10</v>
      </c>
      <c r="AN23" s="28">
        <f ca="1">IFERROR(IF($AD23="SOLIA",VLOOKUP($B23,[1]!Tableau_Lancer_la_requête_à_partir_de_Excel_Files6[#All],38,FALSE),IF($AD23="FIRPLAST",VLOOKUP($B23,[1]!Tableau_Lancer_la_requête_à_partir_de_Excel_Files5[#All],38,FALSE),IF($AD23="COMATEC",VLOOKUP($B23,[1]!Tableau_Lancer_la_requête_à_partir_de_Excel_Files7[#All],38,FALSE),IF($AD23="DE FACTO",VLOOKUP($B23,[1]!Tableau_Lancer_la_requête_à_partir_de_Excel_Files4[#All],38,FALSE),IF($AD23="ARTE Dist",VLOOKUP($B23,[1]!Tableau_Lancer_la_requête_à_partir_de_Excel_Files18[#All],38,FALSE),IF($AD23="THIOLAT",VLOOKUP($B23,[1]!Tableau_Lancer_la_requête_à_partir_de_Excel_Files20[#All],38,FALSE),IF($AD23="LE GOFF",VLOOKUP($B23,[1]!Tableau_Lancer_la_requête_à_partir_de_Excel_Files19[#All],38,FALSE),IF($AD23="ARDEX",VLOOKUP($B23,[1]!Tableau_Lancer_la_requête_à_partir_de_Excel_Files8[#All],38,FALSE),IF($AD23="EVENPLAST",VLOOKUP($B23,[1]!Tableau_Lancer_la_requête_à_partir_de_Excel_Files9[#All],38,FALSE),IF($AD23="GAULT ET FREMONT",VLOOKUP($B23,[1]!Tableau_Lancer_la_requête_à_partir_de_Excel_Files10[#All],38,FALSE),IF($AD23="GUILLIN EMBALLAGES",VLOOKUP($B23,[1]!Tableau_Lancer_la_requête_à_partir_de_Excel_Files11[#All],38,FALSE),IF($AD23="IMPRIMERIE DU VIADUC",VLOOKUP($B23,[1]!Tableau_Lancer_la_requête_à_partir_de_Excel_Files12[#All],38,FALSE),IF($AD23="JOLARD",VLOOKUP($B23,[1]!Tableau_Lancer_la_requête_à_partir_de_Excel_Files14[#All],38,FALSE),IF($AD23="MP HYGIENE",VLOOKUP($B23,[1]!Tableau_Lancer_la_requête_à_partir_de_Excel_Files15[#All],38,FALSE),IF($AD23="SIPALDIS",VLOOKUP($B23,[1]!Tableau_Lancer_la_requête_à_partir_de_Excel_Files13[#All],38,FALSE),IF($AD23="TICKET COM",VLOOKUP($B23,[1]!Tableau_Lancer_la_requête_à_partir_de_Excel_Files16[#All],38,FALSE),IF($AD23="TREELOGI-CODINA",VLOOKUP($B23,[1]!Tableau_Lancer_la_requête_à_partir_de_Excel_Files17[#All],38,FALSE)))))))))))))))))),"A REMPLIR")</f>
        <v>20</v>
      </c>
      <c r="AO23" s="28">
        <f ca="1">IFERROR(IF($AD23="SOLIA",VLOOKUP($B23,[1]!Tableau_Lancer_la_requête_à_partir_de_Excel_Files6[#All],39,FALSE),IF($AD23="FIRPLAST",VLOOKUP($B23,[1]!Tableau_Lancer_la_requête_à_partir_de_Excel_Files5[#All],39,FALSE),IF($AD23="COMATEC",VLOOKUP($B23,[1]!Tableau_Lancer_la_requête_à_partir_de_Excel_Files7[#All],39,FALSE),IF($AD23="DE FACTO",VLOOKUP($B23,[1]!Tableau_Lancer_la_requête_à_partir_de_Excel_Files4[#All],39,FALSE),IF($AD23="ARTE Dist",VLOOKUP($B23,[1]!Tableau_Lancer_la_requête_à_partir_de_Excel_Files18[#All],39,FALSE),IF($AD23="THIOLAT",VLOOKUP($B23,[1]!Tableau_Lancer_la_requête_à_partir_de_Excel_Files20[#All],39,FALSE),IF($AD23="LE GOFF",VLOOKUP($B23,[1]!Tableau_Lancer_la_requête_à_partir_de_Excel_Files19[#All],39,FALSE),IF($AD23="ARDEX",VLOOKUP($B23,[1]!Tableau_Lancer_la_requête_à_partir_de_Excel_Files8[#All],39,FALSE),IF($AD23="EVENPLAST",VLOOKUP($B23,[1]!Tableau_Lancer_la_requête_à_partir_de_Excel_Files9[#All],39,FALSE),IF($AD23="GAULT ET FREMONT",VLOOKUP($B23,[1]!Tableau_Lancer_la_requête_à_partir_de_Excel_Files10[#All],39,FALSE),IF($AD23="GUILLIN EMBALLAGES",VLOOKUP($B23,[1]!Tableau_Lancer_la_requête_à_partir_de_Excel_Files11[#All],39,FALSE),IF($AD23="IMPRIMERIE DU VIADUC",VLOOKUP($B23,[1]!Tableau_Lancer_la_requête_à_partir_de_Excel_Files12[#All],39,FALSE),IF($AD23="JOLARD",VLOOKUP($B23,[1]!Tableau_Lancer_la_requête_à_partir_de_Excel_Files14[#All],39,FALSE),IF($AD23="MP HYGIENE",VLOOKUP($B23,[1]!Tableau_Lancer_la_requête_à_partir_de_Excel_Files15[#All],39,FALSE),IF($AD23="SIPALDIS",VLOOKUP($B23,[1]!Tableau_Lancer_la_requête_à_partir_de_Excel_Files13[#All],39,FALSE),IF($AD23="TICKET COM",VLOOKUP($B23,[1]!Tableau_Lancer_la_requête_à_partir_de_Excel_Files16[#All],39,FALSE),IF($AD23="TREELOGI-CODINA",VLOOKUP($B23,[1]!Tableau_Lancer_la_requête_à_partir_de_Excel_Files17[#All],39,FALSE)))))))))))))))))),"A REMPLIR")</f>
        <v>2</v>
      </c>
      <c r="AP23" s="25" t="str">
        <f ca="1">IFERROR(IF($AD23="SOLIA",VLOOKUP($B23,[1]!Tableau_Lancer_la_requête_à_partir_de_Excel_Files6[#All],40,FALSE),IF($AD23="FIRPLAST",VLOOKUP($B23,[1]!Tableau_Lancer_la_requête_à_partir_de_Excel_Files5[#All],40,FALSE),IF($AD23="COMATEC",VLOOKUP($B23,[1]!Tableau_Lancer_la_requête_à_partir_de_Excel_Files7[#All],40,FALSE),IF($AD23="DE FACTO",VLOOKUP($B23,[1]!Tableau_Lancer_la_requête_à_partir_de_Excel_Files4[#All],40,FALSE),IF($AD23="ARTE Dist",VLOOKUP($B23,[1]!Tableau_Lancer_la_requête_à_partir_de_Excel_Files18[#All],40,FALSE),IF($AD23="THIOLAT",VLOOKUP($B23,[1]!Tableau_Lancer_la_requête_à_partir_de_Excel_Files20[#All],40,FALSE),IF($AD23="LE GOFF",VLOOKUP($B23,[1]!Tableau_Lancer_la_requête_à_partir_de_Excel_Files19[#All],40,FALSE),IF($AD23="ARDEX",VLOOKUP($B23,[1]!Tableau_Lancer_la_requête_à_partir_de_Excel_Files8[#All],40,FALSE),IF($AD23="EVENPLAST",VLOOKUP($B23,[1]!Tableau_Lancer_la_requête_à_partir_de_Excel_Files9[#All],40,FALSE),IF($AD23="GAULT ET FREMONT",VLOOKUP($B23,[1]!Tableau_Lancer_la_requête_à_partir_de_Excel_Files10[#All],40,FALSE),IF($AD23="GUILLIN EMBALLAGES",VLOOKUP($B23,[1]!Tableau_Lancer_la_requête_à_partir_de_Excel_Files11[#All],40,FALSE),IF($AD23="IMPRIMERIE DU VIADUC",VLOOKUP($B23,[1]!Tableau_Lancer_la_requête_à_partir_de_Excel_Files12[#All],40,FALSE),IF($AD23="JOLARD",VLOOKUP($B23,[1]!Tableau_Lancer_la_requête_à_partir_de_Excel_Files14[#All],40,FALSE),IF($AD23="MP HYGIENE",VLOOKUP($B23,[1]!Tableau_Lancer_la_requête_à_partir_de_Excel_Files15[#All],40,FALSE),IF($AD23="SIPALDIS",VLOOKUP($B23,[1]!Tableau_Lancer_la_requête_à_partir_de_Excel_Files13[#All],40,FALSE),IF($AD23="TICKET COM",VLOOKUP($B23,[1]!Tableau_Lancer_la_requête_à_partir_de_Excel_Files16[#All],40,FALSE),IF($AD23="TREELOGI-CODINA",VLOOKUP($B23,[1]!Tableau_Lancer_la_requête_à_partir_de_Excel_Files17[#All],40,FALSE)))))))))))))))))),"A REMPLIR")</f>
        <v>Robert DURAND</v>
      </c>
      <c r="AQ23" s="27" t="str">
        <f ca="1">IFERROR(IF($AD23="SOLIA",VLOOKUP($B23,[1]!Tableau_Lancer_la_requête_à_partir_de_Excel_Files6[#All],41,FALSE),IF($AD23="FIRPLAST",VLOOKUP($B23,[1]!Tableau_Lancer_la_requête_à_partir_de_Excel_Files5[#All],41,FALSE),IF($AD23="COMATEC",VLOOKUP($B23,[1]!Tableau_Lancer_la_requête_à_partir_de_Excel_Files7[#All],41,FALSE),IF($AD23="DE FACTO",VLOOKUP($B23,[1]!Tableau_Lancer_la_requête_à_partir_de_Excel_Files4[#All],41,FALSE),IF($AD23="ARTE Dist",VLOOKUP($B23,[1]!Tableau_Lancer_la_requête_à_partir_de_Excel_Files18[#All],41,FALSE),IF($AD23="THIOLAT",VLOOKUP($B23,[1]!Tableau_Lancer_la_requête_à_partir_de_Excel_Files20[#All],41,FALSE),IF($AD23="LE GOFF",VLOOKUP($B23,[1]!Tableau_Lancer_la_requête_à_partir_de_Excel_Files19[#All],41,FALSE),IF($AD23="ARDEX",VLOOKUP($B23,[1]!Tableau_Lancer_la_requête_à_partir_de_Excel_Files8[#All],41,FALSE),IF($AD23="EVENPLAST",VLOOKUP($B23,[1]!Tableau_Lancer_la_requête_à_partir_de_Excel_Files9[#All],41,FALSE),IF($AD23="GAULT ET FREMONT",VLOOKUP($B23,[1]!Tableau_Lancer_la_requête_à_partir_de_Excel_Files10[#All],41,FALSE),IF($AD23="GUILLIN EMBALLAGES",VLOOKUP($B23,[1]!Tableau_Lancer_la_requête_à_partir_de_Excel_Files11[#All],41,FALSE),IF($AD23="IMPRIMERIE DU VIADUC",VLOOKUP($B23,[1]!Tableau_Lancer_la_requête_à_partir_de_Excel_Files12[#All],41,FALSE),IF($AD23="JOLARD",VLOOKUP($B23,[1]!Tableau_Lancer_la_requête_à_partir_de_Excel_Files14[#All],41,FALSE),IF($AD23="MP HYGIENE",VLOOKUP($B23,[1]!Tableau_Lancer_la_requête_à_partir_de_Excel_Files15[#All],41,FALSE),IF($AD23="SIPALDIS",VLOOKUP($B23,[1]!Tableau_Lancer_la_requête_à_partir_de_Excel_Files13[#All],41,FALSE),IF($AD23="TICKET COM",VLOOKUP($B23,[1]!Tableau_Lancer_la_requête_à_partir_de_Excel_Files16[#All],41,FALSE),IF($AD23="TREELOGI-CODINA",VLOOKUP($B23,[1]!Tableau_Lancer_la_requête_à_partir_de_Excel_Files17[#All],41,FALSE)))))))))))))))))),"A REMPLIR")</f>
        <v>04 25 68 90 21</v>
      </c>
      <c r="AR23" s="29">
        <v>42475</v>
      </c>
      <c r="AS23" s="24">
        <v>10</v>
      </c>
      <c r="AT23" s="30" t="s">
        <v>115</v>
      </c>
      <c r="AU23" s="31" t="s">
        <v>79</v>
      </c>
      <c r="AV23" s="31" t="s">
        <v>79</v>
      </c>
      <c r="AW23" s="31" t="s">
        <v>79</v>
      </c>
      <c r="AX23" s="31"/>
      <c r="AY23" s="32">
        <v>200000</v>
      </c>
      <c r="AZ23" s="32">
        <v>4000</v>
      </c>
      <c r="BA23" s="31">
        <v>5</v>
      </c>
      <c r="BB23" s="31" t="s">
        <v>100</v>
      </c>
      <c r="BC23" s="31" t="s">
        <v>116</v>
      </c>
      <c r="BD23" s="30"/>
      <c r="BE23" s="33"/>
      <c r="BF23" s="22"/>
      <c r="BG23" s="22" t="s">
        <v>85</v>
      </c>
    </row>
    <row r="24" spans="1:59" ht="210">
      <c r="A24" s="10" t="s">
        <v>59</v>
      </c>
      <c r="B24" s="11" t="s">
        <v>60</v>
      </c>
      <c r="C24" s="12" t="s">
        <v>61</v>
      </c>
      <c r="D24" s="13" t="s">
        <v>62</v>
      </c>
      <c r="E24" s="14" t="s">
        <v>63</v>
      </c>
      <c r="F24" s="15">
        <v>42389</v>
      </c>
      <c r="G24" s="13" t="s">
        <v>64</v>
      </c>
      <c r="H24" s="13" t="s">
        <v>65</v>
      </c>
      <c r="I24" s="16" t="s">
        <v>66</v>
      </c>
      <c r="J24" s="16" t="s">
        <v>67</v>
      </c>
      <c r="K24" s="16" t="s">
        <v>68</v>
      </c>
      <c r="L24" s="16" t="s">
        <v>69</v>
      </c>
      <c r="M24" s="16" t="s">
        <v>70</v>
      </c>
      <c r="N24" s="16" t="s">
        <v>71</v>
      </c>
      <c r="O24" s="17" t="s">
        <v>72</v>
      </c>
      <c r="P24" s="17" t="s">
        <v>72</v>
      </c>
      <c r="Q24" s="16" t="s">
        <v>73</v>
      </c>
      <c r="R24" s="16" t="s">
        <v>74</v>
      </c>
      <c r="S24" s="18" t="s">
        <v>75</v>
      </c>
      <c r="T24" s="19"/>
      <c r="U24" s="19" t="s">
        <v>76</v>
      </c>
      <c r="V24" s="20">
        <v>4</v>
      </c>
      <c r="W24" s="21" t="s">
        <v>77</v>
      </c>
      <c r="X24" s="21" t="s">
        <v>78</v>
      </c>
      <c r="Y24" s="21">
        <v>42399</v>
      </c>
      <c r="Z24" s="22" t="s">
        <v>79</v>
      </c>
      <c r="AA24" s="23" t="s">
        <v>80</v>
      </c>
      <c r="AB24" s="24"/>
      <c r="AC24" s="24" t="s">
        <v>75</v>
      </c>
      <c r="AD24" s="25">
        <f ca="1">IFERROR(IF($AD24="SOLIA",VLOOKUP($B24,[1]!Tableau_Lancer_la_requête_à_partir_de_Excel_Files6[#All],28,FALSE),IF($AD24="FIRPLAST",VLOOKUP($B24,[1]!Tableau_Lancer_la_requête_à_partir_de_Excel_Files5[#All],28,FALSE),IF($AD24="COMATEC",VLOOKUP($B24,[1]!Tableau_Lancer_la_requête_à_partir_de_Excel_Files7[#All],28,FALSE),IF($AD24="DE FACTO",VLOOKUP($B24,[1]!Tableau_Lancer_la_requête_à_partir_de_Excel_Files4[#All],28,FALSE),IF($AD24="ARTE Dist",VLOOKUP($B24,[1]!Tableau_Lancer_la_requête_à_partir_de_Excel_Files18[#All],28,FALSE),IF($AD24="THIOLAT",VLOOKUP($B24,[1]!Tableau_Lancer_la_requête_à_partir_de_Excel_Files20[#All],28,FALSE),IF($AD24="LE GOFF",VLOOKUP($B24,[1]!Tableau_Lancer_la_requête_à_partir_de_Excel_Files19[#All],28,FALSE),IF($AD24="ARDEX",VLOOKUP($B24,[1]!Tableau_Lancer_la_requête_à_partir_de_Excel_Files8[#All],28,FALSE),IF($AD24="EVENPLAST",VLOOKUP($B24,[1]!Tableau_Lancer_la_requête_à_partir_de_Excel_Files9[#All],28,FALSE),IF($AD24="GAULT ET FREMONT",VLOOKUP($B24,[1]!Tableau_Lancer_la_requête_à_partir_de_Excel_Files10[#All],28,FALSE),IF($AD24="GUILLIN EMBALLAGES",VLOOKUP($B24,[1]!Tableau_Lancer_la_requête_à_partir_de_Excel_Files11[#All],28,FALSE),IF($AD24="IMPRIMERIE DU VIADUC",VLOOKUP($B24,[1]!Tableau_Lancer_la_requête_à_partir_de_Excel_Files12[#All],28,FALSE),IF($AD24="JOLARD",VLOOKUP($B24,[1]!Tableau_Lancer_la_requête_à_partir_de_Excel_Files14[#All],28,FALSE),IF($AD24="MP HYGIENE",VLOOKUP($B24,[1]!Tableau_Lancer_la_requête_à_partir_de_Excel_Files15[#All],28,FALSE),IF($AD24="SIPALDIS",VLOOKUP($B24,[1]!Tableau_Lancer_la_requête_à_partir_de_Excel_Files13[#All],28,FALSE),IF($AD24="TICKET COM",VLOOKUP($B24,[1]!Tableau_Lancer_la_requête_à_partir_de_Excel_Files16[#All],28,FALSE),IF($AD24="TREELOGI-CODINA",VLOOKUP($B24,[1]!Tableau_Lancer_la_requête_à_partir_de_Excel_Files17[#All],28,FALSE)))))))))))))))))),"A REMPLIR")</f>
        <v>42391</v>
      </c>
      <c r="AE24" s="25" t="str">
        <f ca="1">IFERROR(IF($AD24="SOLIA",VLOOKUP($B24,[1]!Tableau_Lancer_la_requête_à_partir_de_Excel_Files6[#All],29,FALSE),IF($AD24="FIRPLAST",VLOOKUP($B24,[1]!Tableau_Lancer_la_requête_à_partir_de_Excel_Files5[#All],29,FALSE),IF($AD24="COMATEC",VLOOKUP($B24,[1]!Tableau_Lancer_la_requête_à_partir_de_Excel_Files7[#All],29,FALSE),IF($AD24="DE FACTO",VLOOKUP($B24,[1]!Tableau_Lancer_la_requête_à_partir_de_Excel_Files4[#All],29,FALSE),IF($AD24="ARTE Dist",VLOOKUP($B24,[1]!Tableau_Lancer_la_requête_à_partir_de_Excel_Files18[#All],29,FALSE),IF($AD24="THIOLAT",VLOOKUP($B24,[1]!Tableau_Lancer_la_requête_à_partir_de_Excel_Files20[#All],29,FALSE),IF($AD24="LE GOFF",VLOOKUP($B24,[1]!Tableau_Lancer_la_requête_à_partir_de_Excel_Files19[#All],29,FALSE),IF($AD24="ARDEX",VLOOKUP($B24,[1]!Tableau_Lancer_la_requête_à_partir_de_Excel_Files8[#All],29,FALSE),IF($AD24="EVENPLAST",VLOOKUP($B24,[1]!Tableau_Lancer_la_requête_à_partir_de_Excel_Files9[#All],29,FALSE),IF($AD24="GAULT ET FREMONT",VLOOKUP($B24,[1]!Tableau_Lancer_la_requête_à_partir_de_Excel_Files10[#All],29,FALSE),IF($AD24="GUILLIN EMBALLAGES",VLOOKUP($B24,[1]!Tableau_Lancer_la_requête_à_partir_de_Excel_Files11[#All],29,FALSE),IF($AD24="IMPRIMERIE DU VIADUC",VLOOKUP($B24,[1]!Tableau_Lancer_la_requête_à_partir_de_Excel_Files12[#All],29,FALSE),IF($AD24="JOLARD",VLOOKUP($B24,[1]!Tableau_Lancer_la_requête_à_partir_de_Excel_Files14[#All],29,FALSE),IF($AD24="MP HYGIENE",VLOOKUP($B24,[1]!Tableau_Lancer_la_requête_à_partir_de_Excel_Files15[#All],29,FALSE),IF($AD24="SIPALDIS",VLOOKUP($B24,[1]!Tableau_Lancer_la_requête_à_partir_de_Excel_Files13[#All],29,FALSE),IF($AD24="TICKET COM",VLOOKUP($B24,[1]!Tableau_Lancer_la_requête_à_partir_de_Excel_Files16[#All],29,FALSE),IF($AD24="TREELOGI-CODINA",VLOOKUP($B24,[1]!Tableau_Lancer_la_requête_à_partir_de_Excel_Files17[#All],29,FALSE)))))))))))))))))),"A REMPLIR")</f>
        <v>ASS3-PSE-150</v>
      </c>
      <c r="AF24" s="25" t="str">
        <f ca="1">IFERROR(IF($AD24="SOLIA",VLOOKUP($B24,[1]!Tableau_Lancer_la_requête_à_partir_de_Excel_Files6[#All],30,FALSE),IF($AD24="FIRPLAST",VLOOKUP($B24,[1]!Tableau_Lancer_la_requête_à_partir_de_Excel_Files5[#All],30,FALSE),IF($AD24="COMATEC",VLOOKUP($B24,[1]!Tableau_Lancer_la_requête_à_partir_de_Excel_Files7[#All],30,FALSE),IF($AD24="DE FACTO",VLOOKUP($B24,[1]!Tableau_Lancer_la_requête_à_partir_de_Excel_Files4[#All],30,FALSE),IF($AD24="ARTE Dist",VLOOKUP($B24,[1]!Tableau_Lancer_la_requête_à_partir_de_Excel_Files18[#All],30,FALSE),IF($AD24="THIOLAT",VLOOKUP($B24,[1]!Tableau_Lancer_la_requête_à_partir_de_Excel_Files20[#All],30,FALSE),IF($AD24="LE GOFF",VLOOKUP($B24,[1]!Tableau_Lancer_la_requête_à_partir_de_Excel_Files19[#All],30,FALSE),IF($AD24="ARDEX",VLOOKUP($B24,[1]!Tableau_Lancer_la_requête_à_partir_de_Excel_Files8[#All],30,FALSE),IF($AD24="EVENPLAST",VLOOKUP($B24,[1]!Tableau_Lancer_la_requête_à_partir_de_Excel_Files9[#All],30,FALSE),IF($AD24="GAULT ET FREMONT",VLOOKUP($B24,[1]!Tableau_Lancer_la_requête_à_partir_de_Excel_Files10[#All],30,FALSE),IF($AD24="GUILLIN EMBALLAGES",VLOOKUP($B24,[1]!Tableau_Lancer_la_requête_à_partir_de_Excel_Files11[#All],30,FALSE),IF($AD24="IMPRIMERIE DU VIADUC",VLOOKUP($B24,[1]!Tableau_Lancer_la_requête_à_partir_de_Excel_Files12[#All],30,FALSE),IF($AD24="JOLARD",VLOOKUP($B24,[1]!Tableau_Lancer_la_requête_à_partir_de_Excel_Files14[#All],30,FALSE),IF($AD24="MP HYGIENE",VLOOKUP($B24,[1]!Tableau_Lancer_la_requête_à_partir_de_Excel_Files15[#All],30,FALSE),IF($AD24="SIPALDIS",VLOOKUP($B24,[1]!Tableau_Lancer_la_requête_à_partir_de_Excel_Files13[#All],30,FALSE),IF($AD24="TICKET COM",VLOOKUP($B24,[1]!Tableau_Lancer_la_requête_à_partir_de_Excel_Files16[#All],30,FALSE),IF($AD24="TREELOGI-CODINA",VLOOKUP($B24,[1]!Tableau_Lancer_la_requête_à_partir_de_Excel_Files17[#All],30,FALSE)))))))))))))))))),"A REMPLIR")</f>
        <v>Assiette en PSE blanche 150x150 C-1000</v>
      </c>
      <c r="AG24" s="26" t="str">
        <f ca="1">IFERROR(IF($AD24="SOLIA",VLOOKUP($B24,[1]!Tableau_Lancer_la_requête_à_partir_de_Excel_Files6[#All],31,FALSE),IF($AD24="FIRPLAST",VLOOKUP($B24,[1]!Tableau_Lancer_la_requête_à_partir_de_Excel_Files5[#All],31,FALSE),IF($AD24="COMATEC",VLOOKUP($B24,[1]!Tableau_Lancer_la_requête_à_partir_de_Excel_Files7[#All],31,FALSE),IF($AD24="DE FACTO",VLOOKUP($B24,[1]!Tableau_Lancer_la_requête_à_partir_de_Excel_Files4[#All],31,FALSE),IF($AD24="ARTE Dist",VLOOKUP($B24,[1]!Tableau_Lancer_la_requête_à_partir_de_Excel_Files18[#All],31,FALSE),IF($AD24="THIOLAT",VLOOKUP($B24,[1]!Tableau_Lancer_la_requête_à_partir_de_Excel_Files20[#All],31,FALSE),IF($AD24="LE GOFF",VLOOKUP($B24,[1]!Tableau_Lancer_la_requête_à_partir_de_Excel_Files19[#All],31,FALSE),IF($AD24="ARDEX",VLOOKUP($B24,[1]!Tableau_Lancer_la_requête_à_partir_de_Excel_Files8[#All],31,FALSE),IF($AD24="EVENPLAST",VLOOKUP($B24,[1]!Tableau_Lancer_la_requête_à_partir_de_Excel_Files9[#All],31,FALSE),IF($AD24="GAULT ET FREMONT",VLOOKUP($B24,[1]!Tableau_Lancer_la_requête_à_partir_de_Excel_Files10[#All],31,FALSE),IF($AD24="GUILLIN EMBALLAGES",VLOOKUP($B24,[1]!Tableau_Lancer_la_requête_à_partir_de_Excel_Files11[#All],31,FALSE),IF($AD24="IMPRIMERIE DU VIADUC",VLOOKUP($B24,[1]!Tableau_Lancer_la_requête_à_partir_de_Excel_Files12[#All],31,FALSE),IF($AD24="JOLARD",VLOOKUP($B24,[1]!Tableau_Lancer_la_requête_à_partir_de_Excel_Files14[#All],31,FALSE),IF($AD24="MP HYGIENE",VLOOKUP($B24,[1]!Tableau_Lancer_la_requête_à_partir_de_Excel_Files15[#All],31,FALSE),IF($AD24="SIPALDIS",VLOOKUP($B24,[1]!Tableau_Lancer_la_requête_à_partir_de_Excel_Files13[#All],31,FALSE),IF($AD24="TICKET COM",VLOOKUP($B24,[1]!Tableau_Lancer_la_requête_à_partir_de_Excel_Files16[#All],31,FALSE),IF($AD24="TREELOGI-CODINA",VLOOKUP($B24,[1]!Tableau_Lancer_la_requête_à_partir_de_Excel_Files17[#All],31,FALSE)))))))))))))))))),"A REMPLIR")</f>
        <v>1000</v>
      </c>
      <c r="AH24" s="25" t="str">
        <f ca="1">IFERROR(IF($AD24="SOLIA",VLOOKUP($B24,[1]!Tableau_Lancer_la_requête_à_partir_de_Excel_Files6[#All],32,FALSE),IF($AD24="FIRPLAST",VLOOKUP($B24,[1]!Tableau_Lancer_la_requête_à_partir_de_Excel_Files5[#All],32,FALSE),IF($AD24="COMATEC",VLOOKUP($B24,[1]!Tableau_Lancer_la_requête_à_partir_de_Excel_Files7[#All],32,FALSE),IF($AD24="DE FACTO",VLOOKUP($B24,[1]!Tableau_Lancer_la_requête_à_partir_de_Excel_Files4[#All],32,FALSE),IF($AD24="ARTE Dist",VLOOKUP($B24,[1]!Tableau_Lancer_la_requête_à_partir_de_Excel_Files18[#All],32,FALSE),IF($AD24="THIOLAT",VLOOKUP($B24,[1]!Tableau_Lancer_la_requête_à_partir_de_Excel_Files20[#All],32,FALSE),IF($AD24="LE GOFF",VLOOKUP($B24,[1]!Tableau_Lancer_la_requête_à_partir_de_Excel_Files19[#All],32,FALSE),IF($AD24="ARDEX",VLOOKUP($B24,[1]!Tableau_Lancer_la_requête_à_partir_de_Excel_Files8[#All],32,FALSE),IF($AD24="EVENPLAST",VLOOKUP($B24,[1]!Tableau_Lancer_la_requête_à_partir_de_Excel_Files9[#All],32,FALSE),IF($AD24="GAULT ET FREMONT",VLOOKUP($B24,[1]!Tableau_Lancer_la_requête_à_partir_de_Excel_Files10[#All],32,FALSE),IF($AD24="GUILLIN EMBALLAGES",VLOOKUP($B24,[1]!Tableau_Lancer_la_requête_à_partir_de_Excel_Files11[#All],32,FALSE),IF($AD24="IMPRIMERIE DU VIADUC",VLOOKUP($B24,[1]!Tableau_Lancer_la_requête_à_partir_de_Excel_Files12[#All],32,FALSE),IF($AD24="JOLARD",VLOOKUP($B24,[1]!Tableau_Lancer_la_requête_à_partir_de_Excel_Files14[#All],32,FALSE),IF($AD24="MP HYGIENE",VLOOKUP($B24,[1]!Tableau_Lancer_la_requête_à_partir_de_Excel_Files15[#All],32,FALSE),IF($AD24="SIPALDIS",VLOOKUP($B24,[1]!Tableau_Lancer_la_requête_à_partir_de_Excel_Files13[#All],32,FALSE),IF($AD24="TICKET COM",VLOOKUP($B24,[1]!Tableau_Lancer_la_requête_à_partir_de_Excel_Files16[#All],32,FALSE),IF($AD24="TREELOGI-CODINA",VLOOKUP($B24,[1]!Tableau_Lancer_la_requête_à_partir_de_Excel_Files17[#All],32,FALSE)))))))))))))))))),"A REMPLIR")</f>
        <v>NON</v>
      </c>
      <c r="AI24" s="27" t="str">
        <f ca="1">IFERROR(IF($AD24="SOLIA",VLOOKUP($B24,[1]!Tableau_Lancer_la_requête_à_partir_de_Excel_Files6[#All],33,FALSE),IF($AD24="FIRPLAST",VLOOKUP($B24,[1]!Tableau_Lancer_la_requête_à_partir_de_Excel_Files5[#All],33,FALSE),IF($AD24="COMATEC",VLOOKUP($B24,[1]!Tableau_Lancer_la_requête_à_partir_de_Excel_Files7[#All],33,FALSE),IF($AD24="DE FACTO",VLOOKUP($B24,[1]!Tableau_Lancer_la_requête_à_partir_de_Excel_Files4[#All],33,FALSE),IF($AD24="ARTE Dist",VLOOKUP($B24,[1]!Tableau_Lancer_la_requête_à_partir_de_Excel_Files18[#All],33,FALSE),IF($AD24="THIOLAT",VLOOKUP($B24,[1]!Tableau_Lancer_la_requête_à_partir_de_Excel_Files20[#All],33,FALSE),IF($AD24="LE GOFF",VLOOKUP($B24,[1]!Tableau_Lancer_la_requête_à_partir_de_Excel_Files19[#All],33,FALSE),IF($AD24="ARDEX",VLOOKUP($B24,[1]!Tableau_Lancer_la_requête_à_partir_de_Excel_Files8[#All],33,FALSE),IF($AD24="EVENPLAST",VLOOKUP($B24,[1]!Tableau_Lancer_la_requête_à_partir_de_Excel_Files9[#All],33,FALSE),IF($AD24="GAULT ET FREMONT",VLOOKUP($B24,[1]!Tableau_Lancer_la_requête_à_partir_de_Excel_Files10[#All],33,FALSE),IF($AD24="GUILLIN EMBALLAGES",VLOOKUP($B24,[1]!Tableau_Lancer_la_requête_à_partir_de_Excel_Files11[#All],33,FALSE),IF($AD24="IMPRIMERIE DU VIADUC",VLOOKUP($B24,[1]!Tableau_Lancer_la_requête_à_partir_de_Excel_Files12[#All],33,FALSE),IF($AD24="JOLARD",VLOOKUP($B24,[1]!Tableau_Lancer_la_requête_à_partir_de_Excel_Files14[#All],33,FALSE),IF($AD24="MP HYGIENE",VLOOKUP($B24,[1]!Tableau_Lancer_la_requête_à_partir_de_Excel_Files15[#All],33,FALSE),IF($AD24="SIPALDIS",VLOOKUP($B24,[1]!Tableau_Lancer_la_requête_à_partir_de_Excel_Files13[#All],33,FALSE),IF($AD24="TICKET COM",VLOOKUP($B24,[1]!Tableau_Lancer_la_requête_à_partir_de_Excel_Files16[#All],33,FALSE),IF($AD24="TREELOGI-CODINA",VLOOKUP($B24,[1]!Tableau_Lancer_la_requête_à_partir_de_Excel_Files17[#All],33,FALSE)))))))))))))))))),"A REMPLIR")</f>
        <v>0</v>
      </c>
      <c r="AJ24" s="25">
        <f ca="1">IFERROR(IF($AD24="SOLIA",VLOOKUP($B24,[1]!Tableau_Lancer_la_requête_à_partir_de_Excel_Files6[#All],34,FALSE),IF($AD24="FIRPLAST",VLOOKUP($B24,[1]!Tableau_Lancer_la_requête_à_partir_de_Excel_Files5[#All],34,FALSE),IF($AD24="COMATEC",VLOOKUP($B24,[1]!Tableau_Lancer_la_requête_à_partir_de_Excel_Files7[#All],34,FALSE),IF($AD24="DE FACTO",VLOOKUP($B24,[1]!Tableau_Lancer_la_requête_à_partir_de_Excel_Files4[#All],34,FALSE),IF($AD24="ARTE Dist",VLOOKUP($B24,[1]!Tableau_Lancer_la_requête_à_partir_de_Excel_Files18[#All],34,FALSE),IF($AD24="THIOLAT",VLOOKUP($B24,[1]!Tableau_Lancer_la_requête_à_partir_de_Excel_Files20[#All],34,FALSE),IF($AD24="LE GOFF",VLOOKUP($B24,[1]!Tableau_Lancer_la_requête_à_partir_de_Excel_Files19[#All],34,FALSE),IF($AD24="ARDEX",VLOOKUP($B24,[1]!Tableau_Lancer_la_requête_à_partir_de_Excel_Files8[#All],34,FALSE),IF($AD24="EVENPLAST",VLOOKUP($B24,[1]!Tableau_Lancer_la_requête_à_partir_de_Excel_Files9[#All],34,FALSE),IF($AD24="GAULT ET FREMONT",VLOOKUP($B24,[1]!Tableau_Lancer_la_requête_à_partir_de_Excel_Files10[#All],34,FALSE),IF($AD24="GUILLIN EMBALLAGES",VLOOKUP($B24,[1]!Tableau_Lancer_la_requête_à_partir_de_Excel_Files11[#All],34,FALSE),IF($AD24="IMPRIMERIE DU VIADUC",VLOOKUP($B24,[1]!Tableau_Lancer_la_requête_à_partir_de_Excel_Files12[#All],34,FALSE),IF($AD24="JOLARD",VLOOKUP($B24,[1]!Tableau_Lancer_la_requête_à_partir_de_Excel_Files14[#All],34,FALSE),IF($AD24="MP HYGIENE",VLOOKUP($B24,[1]!Tableau_Lancer_la_requête_à_partir_de_Excel_Files15[#All],34,FALSE),IF($AD24="SIPALDIS",VLOOKUP($B24,[1]!Tableau_Lancer_la_requête_à_partir_de_Excel_Files13[#All],34,FALSE),IF($AD24="TICKET COM",VLOOKUP($B24,[1]!Tableau_Lancer_la_requête_à_partir_de_Excel_Files16[#All],34,FALSE),IF($AD24="TREELOGI-CODINA",VLOOKUP($B24,[1]!Tableau_Lancer_la_requête_à_partir_de_Excel_Files17[#All],34,FALSE)))))))))))))))))),"A REMPLIR")</f>
        <v>42394</v>
      </c>
      <c r="AK24" s="25" t="str">
        <f ca="1">IFERROR(IF($AD24="SOLIA",VLOOKUP($B24,[1]!Tableau_Lancer_la_requête_à_partir_de_Excel_Files6[#All],35,FALSE),IF($AD24="FIRPLAST",VLOOKUP($B24,[1]!Tableau_Lancer_la_requête_à_partir_de_Excel_Files5[#All],35,FALSE),IF($AD24="COMATEC",VLOOKUP($B24,[1]!Tableau_Lancer_la_requête_à_partir_de_Excel_Files7[#All],35,FALSE),IF($AD24="DE FACTO",VLOOKUP($B24,[1]!Tableau_Lancer_la_requête_à_partir_de_Excel_Files4[#All],35,FALSE),IF($AD24="ARTE Dist",VLOOKUP($B24,[1]!Tableau_Lancer_la_requête_à_partir_de_Excel_Files18[#All],35,FALSE),IF($AD24="THIOLAT",VLOOKUP($B24,[1]!Tableau_Lancer_la_requête_à_partir_de_Excel_Files20[#All],35,FALSE),IF($AD24="LE GOFF",VLOOKUP($B24,[1]!Tableau_Lancer_la_requête_à_partir_de_Excel_Files19[#All],35,FALSE),IF($AD24="ARDEX",VLOOKUP($B24,[1]!Tableau_Lancer_la_requête_à_partir_de_Excel_Files8[#All],35,FALSE),IF($AD24="EVENPLAST",VLOOKUP($B24,[1]!Tableau_Lancer_la_requête_à_partir_de_Excel_Files9[#All],35,FALSE),IF($AD24="GAULT ET FREMONT",VLOOKUP($B24,[1]!Tableau_Lancer_la_requête_à_partir_de_Excel_Files10[#All],35,FALSE),IF($AD24="GUILLIN EMBALLAGES",VLOOKUP($B24,[1]!Tableau_Lancer_la_requête_à_partir_de_Excel_Files11[#All],35,FALSE),IF($AD24="IMPRIMERIE DU VIADUC",VLOOKUP($B24,[1]!Tableau_Lancer_la_requête_à_partir_de_Excel_Files12[#All],35,FALSE),IF($AD24="JOLARD",VLOOKUP($B24,[1]!Tableau_Lancer_la_requête_à_partir_de_Excel_Files14[#All],35,FALSE),IF($AD24="MP HYGIENE",VLOOKUP($B24,[1]!Tableau_Lancer_la_requête_à_partir_de_Excel_Files15[#All],35,FALSE),IF($AD24="SIPALDIS",VLOOKUP($B24,[1]!Tableau_Lancer_la_requête_à_partir_de_Excel_Files13[#All],35,FALSE),IF($AD24="TICKET COM",VLOOKUP($B24,[1]!Tableau_Lancer_la_requête_à_partir_de_Excel_Files16[#All],35,FALSE),IF($AD24="TREELOGI-CODINA",VLOOKUP($B24,[1]!Tableau_Lancer_la_requête_à_partir_de_Excel_Files17[#All],35,FALSE)))))))))))))))))),"A REMPLIR")</f>
        <v>Colissimo</v>
      </c>
      <c r="AL24" s="26" t="str">
        <f ca="1">IFERROR(IF($AD24="SOLIA",VLOOKUP($B24,[1]!Tableau_Lancer_la_requête_à_partir_de_Excel_Files6[#All],36,FALSE),IF($AD24="FIRPLAST",VLOOKUP($B24,[1]!Tableau_Lancer_la_requête_à_partir_de_Excel_Files5[#All],36,FALSE),IF($AD24="COMATEC",VLOOKUP($B24,[1]!Tableau_Lancer_la_requête_à_partir_de_Excel_Files7[#All],36,FALSE),IF($AD24="DE FACTO",VLOOKUP($B24,[1]!Tableau_Lancer_la_requête_à_partir_de_Excel_Files4[#All],36,FALSE),IF($AD24="ARTE Dist",VLOOKUP($B24,[1]!Tableau_Lancer_la_requête_à_partir_de_Excel_Files18[#All],36,FALSE),IF($AD24="THIOLAT",VLOOKUP($B24,[1]!Tableau_Lancer_la_requête_à_partir_de_Excel_Files20[#All],36,FALSE),IF($AD24="LE GOFF",VLOOKUP($B24,[1]!Tableau_Lancer_la_requête_à_partir_de_Excel_Files19[#All],36,FALSE),IF($AD24="ARDEX",VLOOKUP($B24,[1]!Tableau_Lancer_la_requête_à_partir_de_Excel_Files8[#All],36,FALSE),IF($AD24="EVENPLAST",VLOOKUP($B24,[1]!Tableau_Lancer_la_requête_à_partir_de_Excel_Files9[#All],36,FALSE),IF($AD24="GAULT ET FREMONT",VLOOKUP($B24,[1]!Tableau_Lancer_la_requête_à_partir_de_Excel_Files10[#All],36,FALSE),IF($AD24="GUILLIN EMBALLAGES",VLOOKUP($B24,[1]!Tableau_Lancer_la_requête_à_partir_de_Excel_Files11[#All],36,FALSE),IF($AD24="IMPRIMERIE DU VIADUC",VLOOKUP($B24,[1]!Tableau_Lancer_la_requête_à_partir_de_Excel_Files12[#All],36,FALSE),IF($AD24="JOLARD",VLOOKUP($B24,[1]!Tableau_Lancer_la_requête_à_partir_de_Excel_Files14[#All],36,FALSE),IF($AD24="MP HYGIENE",VLOOKUP($B24,[1]!Tableau_Lancer_la_requête_à_partir_de_Excel_Files15[#All],36,FALSE),IF($AD24="SIPALDIS",VLOOKUP($B24,[1]!Tableau_Lancer_la_requête_à_partir_de_Excel_Files13[#All],36,FALSE),IF($AD24="TICKET COM",VLOOKUP($B24,[1]!Tableau_Lancer_la_requête_à_partir_de_Excel_Files16[#All],36,FALSE),IF($AD24="TREELOGI-CODINA",VLOOKUP($B24,[1]!Tableau_Lancer_la_requête_à_partir_de_Excel_Files17[#All],36,FALSE)))))))))))))))))),"A REMPLIR")</f>
        <v>4</v>
      </c>
      <c r="AM24" s="26">
        <f ca="1">IFERROR(IF($AD24="SOLIA",VLOOKUP($B24,[1]!Tableau_Lancer_la_requête_à_partir_de_Excel_Files6[#All],37,FALSE),IF($AD24="FIRPLAST",VLOOKUP($B24,[1]!Tableau_Lancer_la_requête_à_partir_de_Excel_Files5[#All],37,FALSE),IF($AD24="COMATEC",VLOOKUP($B24,[1]!Tableau_Lancer_la_requête_à_partir_de_Excel_Files7[#All],37,FALSE),IF($AD24="DE FACTO",VLOOKUP($B24,[1]!Tableau_Lancer_la_requête_à_partir_de_Excel_Files4[#All],37,FALSE),IF($AD24="ARTE Dist",VLOOKUP($B24,[1]!Tableau_Lancer_la_requête_à_partir_de_Excel_Files18[#All],37,FALSE),IF($AD24="THIOLAT",VLOOKUP($B24,[1]!Tableau_Lancer_la_requête_à_partir_de_Excel_Files20[#All],37,FALSE),IF($AD24="LE GOFF",VLOOKUP($B24,[1]!Tableau_Lancer_la_requête_à_partir_de_Excel_Files19[#All],37,FALSE),IF($AD24="ARDEX",VLOOKUP($B24,[1]!Tableau_Lancer_la_requête_à_partir_de_Excel_Files8[#All],37,FALSE),IF($AD24="EVENPLAST",VLOOKUP($B24,[1]!Tableau_Lancer_la_requête_à_partir_de_Excel_Files9[#All],37,FALSE),IF($AD24="GAULT ET FREMONT",VLOOKUP($B24,[1]!Tableau_Lancer_la_requête_à_partir_de_Excel_Files10[#All],37,FALSE),IF($AD24="GUILLIN EMBALLAGES",VLOOKUP($B24,[1]!Tableau_Lancer_la_requête_à_partir_de_Excel_Files11[#All],37,FALSE),IF($AD24="IMPRIMERIE DU VIADUC",VLOOKUP($B24,[1]!Tableau_Lancer_la_requête_à_partir_de_Excel_Files12[#All],37,FALSE),IF($AD24="JOLARD",VLOOKUP($B24,[1]!Tableau_Lancer_la_requête_à_partir_de_Excel_Files14[#All],37,FALSE),IF($AD24="MP HYGIENE",VLOOKUP($B24,[1]!Tableau_Lancer_la_requête_à_partir_de_Excel_Files15[#All],37,FALSE),IF($AD24="SIPALDIS",VLOOKUP($B24,[1]!Tableau_Lancer_la_requête_à_partir_de_Excel_Files13[#All],37,FALSE),IF($AD24="TICKET COM",VLOOKUP($B24,[1]!Tableau_Lancer_la_requête_à_partir_de_Excel_Files16[#All],37,FALSE),IF($AD24="TREELOGI-CODINA",VLOOKUP($B24,[1]!Tableau_Lancer_la_requête_à_partir_de_Excel_Files17[#All],37,FALSE)))))))))))))))))),"A REMPLIR")</f>
        <v>4</v>
      </c>
      <c r="AN24" s="28">
        <f ca="1">IFERROR(IF($AD24="SOLIA",VLOOKUP($B24,[1]!Tableau_Lancer_la_requête_à_partir_de_Excel_Files6[#All],38,FALSE),IF($AD24="FIRPLAST",VLOOKUP($B24,[1]!Tableau_Lancer_la_requête_à_partir_de_Excel_Files5[#All],38,FALSE),IF($AD24="COMATEC",VLOOKUP($B24,[1]!Tableau_Lancer_la_requête_à_partir_de_Excel_Files7[#All],38,FALSE),IF($AD24="DE FACTO",VLOOKUP($B24,[1]!Tableau_Lancer_la_requête_à_partir_de_Excel_Files4[#All],38,FALSE),IF($AD24="ARTE Dist",VLOOKUP($B24,[1]!Tableau_Lancer_la_requête_à_partir_de_Excel_Files18[#All],38,FALSE),IF($AD24="THIOLAT",VLOOKUP($B24,[1]!Tableau_Lancer_la_requête_à_partir_de_Excel_Files20[#All],38,FALSE),IF($AD24="LE GOFF",VLOOKUP($B24,[1]!Tableau_Lancer_la_requête_à_partir_de_Excel_Files19[#All],38,FALSE),IF($AD24="ARDEX",VLOOKUP($B24,[1]!Tableau_Lancer_la_requête_à_partir_de_Excel_Files8[#All],38,FALSE),IF($AD24="EVENPLAST",VLOOKUP($B24,[1]!Tableau_Lancer_la_requête_à_partir_de_Excel_Files9[#All],38,FALSE),IF($AD24="GAULT ET FREMONT",VLOOKUP($B24,[1]!Tableau_Lancer_la_requête_à_partir_de_Excel_Files10[#All],38,FALSE),IF($AD24="GUILLIN EMBALLAGES",VLOOKUP($B24,[1]!Tableau_Lancer_la_requête_à_partir_de_Excel_Files11[#All],38,FALSE),IF($AD24="IMPRIMERIE DU VIADUC",VLOOKUP($B24,[1]!Tableau_Lancer_la_requête_à_partir_de_Excel_Files12[#All],38,FALSE),IF($AD24="JOLARD",VLOOKUP($B24,[1]!Tableau_Lancer_la_requête_à_partir_de_Excel_Files14[#All],38,FALSE),IF($AD24="MP HYGIENE",VLOOKUP($B24,[1]!Tableau_Lancer_la_requête_à_partir_de_Excel_Files15[#All],38,FALSE),IF($AD24="SIPALDIS",VLOOKUP($B24,[1]!Tableau_Lancer_la_requête_à_partir_de_Excel_Files13[#All],38,FALSE),IF($AD24="TICKET COM",VLOOKUP($B24,[1]!Tableau_Lancer_la_requête_à_partir_de_Excel_Files16[#All],38,FALSE),IF($AD24="TREELOGI-CODINA",VLOOKUP($B24,[1]!Tableau_Lancer_la_requête_à_partir_de_Excel_Files17[#All],38,FALSE)))))))))))))))))),"A REMPLIR")</f>
        <v>1</v>
      </c>
      <c r="AO24" s="28">
        <f ca="1">IFERROR(IF($AD24="SOLIA",VLOOKUP($B24,[1]!Tableau_Lancer_la_requête_à_partir_de_Excel_Files6[#All],39,FALSE),IF($AD24="FIRPLAST",VLOOKUP($B24,[1]!Tableau_Lancer_la_requête_à_partir_de_Excel_Files5[#All],39,FALSE),IF($AD24="COMATEC",VLOOKUP($B24,[1]!Tableau_Lancer_la_requête_à_partir_de_Excel_Files7[#All],39,FALSE),IF($AD24="DE FACTO",VLOOKUP($B24,[1]!Tableau_Lancer_la_requête_à_partir_de_Excel_Files4[#All],39,FALSE),IF($AD24="ARTE Dist",VLOOKUP($B24,[1]!Tableau_Lancer_la_requête_à_partir_de_Excel_Files18[#All],39,FALSE),IF($AD24="THIOLAT",VLOOKUP($B24,[1]!Tableau_Lancer_la_requête_à_partir_de_Excel_Files20[#All],39,FALSE),IF($AD24="LE GOFF",VLOOKUP($B24,[1]!Tableau_Lancer_la_requête_à_partir_de_Excel_Files19[#All],39,FALSE),IF($AD24="ARDEX",VLOOKUP($B24,[1]!Tableau_Lancer_la_requête_à_partir_de_Excel_Files8[#All],39,FALSE),IF($AD24="EVENPLAST",VLOOKUP($B24,[1]!Tableau_Lancer_la_requête_à_partir_de_Excel_Files9[#All],39,FALSE),IF($AD24="GAULT ET FREMONT",VLOOKUP($B24,[1]!Tableau_Lancer_la_requête_à_partir_de_Excel_Files10[#All],39,FALSE),IF($AD24="GUILLIN EMBALLAGES",VLOOKUP($B24,[1]!Tableau_Lancer_la_requête_à_partir_de_Excel_Files11[#All],39,FALSE),IF($AD24="IMPRIMERIE DU VIADUC",VLOOKUP($B24,[1]!Tableau_Lancer_la_requête_à_partir_de_Excel_Files12[#All],39,FALSE),IF($AD24="JOLARD",VLOOKUP($B24,[1]!Tableau_Lancer_la_requête_à_partir_de_Excel_Files14[#All],39,FALSE),IF($AD24="MP HYGIENE",VLOOKUP($B24,[1]!Tableau_Lancer_la_requête_à_partir_de_Excel_Files15[#All],39,FALSE),IF($AD24="SIPALDIS",VLOOKUP($B24,[1]!Tableau_Lancer_la_requête_à_partir_de_Excel_Files13[#All],39,FALSE),IF($AD24="TICKET COM",VLOOKUP($B24,[1]!Tableau_Lancer_la_requête_à_partir_de_Excel_Files16[#All],39,FALSE),IF($AD24="TREELOGI-CODINA",VLOOKUP($B24,[1]!Tableau_Lancer_la_requête_à_partir_de_Excel_Files17[#All],39,FALSE)))))))))))))))))),"A REMPLIR")</f>
        <v>1</v>
      </c>
      <c r="AP24" s="25" t="str">
        <f ca="1">IFERROR(IF($AD24="SOLIA",VLOOKUP($B24,[1]!Tableau_Lancer_la_requête_à_partir_de_Excel_Files6[#All],40,FALSE),IF($AD24="FIRPLAST",VLOOKUP($B24,[1]!Tableau_Lancer_la_requête_à_partir_de_Excel_Files5[#All],40,FALSE),IF($AD24="COMATEC",VLOOKUP($B24,[1]!Tableau_Lancer_la_requête_à_partir_de_Excel_Files7[#All],40,FALSE),IF($AD24="DE FACTO",VLOOKUP($B24,[1]!Tableau_Lancer_la_requête_à_partir_de_Excel_Files4[#All],40,FALSE),IF($AD24="ARTE Dist",VLOOKUP($B24,[1]!Tableau_Lancer_la_requête_à_partir_de_Excel_Files18[#All],40,FALSE),IF($AD24="THIOLAT",VLOOKUP($B24,[1]!Tableau_Lancer_la_requête_à_partir_de_Excel_Files20[#All],40,FALSE),IF($AD24="LE GOFF",VLOOKUP($B24,[1]!Tableau_Lancer_la_requête_à_partir_de_Excel_Files19[#All],40,FALSE),IF($AD24="ARDEX",VLOOKUP($B24,[1]!Tableau_Lancer_la_requête_à_partir_de_Excel_Files8[#All],40,FALSE),IF($AD24="EVENPLAST",VLOOKUP($B24,[1]!Tableau_Lancer_la_requête_à_partir_de_Excel_Files9[#All],40,FALSE),IF($AD24="GAULT ET FREMONT",VLOOKUP($B24,[1]!Tableau_Lancer_la_requête_à_partir_de_Excel_Files10[#All],40,FALSE),IF($AD24="GUILLIN EMBALLAGES",VLOOKUP($B24,[1]!Tableau_Lancer_la_requête_à_partir_de_Excel_Files11[#All],40,FALSE),IF($AD24="IMPRIMERIE DU VIADUC",VLOOKUP($B24,[1]!Tableau_Lancer_la_requête_à_partir_de_Excel_Files12[#All],40,FALSE),IF($AD24="JOLARD",VLOOKUP($B24,[1]!Tableau_Lancer_la_requête_à_partir_de_Excel_Files14[#All],40,FALSE),IF($AD24="MP HYGIENE",VLOOKUP($B24,[1]!Tableau_Lancer_la_requête_à_partir_de_Excel_Files15[#All],40,FALSE),IF($AD24="SIPALDIS",VLOOKUP($B24,[1]!Tableau_Lancer_la_requête_à_partir_de_Excel_Files13[#All],40,FALSE),IF($AD24="TICKET COM",VLOOKUP($B24,[1]!Tableau_Lancer_la_requête_à_partir_de_Excel_Files16[#All],40,FALSE),IF($AD24="TREELOGI-CODINA",VLOOKUP($B24,[1]!Tableau_Lancer_la_requête_à_partir_de_Excel_Files17[#All],40,FALSE)))))))))))))))))),"A REMPLIR")</f>
        <v>Robert GERMAIN</v>
      </c>
      <c r="AQ24" s="27" t="str">
        <f ca="1">IFERROR(IF($AD24="SOLIA",VLOOKUP($B24,[1]!Tableau_Lancer_la_requête_à_partir_de_Excel_Files6[#All],41,FALSE),IF($AD24="FIRPLAST",VLOOKUP($B24,[1]!Tableau_Lancer_la_requête_à_partir_de_Excel_Files5[#All],41,FALSE),IF($AD24="COMATEC",VLOOKUP($B24,[1]!Tableau_Lancer_la_requête_à_partir_de_Excel_Files7[#All],41,FALSE),IF($AD24="DE FACTO",VLOOKUP($B24,[1]!Tableau_Lancer_la_requête_à_partir_de_Excel_Files4[#All],41,FALSE),IF($AD24="ARTE Dist",VLOOKUP($B24,[1]!Tableau_Lancer_la_requête_à_partir_de_Excel_Files18[#All],41,FALSE),IF($AD24="THIOLAT",VLOOKUP($B24,[1]!Tableau_Lancer_la_requête_à_partir_de_Excel_Files20[#All],41,FALSE),IF($AD24="LE GOFF",VLOOKUP($B24,[1]!Tableau_Lancer_la_requête_à_partir_de_Excel_Files19[#All],41,FALSE),IF($AD24="ARDEX",VLOOKUP($B24,[1]!Tableau_Lancer_la_requête_à_partir_de_Excel_Files8[#All],41,FALSE),IF($AD24="EVENPLAST",VLOOKUP($B24,[1]!Tableau_Lancer_la_requête_à_partir_de_Excel_Files9[#All],41,FALSE),IF($AD24="GAULT ET FREMONT",VLOOKUP($B24,[1]!Tableau_Lancer_la_requête_à_partir_de_Excel_Files10[#All],41,FALSE),IF($AD24="GUILLIN EMBALLAGES",VLOOKUP($B24,[1]!Tableau_Lancer_la_requête_à_partir_de_Excel_Files11[#All],41,FALSE),IF($AD24="IMPRIMERIE DU VIADUC",VLOOKUP($B24,[1]!Tableau_Lancer_la_requête_à_partir_de_Excel_Files12[#All],41,FALSE),IF($AD24="JOLARD",VLOOKUP($B24,[1]!Tableau_Lancer_la_requête_à_partir_de_Excel_Files14[#All],41,FALSE),IF($AD24="MP HYGIENE",VLOOKUP($B24,[1]!Tableau_Lancer_la_requête_à_partir_de_Excel_Files15[#All],41,FALSE),IF($AD24="SIPALDIS",VLOOKUP($B24,[1]!Tableau_Lancer_la_requête_à_partir_de_Excel_Files13[#All],41,FALSE),IF($AD24="TICKET COM",VLOOKUP($B24,[1]!Tableau_Lancer_la_requête_à_partir_de_Excel_Files16[#All],41,FALSE),IF($AD24="TREELOGI-CODINA",VLOOKUP($B24,[1]!Tableau_Lancer_la_requête_à_partir_de_Excel_Files17[#All],41,FALSE)))))))))))))))))),"A REMPLIR")</f>
        <v>03 34 51 67 54</v>
      </c>
      <c r="AR24" s="29">
        <v>42399</v>
      </c>
      <c r="AS24" s="24">
        <v>3</v>
      </c>
      <c r="AT24" s="30" t="s">
        <v>81</v>
      </c>
      <c r="AU24" s="31" t="s">
        <v>79</v>
      </c>
      <c r="AV24" s="31" t="s">
        <v>79</v>
      </c>
      <c r="AW24" s="31" t="s">
        <v>79</v>
      </c>
      <c r="AX24" s="31"/>
      <c r="AY24" s="32">
        <v>200000</v>
      </c>
      <c r="AZ24" s="32">
        <v>200</v>
      </c>
      <c r="BA24" s="31">
        <v>15</v>
      </c>
      <c r="BB24" s="31" t="s">
        <v>82</v>
      </c>
      <c r="BC24" s="31" t="s">
        <v>83</v>
      </c>
      <c r="BD24" s="30" t="s">
        <v>84</v>
      </c>
      <c r="BE24" s="33">
        <v>42379</v>
      </c>
      <c r="BF24" s="22"/>
      <c r="BG24" s="22" t="s">
        <v>85</v>
      </c>
    </row>
    <row r="25" spans="1:59" ht="150">
      <c r="A25" s="10" t="s">
        <v>86</v>
      </c>
      <c r="B25" s="34" t="s">
        <v>87</v>
      </c>
      <c r="C25" s="12" t="s">
        <v>61</v>
      </c>
      <c r="D25" s="13" t="s">
        <v>77</v>
      </c>
      <c r="E25" s="14" t="s">
        <v>88</v>
      </c>
      <c r="F25" s="15">
        <v>42576</v>
      </c>
      <c r="G25" s="13" t="s">
        <v>89</v>
      </c>
      <c r="H25" s="13" t="s">
        <v>90</v>
      </c>
      <c r="I25" s="16" t="s">
        <v>91</v>
      </c>
      <c r="J25" s="16" t="s">
        <v>87</v>
      </c>
      <c r="K25" s="16" t="s">
        <v>92</v>
      </c>
      <c r="L25" s="16" t="s">
        <v>93</v>
      </c>
      <c r="M25" s="16" t="s">
        <v>94</v>
      </c>
      <c r="N25" s="16" t="s">
        <v>71</v>
      </c>
      <c r="O25" s="17" t="s">
        <v>79</v>
      </c>
      <c r="P25" s="17" t="s">
        <v>79</v>
      </c>
      <c r="Q25" s="16" t="s">
        <v>95</v>
      </c>
      <c r="R25" s="16" t="s">
        <v>96</v>
      </c>
      <c r="S25" s="35" t="s">
        <v>75</v>
      </c>
      <c r="T25" s="19"/>
      <c r="U25" s="36" t="s">
        <v>92</v>
      </c>
      <c r="V25" s="18">
        <v>3</v>
      </c>
      <c r="W25" s="15" t="s">
        <v>77</v>
      </c>
      <c r="X25" s="15" t="s">
        <v>78</v>
      </c>
      <c r="Y25" s="15">
        <v>42594</v>
      </c>
      <c r="Z25" s="22" t="s">
        <v>79</v>
      </c>
      <c r="AA25" s="23" t="s">
        <v>80</v>
      </c>
      <c r="AB25" s="24" t="s">
        <v>97</v>
      </c>
      <c r="AC25" s="24" t="s">
        <v>75</v>
      </c>
      <c r="AD25" s="25">
        <f ca="1">IFERROR(IF($AD25="SOLIA",VLOOKUP($B25,[1]!Tableau_Lancer_la_requête_à_partir_de_Excel_Files6[#All],28,FALSE),IF($AD25="FIRPLAST",VLOOKUP($B25,[1]!Tableau_Lancer_la_requête_à_partir_de_Excel_Files5[#All],28,FALSE),IF($AD25="COMATEC",VLOOKUP($B25,[1]!Tableau_Lancer_la_requête_à_partir_de_Excel_Files7[#All],28,FALSE),IF($AD25="DE FACTO",VLOOKUP($B25,[1]!Tableau_Lancer_la_requête_à_partir_de_Excel_Files4[#All],28,FALSE),IF($AD25="ARTE Dist",VLOOKUP($B25,[1]!Tableau_Lancer_la_requête_à_partir_de_Excel_Files18[#All],28,FALSE),IF($AD25="THIOLAT",VLOOKUP($B25,[1]!Tableau_Lancer_la_requête_à_partir_de_Excel_Files20[#All],28,FALSE),IF($AD25="LE GOFF",VLOOKUP($B25,[1]!Tableau_Lancer_la_requête_à_partir_de_Excel_Files19[#All],28,FALSE),IF($AD25="ARDEX",VLOOKUP($B25,[1]!Tableau_Lancer_la_requête_à_partir_de_Excel_Files8[#All],28,FALSE),IF($AD25="EVENPLAST",VLOOKUP($B25,[1]!Tableau_Lancer_la_requête_à_partir_de_Excel_Files9[#All],28,FALSE),IF($AD25="GAULT ET FREMONT",VLOOKUP($B25,[1]!Tableau_Lancer_la_requête_à_partir_de_Excel_Files10[#All],28,FALSE),IF($AD25="GUILLIN EMBALLAGES",VLOOKUP($B25,[1]!Tableau_Lancer_la_requête_à_partir_de_Excel_Files11[#All],28,FALSE),IF($AD25="IMPRIMERIE DU VIADUC",VLOOKUP($B25,[1]!Tableau_Lancer_la_requête_à_partir_de_Excel_Files12[#All],28,FALSE),IF($AD25="JOLARD",VLOOKUP($B25,[1]!Tableau_Lancer_la_requête_à_partir_de_Excel_Files14[#All],28,FALSE),IF($AD25="MP HYGIENE",VLOOKUP($B25,[1]!Tableau_Lancer_la_requête_à_partir_de_Excel_Files15[#All],28,FALSE),IF($AD25="SIPALDIS",VLOOKUP($B25,[1]!Tableau_Lancer_la_requête_à_partir_de_Excel_Files13[#All],28,FALSE),IF($AD25="TICKET COM",VLOOKUP($B25,[1]!Tableau_Lancer_la_requête_à_partir_de_Excel_Files16[#All],28,FALSE),IF($AD25="TREELOGI-CODINA",VLOOKUP($B25,[1]!Tableau_Lancer_la_requête_à_partir_de_Excel_Files17[#All],28,FALSE)))))))))))))))))),"A REMPLIR")</f>
        <v>42579</v>
      </c>
      <c r="AE25" s="25" t="str">
        <f ca="1">IFERROR(IF($AD25="SOLIA",VLOOKUP($B25,[1]!Tableau_Lancer_la_requête_à_partir_de_Excel_Files6[#All],29,FALSE),IF($AD25="FIRPLAST",VLOOKUP($B25,[1]!Tableau_Lancer_la_requête_à_partir_de_Excel_Files5[#All],29,FALSE),IF($AD25="COMATEC",VLOOKUP($B25,[1]!Tableau_Lancer_la_requête_à_partir_de_Excel_Files7[#All],29,FALSE),IF($AD25="DE FACTO",VLOOKUP($B25,[1]!Tableau_Lancer_la_requête_à_partir_de_Excel_Files4[#All],29,FALSE),IF($AD25="ARTE Dist",VLOOKUP($B25,[1]!Tableau_Lancer_la_requête_à_partir_de_Excel_Files18[#All],29,FALSE),IF($AD25="THIOLAT",VLOOKUP($B25,[1]!Tableau_Lancer_la_requête_à_partir_de_Excel_Files20[#All],29,FALSE),IF($AD25="LE GOFF",VLOOKUP($B25,[1]!Tableau_Lancer_la_requête_à_partir_de_Excel_Files19[#All],29,FALSE),IF($AD25="ARDEX",VLOOKUP($B25,[1]!Tableau_Lancer_la_requête_à_partir_de_Excel_Files8[#All],29,FALSE),IF($AD25="EVENPLAST",VLOOKUP($B25,[1]!Tableau_Lancer_la_requête_à_partir_de_Excel_Files9[#All],29,FALSE),IF($AD25="GAULT ET FREMONT",VLOOKUP($B25,[1]!Tableau_Lancer_la_requête_à_partir_de_Excel_Files10[#All],29,FALSE),IF($AD25="GUILLIN EMBALLAGES",VLOOKUP($B25,[1]!Tableau_Lancer_la_requête_à_partir_de_Excel_Files11[#All],29,FALSE),IF($AD25="IMPRIMERIE DU VIADUC",VLOOKUP($B25,[1]!Tableau_Lancer_la_requête_à_partir_de_Excel_Files12[#All],29,FALSE),IF($AD25="JOLARD",VLOOKUP($B25,[1]!Tableau_Lancer_la_requête_à_partir_de_Excel_Files14[#All],29,FALSE),IF($AD25="MP HYGIENE",VLOOKUP($B25,[1]!Tableau_Lancer_la_requête_à_partir_de_Excel_Files15[#All],29,FALSE),IF($AD25="SIPALDIS",VLOOKUP($B25,[1]!Tableau_Lancer_la_requête_à_partir_de_Excel_Files13[#All],29,FALSE),IF($AD25="TICKET COM",VLOOKUP($B25,[1]!Tableau_Lancer_la_requête_à_partir_de_Excel_Files16[#All],29,FALSE),IF($AD25="TREELOGI-CODINA",VLOOKUP($B25,[1]!Tableau_Lancer_la_requête_à_partir_de_Excel_Files17[#All],29,FALSE)))))))))))))))))),"A REMPLIR")</f>
        <v>CAR-3</v>
      </c>
      <c r="AF25" s="25" t="str">
        <f ca="1">IFERROR(IF($AD25="SOLIA",VLOOKUP($B25,[1]!Tableau_Lancer_la_requête_à_partir_de_Excel_Files6[#All],30,FALSE),IF($AD25="FIRPLAST",VLOOKUP($B25,[1]!Tableau_Lancer_la_requête_à_partir_de_Excel_Files5[#All],30,FALSE),IF($AD25="COMATEC",VLOOKUP($B25,[1]!Tableau_Lancer_la_requête_à_partir_de_Excel_Files7[#All],30,FALSE),IF($AD25="DE FACTO",VLOOKUP($B25,[1]!Tableau_Lancer_la_requête_à_partir_de_Excel_Files4[#All],30,FALSE),IF($AD25="ARTE Dist",VLOOKUP($B25,[1]!Tableau_Lancer_la_requête_à_partir_de_Excel_Files18[#All],30,FALSE),IF($AD25="THIOLAT",VLOOKUP($B25,[1]!Tableau_Lancer_la_requête_à_partir_de_Excel_Files20[#All],30,FALSE),IF($AD25="LE GOFF",VLOOKUP($B25,[1]!Tableau_Lancer_la_requête_à_partir_de_Excel_Files19[#All],30,FALSE),IF($AD25="ARDEX",VLOOKUP($B25,[1]!Tableau_Lancer_la_requête_à_partir_de_Excel_Files8[#All],30,FALSE),IF($AD25="EVENPLAST",VLOOKUP($B25,[1]!Tableau_Lancer_la_requête_à_partir_de_Excel_Files9[#All],30,FALSE),IF($AD25="GAULT ET FREMONT",VLOOKUP($B25,[1]!Tableau_Lancer_la_requête_à_partir_de_Excel_Files10[#All],30,FALSE),IF($AD25="GUILLIN EMBALLAGES",VLOOKUP($B25,[1]!Tableau_Lancer_la_requête_à_partir_de_Excel_Files11[#All],30,FALSE),IF($AD25="IMPRIMERIE DU VIADUC",VLOOKUP($B25,[1]!Tableau_Lancer_la_requête_à_partir_de_Excel_Files12[#All],30,FALSE),IF($AD25="JOLARD",VLOOKUP($B25,[1]!Tableau_Lancer_la_requête_à_partir_de_Excel_Files14[#All],30,FALSE),IF($AD25="MP HYGIENE",VLOOKUP($B25,[1]!Tableau_Lancer_la_requête_à_partir_de_Excel_Files15[#All],30,FALSE),IF($AD25="SIPALDIS",VLOOKUP($B25,[1]!Tableau_Lancer_la_requête_à_partir_de_Excel_Files13[#All],30,FALSE),IF($AD25="TICKET COM",VLOOKUP($B25,[1]!Tableau_Lancer_la_requête_à_partir_de_Excel_Files16[#All],30,FALSE),IF($AD25="TREELOGI-CODINA",VLOOKUP($B25,[1]!Tableau_Lancer_la_requête_à_partir_de_Excel_Files17[#All],30,FALSE)))))))))))))))))),"A REMPLIR")</f>
        <v>Carte magnétique R2C-3 C-500</v>
      </c>
      <c r="AG25" s="26" t="str">
        <f ca="1">IFERROR(IF($AD25="SOLIA",VLOOKUP($B25,[1]!Tableau_Lancer_la_requête_à_partir_de_Excel_Files6[#All],31,FALSE),IF($AD25="FIRPLAST",VLOOKUP($B25,[1]!Tableau_Lancer_la_requête_à_partir_de_Excel_Files5[#All],31,FALSE),IF($AD25="COMATEC",VLOOKUP($B25,[1]!Tableau_Lancer_la_requête_à_partir_de_Excel_Files7[#All],31,FALSE),IF($AD25="DE FACTO",VLOOKUP($B25,[1]!Tableau_Lancer_la_requête_à_partir_de_Excel_Files4[#All],31,FALSE),IF($AD25="ARTE Dist",VLOOKUP($B25,[1]!Tableau_Lancer_la_requête_à_partir_de_Excel_Files18[#All],31,FALSE),IF($AD25="THIOLAT",VLOOKUP($B25,[1]!Tableau_Lancer_la_requête_à_partir_de_Excel_Files20[#All],31,FALSE),IF($AD25="LE GOFF",VLOOKUP($B25,[1]!Tableau_Lancer_la_requête_à_partir_de_Excel_Files19[#All],31,FALSE),IF($AD25="ARDEX",VLOOKUP($B25,[1]!Tableau_Lancer_la_requête_à_partir_de_Excel_Files8[#All],31,FALSE),IF($AD25="EVENPLAST",VLOOKUP($B25,[1]!Tableau_Lancer_la_requête_à_partir_de_Excel_Files9[#All],31,FALSE),IF($AD25="GAULT ET FREMONT",VLOOKUP($B25,[1]!Tableau_Lancer_la_requête_à_partir_de_Excel_Files10[#All],31,FALSE),IF($AD25="GUILLIN EMBALLAGES",VLOOKUP($B25,[1]!Tableau_Lancer_la_requête_à_partir_de_Excel_Files11[#All],31,FALSE),IF($AD25="IMPRIMERIE DU VIADUC",VLOOKUP($B25,[1]!Tableau_Lancer_la_requête_à_partir_de_Excel_Files12[#All],31,FALSE),IF($AD25="JOLARD",VLOOKUP($B25,[1]!Tableau_Lancer_la_requête_à_partir_de_Excel_Files14[#All],31,FALSE),IF($AD25="MP HYGIENE",VLOOKUP($B25,[1]!Tableau_Lancer_la_requête_à_partir_de_Excel_Files15[#All],31,FALSE),IF($AD25="SIPALDIS",VLOOKUP($B25,[1]!Tableau_Lancer_la_requête_à_partir_de_Excel_Files13[#All],31,FALSE),IF($AD25="TICKET COM",VLOOKUP($B25,[1]!Tableau_Lancer_la_requête_à_partir_de_Excel_Files16[#All],31,FALSE),IF($AD25="TREELOGI-CODINA",VLOOKUP($B25,[1]!Tableau_Lancer_la_requête_à_partir_de_Excel_Files17[#All],31,FALSE)))))))))))))))))),"A REMPLIR")</f>
        <v>500</v>
      </c>
      <c r="AH25" s="25" t="str">
        <f ca="1">IFERROR(IF($AD25="SOLIA",VLOOKUP($B25,[1]!Tableau_Lancer_la_requête_à_partir_de_Excel_Files6[#All],32,FALSE),IF($AD25="FIRPLAST",VLOOKUP($B25,[1]!Tableau_Lancer_la_requête_à_partir_de_Excel_Files5[#All],32,FALSE),IF($AD25="COMATEC",VLOOKUP($B25,[1]!Tableau_Lancer_la_requête_à_partir_de_Excel_Files7[#All],32,FALSE),IF($AD25="DE FACTO",VLOOKUP($B25,[1]!Tableau_Lancer_la_requête_à_partir_de_Excel_Files4[#All],32,FALSE),IF($AD25="ARTE Dist",VLOOKUP($B25,[1]!Tableau_Lancer_la_requête_à_partir_de_Excel_Files18[#All],32,FALSE),IF($AD25="THIOLAT",VLOOKUP($B25,[1]!Tableau_Lancer_la_requête_à_partir_de_Excel_Files20[#All],32,FALSE),IF($AD25="LE GOFF",VLOOKUP($B25,[1]!Tableau_Lancer_la_requête_à_partir_de_Excel_Files19[#All],32,FALSE),IF($AD25="ARDEX",VLOOKUP($B25,[1]!Tableau_Lancer_la_requête_à_partir_de_Excel_Files8[#All],32,FALSE),IF($AD25="EVENPLAST",VLOOKUP($B25,[1]!Tableau_Lancer_la_requête_à_partir_de_Excel_Files9[#All],32,FALSE),IF($AD25="GAULT ET FREMONT",VLOOKUP($B25,[1]!Tableau_Lancer_la_requête_à_partir_de_Excel_Files10[#All],32,FALSE),IF($AD25="GUILLIN EMBALLAGES",VLOOKUP($B25,[1]!Tableau_Lancer_la_requête_à_partir_de_Excel_Files11[#All],32,FALSE),IF($AD25="IMPRIMERIE DU VIADUC",VLOOKUP($B25,[1]!Tableau_Lancer_la_requête_à_partir_de_Excel_Files12[#All],32,FALSE),IF($AD25="JOLARD",VLOOKUP($B25,[1]!Tableau_Lancer_la_requête_à_partir_de_Excel_Files14[#All],32,FALSE),IF($AD25="MP HYGIENE",VLOOKUP($B25,[1]!Tableau_Lancer_la_requête_à_partir_de_Excel_Files15[#All],32,FALSE),IF($AD25="SIPALDIS",VLOOKUP($B25,[1]!Tableau_Lancer_la_requête_à_partir_de_Excel_Files13[#All],32,FALSE),IF($AD25="TICKET COM",VLOOKUP($B25,[1]!Tableau_Lancer_la_requête_à_partir_de_Excel_Files16[#All],32,FALSE),IF($AD25="TREELOGI-CODINA",VLOOKUP($B25,[1]!Tableau_Lancer_la_requête_à_partir_de_Excel_Files17[#All],32,FALSE)))))))))))))))))),"A REMPLIR")</f>
        <v>OUI</v>
      </c>
      <c r="AI25" s="27" t="str">
        <f ca="1">IFERROR(IF($AD25="SOLIA",VLOOKUP($B25,[1]!Tableau_Lancer_la_requête_à_partir_de_Excel_Files6[#All],33,FALSE),IF($AD25="FIRPLAST",VLOOKUP($B25,[1]!Tableau_Lancer_la_requête_à_partir_de_Excel_Files5[#All],33,FALSE),IF($AD25="COMATEC",VLOOKUP($B25,[1]!Tableau_Lancer_la_requête_à_partir_de_Excel_Files7[#All],33,FALSE),IF($AD25="DE FACTO",VLOOKUP($B25,[1]!Tableau_Lancer_la_requête_à_partir_de_Excel_Files4[#All],33,FALSE),IF($AD25="ARTE Dist",VLOOKUP($B25,[1]!Tableau_Lancer_la_requête_à_partir_de_Excel_Files18[#All],33,FALSE),IF($AD25="THIOLAT",VLOOKUP($B25,[1]!Tableau_Lancer_la_requête_à_partir_de_Excel_Files20[#All],33,FALSE),IF($AD25="LE GOFF",VLOOKUP($B25,[1]!Tableau_Lancer_la_requête_à_partir_de_Excel_Files19[#All],33,FALSE),IF($AD25="ARDEX",VLOOKUP($B25,[1]!Tableau_Lancer_la_requête_à_partir_de_Excel_Files8[#All],33,FALSE),IF($AD25="EVENPLAST",VLOOKUP($B25,[1]!Tableau_Lancer_la_requête_à_partir_de_Excel_Files9[#All],33,FALSE),IF($AD25="GAULT ET FREMONT",VLOOKUP($B25,[1]!Tableau_Lancer_la_requête_à_partir_de_Excel_Files10[#All],33,FALSE),IF($AD25="GUILLIN EMBALLAGES",VLOOKUP($B25,[1]!Tableau_Lancer_la_requête_à_partir_de_Excel_Files11[#All],33,FALSE),IF($AD25="IMPRIMERIE DU VIADUC",VLOOKUP($B25,[1]!Tableau_Lancer_la_requête_à_partir_de_Excel_Files12[#All],33,FALSE),IF($AD25="JOLARD",VLOOKUP($B25,[1]!Tableau_Lancer_la_requête_à_partir_de_Excel_Files14[#All],33,FALSE),IF($AD25="MP HYGIENE",VLOOKUP($B25,[1]!Tableau_Lancer_la_requête_à_partir_de_Excel_Files15[#All],33,FALSE),IF($AD25="SIPALDIS",VLOOKUP($B25,[1]!Tableau_Lancer_la_requête_à_partir_de_Excel_Files13[#All],33,FALSE),IF($AD25="TICKET COM",VLOOKUP($B25,[1]!Tableau_Lancer_la_requête_à_partir_de_Excel_Files16[#All],33,FALSE),IF($AD25="TREELOGI-CODINA",VLOOKUP($B25,[1]!Tableau_Lancer_la_requête_à_partir_de_Excel_Files17[#All],33,FALSE)))))))))))))))))),"A REMPLIR")</f>
        <v>5000</v>
      </c>
      <c r="AJ25" s="25">
        <f ca="1">IFERROR(IF($AD25="SOLIA",VLOOKUP($B25,[1]!Tableau_Lancer_la_requête_à_partir_de_Excel_Files6[#All],34,FALSE),IF($AD25="FIRPLAST",VLOOKUP($B25,[1]!Tableau_Lancer_la_requête_à_partir_de_Excel_Files5[#All],34,FALSE),IF($AD25="COMATEC",VLOOKUP($B25,[1]!Tableau_Lancer_la_requête_à_partir_de_Excel_Files7[#All],34,FALSE),IF($AD25="DE FACTO",VLOOKUP($B25,[1]!Tableau_Lancer_la_requête_à_partir_de_Excel_Files4[#All],34,FALSE),IF($AD25="ARTE Dist",VLOOKUP($B25,[1]!Tableau_Lancer_la_requête_à_partir_de_Excel_Files18[#All],34,FALSE),IF($AD25="THIOLAT",VLOOKUP($B25,[1]!Tableau_Lancer_la_requête_à_partir_de_Excel_Files20[#All],34,FALSE),IF($AD25="LE GOFF",VLOOKUP($B25,[1]!Tableau_Lancer_la_requête_à_partir_de_Excel_Files19[#All],34,FALSE),IF($AD25="ARDEX",VLOOKUP($B25,[1]!Tableau_Lancer_la_requête_à_partir_de_Excel_Files8[#All],34,FALSE),IF($AD25="EVENPLAST",VLOOKUP($B25,[1]!Tableau_Lancer_la_requête_à_partir_de_Excel_Files9[#All],34,FALSE),IF($AD25="GAULT ET FREMONT",VLOOKUP($B25,[1]!Tableau_Lancer_la_requête_à_partir_de_Excel_Files10[#All],34,FALSE),IF($AD25="GUILLIN EMBALLAGES",VLOOKUP($B25,[1]!Tableau_Lancer_la_requête_à_partir_de_Excel_Files11[#All],34,FALSE),IF($AD25="IMPRIMERIE DU VIADUC",VLOOKUP($B25,[1]!Tableau_Lancer_la_requête_à_partir_de_Excel_Files12[#All],34,FALSE),IF($AD25="JOLARD",VLOOKUP($B25,[1]!Tableau_Lancer_la_requête_à_partir_de_Excel_Files14[#All],34,FALSE),IF($AD25="MP HYGIENE",VLOOKUP($B25,[1]!Tableau_Lancer_la_requête_à_partir_de_Excel_Files15[#All],34,FALSE),IF($AD25="SIPALDIS",VLOOKUP($B25,[1]!Tableau_Lancer_la_requête_à_partir_de_Excel_Files13[#All],34,FALSE),IF($AD25="TICKET COM",VLOOKUP($B25,[1]!Tableau_Lancer_la_requête_à_partir_de_Excel_Files16[#All],34,FALSE),IF($AD25="TREELOGI-CODINA",VLOOKUP($B25,[1]!Tableau_Lancer_la_requête_à_partir_de_Excel_Files17[#All],34,FALSE)))))))))))))))))),"A REMPLIR")</f>
        <v>42583</v>
      </c>
      <c r="AK25" s="25" t="str">
        <f ca="1">IFERROR(IF($AD25="SOLIA",VLOOKUP($B25,[1]!Tableau_Lancer_la_requête_à_partir_de_Excel_Files6[#All],35,FALSE),IF($AD25="FIRPLAST",VLOOKUP($B25,[1]!Tableau_Lancer_la_requête_à_partir_de_Excel_Files5[#All],35,FALSE),IF($AD25="COMATEC",VLOOKUP($B25,[1]!Tableau_Lancer_la_requête_à_partir_de_Excel_Files7[#All],35,FALSE),IF($AD25="DE FACTO",VLOOKUP($B25,[1]!Tableau_Lancer_la_requête_à_partir_de_Excel_Files4[#All],35,FALSE),IF($AD25="ARTE Dist",VLOOKUP($B25,[1]!Tableau_Lancer_la_requête_à_partir_de_Excel_Files18[#All],35,FALSE),IF($AD25="THIOLAT",VLOOKUP($B25,[1]!Tableau_Lancer_la_requête_à_partir_de_Excel_Files20[#All],35,FALSE),IF($AD25="LE GOFF",VLOOKUP($B25,[1]!Tableau_Lancer_la_requête_à_partir_de_Excel_Files19[#All],35,FALSE),IF($AD25="ARDEX",VLOOKUP($B25,[1]!Tableau_Lancer_la_requête_à_partir_de_Excel_Files8[#All],35,FALSE),IF($AD25="EVENPLAST",VLOOKUP($B25,[1]!Tableau_Lancer_la_requête_à_partir_de_Excel_Files9[#All],35,FALSE),IF($AD25="GAULT ET FREMONT",VLOOKUP($B25,[1]!Tableau_Lancer_la_requête_à_partir_de_Excel_Files10[#All],35,FALSE),IF($AD25="GUILLIN EMBALLAGES",VLOOKUP($B25,[1]!Tableau_Lancer_la_requête_à_partir_de_Excel_Files11[#All],35,FALSE),IF($AD25="IMPRIMERIE DU VIADUC",VLOOKUP($B25,[1]!Tableau_Lancer_la_requête_à_partir_de_Excel_Files12[#All],35,FALSE),IF($AD25="JOLARD",VLOOKUP($B25,[1]!Tableau_Lancer_la_requête_à_partir_de_Excel_Files14[#All],35,FALSE),IF($AD25="MP HYGIENE",VLOOKUP($B25,[1]!Tableau_Lancer_la_requête_à_partir_de_Excel_Files15[#All],35,FALSE),IF($AD25="SIPALDIS",VLOOKUP($B25,[1]!Tableau_Lancer_la_requête_à_partir_de_Excel_Files13[#All],35,FALSE),IF($AD25="TICKET COM",VLOOKUP($B25,[1]!Tableau_Lancer_la_requête_à_partir_de_Excel_Files16[#All],35,FALSE),IF($AD25="TREELOGI-CODINA",VLOOKUP($B25,[1]!Tableau_Lancer_la_requête_à_partir_de_Excel_Files17[#All],35,FALSE)))))))))))))))))),"A REMPLIR")</f>
        <v>Lettre recommandé</v>
      </c>
      <c r="AL25" s="26" t="str">
        <f ca="1">IFERROR(IF($AD25="SOLIA",VLOOKUP($B25,[1]!Tableau_Lancer_la_requête_à_partir_de_Excel_Files6[#All],36,FALSE),IF($AD25="FIRPLAST",VLOOKUP($B25,[1]!Tableau_Lancer_la_requête_à_partir_de_Excel_Files5[#All],36,FALSE),IF($AD25="COMATEC",VLOOKUP($B25,[1]!Tableau_Lancer_la_requête_à_partir_de_Excel_Files7[#All],36,FALSE),IF($AD25="DE FACTO",VLOOKUP($B25,[1]!Tableau_Lancer_la_requête_à_partir_de_Excel_Files4[#All],36,FALSE),IF($AD25="ARTE Dist",VLOOKUP($B25,[1]!Tableau_Lancer_la_requête_à_partir_de_Excel_Files18[#All],36,FALSE),IF($AD25="THIOLAT",VLOOKUP($B25,[1]!Tableau_Lancer_la_requête_à_partir_de_Excel_Files20[#All],36,FALSE),IF($AD25="LE GOFF",VLOOKUP($B25,[1]!Tableau_Lancer_la_requête_à_partir_de_Excel_Files19[#All],36,FALSE),IF($AD25="ARDEX",VLOOKUP($B25,[1]!Tableau_Lancer_la_requête_à_partir_de_Excel_Files8[#All],36,FALSE),IF($AD25="EVENPLAST",VLOOKUP($B25,[1]!Tableau_Lancer_la_requête_à_partir_de_Excel_Files9[#All],36,FALSE),IF($AD25="GAULT ET FREMONT",VLOOKUP($B25,[1]!Tableau_Lancer_la_requête_à_partir_de_Excel_Files10[#All],36,FALSE),IF($AD25="GUILLIN EMBALLAGES",VLOOKUP($B25,[1]!Tableau_Lancer_la_requête_à_partir_de_Excel_Files11[#All],36,FALSE),IF($AD25="IMPRIMERIE DU VIADUC",VLOOKUP($B25,[1]!Tableau_Lancer_la_requête_à_partir_de_Excel_Files12[#All],36,FALSE),IF($AD25="JOLARD",VLOOKUP($B25,[1]!Tableau_Lancer_la_requête_à_partir_de_Excel_Files14[#All],36,FALSE),IF($AD25="MP HYGIENE",VLOOKUP($B25,[1]!Tableau_Lancer_la_requête_à_partir_de_Excel_Files15[#All],36,FALSE),IF($AD25="SIPALDIS",VLOOKUP($B25,[1]!Tableau_Lancer_la_requête_à_partir_de_Excel_Files13[#All],36,FALSE),IF($AD25="TICKET COM",VLOOKUP($B25,[1]!Tableau_Lancer_la_requête_à_partir_de_Excel_Files16[#All],36,FALSE),IF($AD25="TREELOGI-CODINA",VLOOKUP($B25,[1]!Tableau_Lancer_la_requête_à_partir_de_Excel_Files17[#All],36,FALSE)))))))))))))))))),"A REMPLIR")</f>
        <v>7</v>
      </c>
      <c r="AM25" s="26">
        <f ca="1">IFERROR(IF($AD25="SOLIA",VLOOKUP($B25,[1]!Tableau_Lancer_la_requête_à_partir_de_Excel_Files6[#All],37,FALSE),IF($AD25="FIRPLAST",VLOOKUP($B25,[1]!Tableau_Lancer_la_requête_à_partir_de_Excel_Files5[#All],37,FALSE),IF($AD25="COMATEC",VLOOKUP($B25,[1]!Tableau_Lancer_la_requête_à_partir_de_Excel_Files7[#All],37,FALSE),IF($AD25="DE FACTO",VLOOKUP($B25,[1]!Tableau_Lancer_la_requête_à_partir_de_Excel_Files4[#All],37,FALSE),IF($AD25="ARTE Dist",VLOOKUP($B25,[1]!Tableau_Lancer_la_requête_à_partir_de_Excel_Files18[#All],37,FALSE),IF($AD25="THIOLAT",VLOOKUP($B25,[1]!Tableau_Lancer_la_requête_à_partir_de_Excel_Files20[#All],37,FALSE),IF($AD25="LE GOFF",VLOOKUP($B25,[1]!Tableau_Lancer_la_requête_à_partir_de_Excel_Files19[#All],37,FALSE),IF($AD25="ARDEX",VLOOKUP($B25,[1]!Tableau_Lancer_la_requête_à_partir_de_Excel_Files8[#All],37,FALSE),IF($AD25="EVENPLAST",VLOOKUP($B25,[1]!Tableau_Lancer_la_requête_à_partir_de_Excel_Files9[#All],37,FALSE),IF($AD25="GAULT ET FREMONT",VLOOKUP($B25,[1]!Tableau_Lancer_la_requête_à_partir_de_Excel_Files10[#All],37,FALSE),IF($AD25="GUILLIN EMBALLAGES",VLOOKUP($B25,[1]!Tableau_Lancer_la_requête_à_partir_de_Excel_Files11[#All],37,FALSE),IF($AD25="IMPRIMERIE DU VIADUC",VLOOKUP($B25,[1]!Tableau_Lancer_la_requête_à_partir_de_Excel_Files12[#All],37,FALSE),IF($AD25="JOLARD",VLOOKUP($B25,[1]!Tableau_Lancer_la_requête_à_partir_de_Excel_Files14[#All],37,FALSE),IF($AD25="MP HYGIENE",VLOOKUP($B25,[1]!Tableau_Lancer_la_requête_à_partir_de_Excel_Files15[#All],37,FALSE),IF($AD25="SIPALDIS",VLOOKUP($B25,[1]!Tableau_Lancer_la_requête_à_partir_de_Excel_Files13[#All],37,FALSE),IF($AD25="TICKET COM",VLOOKUP($B25,[1]!Tableau_Lancer_la_requête_à_partir_de_Excel_Files16[#All],37,FALSE),IF($AD25="TREELOGI-CODINA",VLOOKUP($B25,[1]!Tableau_Lancer_la_requête_à_partir_de_Excel_Files17[#All],37,FALSE)))))))))))))))))),"A REMPLIR")</f>
        <v>3</v>
      </c>
      <c r="AN25" s="28">
        <f ca="1">IFERROR(IF($AD25="SOLIA",VLOOKUP($B25,[1]!Tableau_Lancer_la_requête_à_partir_de_Excel_Files6[#All],38,FALSE),IF($AD25="FIRPLAST",VLOOKUP($B25,[1]!Tableau_Lancer_la_requête_à_partir_de_Excel_Files5[#All],38,FALSE),IF($AD25="COMATEC",VLOOKUP($B25,[1]!Tableau_Lancer_la_requête_à_partir_de_Excel_Files7[#All],38,FALSE),IF($AD25="DE FACTO",VLOOKUP($B25,[1]!Tableau_Lancer_la_requête_à_partir_de_Excel_Files4[#All],38,FALSE),IF($AD25="ARTE Dist",VLOOKUP($B25,[1]!Tableau_Lancer_la_requête_à_partir_de_Excel_Files18[#All],38,FALSE),IF($AD25="THIOLAT",VLOOKUP($B25,[1]!Tableau_Lancer_la_requête_à_partir_de_Excel_Files20[#All],38,FALSE),IF($AD25="LE GOFF",VLOOKUP($B25,[1]!Tableau_Lancer_la_requête_à_partir_de_Excel_Files19[#All],38,FALSE),IF($AD25="ARDEX",VLOOKUP($B25,[1]!Tableau_Lancer_la_requête_à_partir_de_Excel_Files8[#All],38,FALSE),IF($AD25="EVENPLAST",VLOOKUP($B25,[1]!Tableau_Lancer_la_requête_à_partir_de_Excel_Files9[#All],38,FALSE),IF($AD25="GAULT ET FREMONT",VLOOKUP($B25,[1]!Tableau_Lancer_la_requête_à_partir_de_Excel_Files10[#All],38,FALSE),IF($AD25="GUILLIN EMBALLAGES",VLOOKUP($B25,[1]!Tableau_Lancer_la_requête_à_partir_de_Excel_Files11[#All],38,FALSE),IF($AD25="IMPRIMERIE DU VIADUC",VLOOKUP($B25,[1]!Tableau_Lancer_la_requête_à_partir_de_Excel_Files12[#All],38,FALSE),IF($AD25="JOLARD",VLOOKUP($B25,[1]!Tableau_Lancer_la_requête_à_partir_de_Excel_Files14[#All],38,FALSE),IF($AD25="MP HYGIENE",VLOOKUP($B25,[1]!Tableau_Lancer_la_requête_à_partir_de_Excel_Files15[#All],38,FALSE),IF($AD25="SIPALDIS",VLOOKUP($B25,[1]!Tableau_Lancer_la_requête_à_partir_de_Excel_Files13[#All],38,FALSE),IF($AD25="TICKET COM",VLOOKUP($B25,[1]!Tableau_Lancer_la_requête_à_partir_de_Excel_Files16[#All],38,FALSE),IF($AD25="TREELOGI-CODINA",VLOOKUP($B25,[1]!Tableau_Lancer_la_requête_à_partir_de_Excel_Files17[#All],38,FALSE)))))))))))))))))),"A REMPLIR")</f>
        <v>10</v>
      </c>
      <c r="AO25" s="28">
        <f ca="1">IFERROR(IF($AD25="SOLIA",VLOOKUP($B25,[1]!Tableau_Lancer_la_requête_à_partir_de_Excel_Files6[#All],39,FALSE),IF($AD25="FIRPLAST",VLOOKUP($B25,[1]!Tableau_Lancer_la_requête_à_partir_de_Excel_Files5[#All],39,FALSE),IF($AD25="COMATEC",VLOOKUP($B25,[1]!Tableau_Lancer_la_requête_à_partir_de_Excel_Files7[#All],39,FALSE),IF($AD25="DE FACTO",VLOOKUP($B25,[1]!Tableau_Lancer_la_requête_à_partir_de_Excel_Files4[#All],39,FALSE),IF($AD25="ARTE Dist",VLOOKUP($B25,[1]!Tableau_Lancer_la_requête_à_partir_de_Excel_Files18[#All],39,FALSE),IF($AD25="THIOLAT",VLOOKUP($B25,[1]!Tableau_Lancer_la_requête_à_partir_de_Excel_Files20[#All],39,FALSE),IF($AD25="LE GOFF",VLOOKUP($B25,[1]!Tableau_Lancer_la_requête_à_partir_de_Excel_Files19[#All],39,FALSE),IF($AD25="ARDEX",VLOOKUP($B25,[1]!Tableau_Lancer_la_requête_à_partir_de_Excel_Files8[#All],39,FALSE),IF($AD25="EVENPLAST",VLOOKUP($B25,[1]!Tableau_Lancer_la_requête_à_partir_de_Excel_Files9[#All],39,FALSE),IF($AD25="GAULT ET FREMONT",VLOOKUP($B25,[1]!Tableau_Lancer_la_requête_à_partir_de_Excel_Files10[#All],39,FALSE),IF($AD25="GUILLIN EMBALLAGES",VLOOKUP($B25,[1]!Tableau_Lancer_la_requête_à_partir_de_Excel_Files11[#All],39,FALSE),IF($AD25="IMPRIMERIE DU VIADUC",VLOOKUP($B25,[1]!Tableau_Lancer_la_requête_à_partir_de_Excel_Files12[#All],39,FALSE),IF($AD25="JOLARD",VLOOKUP($B25,[1]!Tableau_Lancer_la_requête_à_partir_de_Excel_Files14[#All],39,FALSE),IF($AD25="MP HYGIENE",VLOOKUP($B25,[1]!Tableau_Lancer_la_requête_à_partir_de_Excel_Files15[#All],39,FALSE),IF($AD25="SIPALDIS",VLOOKUP($B25,[1]!Tableau_Lancer_la_requête_à_partir_de_Excel_Files13[#All],39,FALSE),IF($AD25="TICKET COM",VLOOKUP($B25,[1]!Tableau_Lancer_la_requête_à_partir_de_Excel_Files16[#All],39,FALSE),IF($AD25="TREELOGI-CODINA",VLOOKUP($B25,[1]!Tableau_Lancer_la_requête_à_partir_de_Excel_Files17[#All],39,FALSE)))))))))))))))))),"A REMPLIR")</f>
        <v>3</v>
      </c>
      <c r="AP25" s="25" t="str">
        <f ca="1">IFERROR(IF($AD25="SOLIA",VLOOKUP($B25,[1]!Tableau_Lancer_la_requête_à_partir_de_Excel_Files6[#All],40,FALSE),IF($AD25="FIRPLAST",VLOOKUP($B25,[1]!Tableau_Lancer_la_requête_à_partir_de_Excel_Files5[#All],40,FALSE),IF($AD25="COMATEC",VLOOKUP($B25,[1]!Tableau_Lancer_la_requête_à_partir_de_Excel_Files7[#All],40,FALSE),IF($AD25="DE FACTO",VLOOKUP($B25,[1]!Tableau_Lancer_la_requête_à_partir_de_Excel_Files4[#All],40,FALSE),IF($AD25="ARTE Dist",VLOOKUP($B25,[1]!Tableau_Lancer_la_requête_à_partir_de_Excel_Files18[#All],40,FALSE),IF($AD25="THIOLAT",VLOOKUP($B25,[1]!Tableau_Lancer_la_requête_à_partir_de_Excel_Files20[#All],40,FALSE),IF($AD25="LE GOFF",VLOOKUP($B25,[1]!Tableau_Lancer_la_requête_à_partir_de_Excel_Files19[#All],40,FALSE),IF($AD25="ARDEX",VLOOKUP($B25,[1]!Tableau_Lancer_la_requête_à_partir_de_Excel_Files8[#All],40,FALSE),IF($AD25="EVENPLAST",VLOOKUP($B25,[1]!Tableau_Lancer_la_requête_à_partir_de_Excel_Files9[#All],40,FALSE),IF($AD25="GAULT ET FREMONT",VLOOKUP($B25,[1]!Tableau_Lancer_la_requête_à_partir_de_Excel_Files10[#All],40,FALSE),IF($AD25="GUILLIN EMBALLAGES",VLOOKUP($B25,[1]!Tableau_Lancer_la_requête_à_partir_de_Excel_Files11[#All],40,FALSE),IF($AD25="IMPRIMERIE DU VIADUC",VLOOKUP($B25,[1]!Tableau_Lancer_la_requête_à_partir_de_Excel_Files12[#All],40,FALSE),IF($AD25="JOLARD",VLOOKUP($B25,[1]!Tableau_Lancer_la_requête_à_partir_de_Excel_Files14[#All],40,FALSE),IF($AD25="MP HYGIENE",VLOOKUP($B25,[1]!Tableau_Lancer_la_requête_à_partir_de_Excel_Files15[#All],40,FALSE),IF($AD25="SIPALDIS",VLOOKUP($B25,[1]!Tableau_Lancer_la_requête_à_partir_de_Excel_Files13[#All],40,FALSE),IF($AD25="TICKET COM",VLOOKUP($B25,[1]!Tableau_Lancer_la_requête_à_partir_de_Excel_Files16[#All],40,FALSE),IF($AD25="TREELOGI-CODINA",VLOOKUP($B25,[1]!Tableau_Lancer_la_requête_à_partir_de_Excel_Files17[#All],40,FALSE)))))))))))))))))),"A REMPLIR")</f>
        <v>Richard DUPONT</v>
      </c>
      <c r="AQ25" s="27" t="str">
        <f ca="1">IFERROR(IF($AD25="SOLIA",VLOOKUP($B25,[1]!Tableau_Lancer_la_requête_à_partir_de_Excel_Files6[#All],41,FALSE),IF($AD25="FIRPLAST",VLOOKUP($B25,[1]!Tableau_Lancer_la_requête_à_partir_de_Excel_Files5[#All],41,FALSE),IF($AD25="COMATEC",VLOOKUP($B25,[1]!Tableau_Lancer_la_requête_à_partir_de_Excel_Files7[#All],41,FALSE),IF($AD25="DE FACTO",VLOOKUP($B25,[1]!Tableau_Lancer_la_requête_à_partir_de_Excel_Files4[#All],41,FALSE),IF($AD25="ARTE Dist",VLOOKUP($B25,[1]!Tableau_Lancer_la_requête_à_partir_de_Excel_Files18[#All],41,FALSE),IF($AD25="THIOLAT",VLOOKUP($B25,[1]!Tableau_Lancer_la_requête_à_partir_de_Excel_Files20[#All],41,FALSE),IF($AD25="LE GOFF",VLOOKUP($B25,[1]!Tableau_Lancer_la_requête_à_partir_de_Excel_Files19[#All],41,FALSE),IF($AD25="ARDEX",VLOOKUP($B25,[1]!Tableau_Lancer_la_requête_à_partir_de_Excel_Files8[#All],41,FALSE),IF($AD25="EVENPLAST",VLOOKUP($B25,[1]!Tableau_Lancer_la_requête_à_partir_de_Excel_Files9[#All],41,FALSE),IF($AD25="GAULT ET FREMONT",VLOOKUP($B25,[1]!Tableau_Lancer_la_requête_à_partir_de_Excel_Files10[#All],41,FALSE),IF($AD25="GUILLIN EMBALLAGES",VLOOKUP($B25,[1]!Tableau_Lancer_la_requête_à_partir_de_Excel_Files11[#All],41,FALSE),IF($AD25="IMPRIMERIE DU VIADUC",VLOOKUP($B25,[1]!Tableau_Lancer_la_requête_à_partir_de_Excel_Files12[#All],41,FALSE),IF($AD25="JOLARD",VLOOKUP($B25,[1]!Tableau_Lancer_la_requête_à_partir_de_Excel_Files14[#All],41,FALSE),IF($AD25="MP HYGIENE",VLOOKUP($B25,[1]!Tableau_Lancer_la_requête_à_partir_de_Excel_Files15[#All],41,FALSE),IF($AD25="SIPALDIS",VLOOKUP($B25,[1]!Tableau_Lancer_la_requête_à_partir_de_Excel_Files13[#All],41,FALSE),IF($AD25="TICKET COM",VLOOKUP($B25,[1]!Tableau_Lancer_la_requête_à_partir_de_Excel_Files16[#All],41,FALSE),IF($AD25="TREELOGI-CODINA",VLOOKUP($B25,[1]!Tableau_Lancer_la_requête_à_partir_de_Excel_Files17[#All],41,FALSE)))))))))))))))))),"A REMPLIR")</f>
        <v>02 34 56 87 21</v>
      </c>
      <c r="AR25" s="29">
        <v>42593</v>
      </c>
      <c r="AS25" s="24">
        <v>5</v>
      </c>
      <c r="AT25" s="30" t="s">
        <v>98</v>
      </c>
      <c r="AU25" s="31" t="s">
        <v>72</v>
      </c>
      <c r="AV25" s="31" t="s">
        <v>72</v>
      </c>
      <c r="AW25" s="31" t="s">
        <v>72</v>
      </c>
      <c r="AX25" s="31" t="s">
        <v>99</v>
      </c>
      <c r="AY25" s="32"/>
      <c r="AZ25" s="32">
        <v>0</v>
      </c>
      <c r="BA25" s="31"/>
      <c r="BB25" s="31" t="s">
        <v>100</v>
      </c>
      <c r="BC25" s="31" t="s">
        <v>101</v>
      </c>
      <c r="BD25" s="30"/>
      <c r="BE25" s="33"/>
      <c r="BF25" s="22"/>
      <c r="BG25" s="22" t="s">
        <v>85</v>
      </c>
    </row>
    <row r="26" spans="1:59" ht="255">
      <c r="A26" s="10" t="s">
        <v>102</v>
      </c>
      <c r="B26" s="34" t="s">
        <v>103</v>
      </c>
      <c r="C26" s="12" t="s">
        <v>61</v>
      </c>
      <c r="D26" s="13" t="s">
        <v>77</v>
      </c>
      <c r="E26" s="14" t="s">
        <v>88</v>
      </c>
      <c r="F26" s="15">
        <v>42466</v>
      </c>
      <c r="G26" s="13" t="s">
        <v>104</v>
      </c>
      <c r="H26" s="13" t="s">
        <v>105</v>
      </c>
      <c r="I26" s="16" t="s">
        <v>106</v>
      </c>
      <c r="J26" s="16" t="s">
        <v>103</v>
      </c>
      <c r="K26" s="16" t="s">
        <v>107</v>
      </c>
      <c r="L26" s="16" t="s">
        <v>108</v>
      </c>
      <c r="M26" s="16" t="s">
        <v>109</v>
      </c>
      <c r="N26" s="16" t="s">
        <v>71</v>
      </c>
      <c r="O26" s="17" t="s">
        <v>79</v>
      </c>
      <c r="P26" s="17" t="s">
        <v>79</v>
      </c>
      <c r="Q26" s="16" t="s">
        <v>110</v>
      </c>
      <c r="R26" s="16" t="s">
        <v>111</v>
      </c>
      <c r="S26" s="18" t="s">
        <v>112</v>
      </c>
      <c r="T26" s="19"/>
      <c r="U26" s="19" t="s">
        <v>107</v>
      </c>
      <c r="V26" s="18">
        <v>10</v>
      </c>
      <c r="W26" s="15" t="s">
        <v>77</v>
      </c>
      <c r="X26" s="15" t="s">
        <v>113</v>
      </c>
      <c r="Y26" s="15">
        <v>42474</v>
      </c>
      <c r="Z26" s="22" t="s">
        <v>79</v>
      </c>
      <c r="AA26" s="23" t="s">
        <v>80</v>
      </c>
      <c r="AB26" s="24" t="s">
        <v>114</v>
      </c>
      <c r="AC26" s="24" t="s">
        <v>112</v>
      </c>
      <c r="AD26" s="25">
        <f ca="1">IFERROR(IF($AD26="SOLIA",VLOOKUP($B26,[1]!Tableau_Lancer_la_requête_à_partir_de_Excel_Files6[#All],28,FALSE),IF($AD26="FIRPLAST",VLOOKUP($B26,[1]!Tableau_Lancer_la_requête_à_partir_de_Excel_Files5[#All],28,FALSE),IF($AD26="COMATEC",VLOOKUP($B26,[1]!Tableau_Lancer_la_requête_à_partir_de_Excel_Files7[#All],28,FALSE),IF($AD26="DE FACTO",VLOOKUP($B26,[1]!Tableau_Lancer_la_requête_à_partir_de_Excel_Files4[#All],28,FALSE),IF($AD26="ARTE Dist",VLOOKUP($B26,[1]!Tableau_Lancer_la_requête_à_partir_de_Excel_Files18[#All],28,FALSE),IF($AD26="THIOLAT",VLOOKUP($B26,[1]!Tableau_Lancer_la_requête_à_partir_de_Excel_Files20[#All],28,FALSE),IF($AD26="LE GOFF",VLOOKUP($B26,[1]!Tableau_Lancer_la_requête_à_partir_de_Excel_Files19[#All],28,FALSE),IF($AD26="ARDEX",VLOOKUP($B26,[1]!Tableau_Lancer_la_requête_à_partir_de_Excel_Files8[#All],28,FALSE),IF($AD26="EVENPLAST",VLOOKUP($B26,[1]!Tableau_Lancer_la_requête_à_partir_de_Excel_Files9[#All],28,FALSE),IF($AD26="GAULT ET FREMONT",VLOOKUP($B26,[1]!Tableau_Lancer_la_requête_à_partir_de_Excel_Files10[#All],28,FALSE),IF($AD26="GUILLIN EMBALLAGES",VLOOKUP($B26,[1]!Tableau_Lancer_la_requête_à_partir_de_Excel_Files11[#All],28,FALSE),IF($AD26="IMPRIMERIE DU VIADUC",VLOOKUP($B26,[1]!Tableau_Lancer_la_requête_à_partir_de_Excel_Files12[#All],28,FALSE),IF($AD26="JOLARD",VLOOKUP($B26,[1]!Tableau_Lancer_la_requête_à_partir_de_Excel_Files14[#All],28,FALSE),IF($AD26="MP HYGIENE",VLOOKUP($B26,[1]!Tableau_Lancer_la_requête_à_partir_de_Excel_Files15[#All],28,FALSE),IF($AD26="SIPALDIS",VLOOKUP($B26,[1]!Tableau_Lancer_la_requête_à_partir_de_Excel_Files13[#All],28,FALSE),IF($AD26="TICKET COM",VLOOKUP($B26,[1]!Tableau_Lancer_la_requête_à_partir_de_Excel_Files16[#All],28,FALSE),IF($AD26="TREELOGI-CODINA",VLOOKUP($B26,[1]!Tableau_Lancer_la_requête_à_partir_de_Excel_Files17[#All],28,FALSE)))))))))))))))))),"A REMPLIR")</f>
        <v>42467</v>
      </c>
      <c r="AE26" s="25" t="str">
        <f ca="1">IFERROR(IF($AD26="SOLIA",VLOOKUP($B26,[1]!Tableau_Lancer_la_requête_à_partir_de_Excel_Files6[#All],29,FALSE),IF($AD26="FIRPLAST",VLOOKUP($B26,[1]!Tableau_Lancer_la_requête_à_partir_de_Excel_Files5[#All],29,FALSE),IF($AD26="COMATEC",VLOOKUP($B26,[1]!Tableau_Lancer_la_requête_à_partir_de_Excel_Files7[#All],29,FALSE),IF($AD26="DE FACTO",VLOOKUP($B26,[1]!Tableau_Lancer_la_requête_à_partir_de_Excel_Files4[#All],29,FALSE),IF($AD26="ARTE Dist",VLOOKUP($B26,[1]!Tableau_Lancer_la_requête_à_partir_de_Excel_Files18[#All],29,FALSE),IF($AD26="THIOLAT",VLOOKUP($B26,[1]!Tableau_Lancer_la_requête_à_partir_de_Excel_Files20[#All],29,FALSE),IF($AD26="LE GOFF",VLOOKUP($B26,[1]!Tableau_Lancer_la_requête_à_partir_de_Excel_Files19[#All],29,FALSE),IF($AD26="ARDEX",VLOOKUP($B26,[1]!Tableau_Lancer_la_requête_à_partir_de_Excel_Files8[#All],29,FALSE),IF($AD26="EVENPLAST",VLOOKUP($B26,[1]!Tableau_Lancer_la_requête_à_partir_de_Excel_Files9[#All],29,FALSE),IF($AD26="GAULT ET FREMONT",VLOOKUP($B26,[1]!Tableau_Lancer_la_requête_à_partir_de_Excel_Files10[#All],29,FALSE),IF($AD26="GUILLIN EMBALLAGES",VLOOKUP($B26,[1]!Tableau_Lancer_la_requête_à_partir_de_Excel_Files11[#All],29,FALSE),IF($AD26="IMPRIMERIE DU VIADUC",VLOOKUP($B26,[1]!Tableau_Lancer_la_requête_à_partir_de_Excel_Files12[#All],29,FALSE),IF($AD26="JOLARD",VLOOKUP($B26,[1]!Tableau_Lancer_la_requête_à_partir_de_Excel_Files14[#All],29,FALSE),IF($AD26="MP HYGIENE",VLOOKUP($B26,[1]!Tableau_Lancer_la_requête_à_partir_de_Excel_Files15[#All],29,FALSE),IF($AD26="SIPALDIS",VLOOKUP($B26,[1]!Tableau_Lancer_la_requête_à_partir_de_Excel_Files13[#All],29,FALSE),IF($AD26="TICKET COM",VLOOKUP($B26,[1]!Tableau_Lancer_la_requête_à_partir_de_Excel_Files16[#All],29,FALSE),IF($AD26="TREELOGI-CODINA",VLOOKUP($B26,[1]!Tableau_Lancer_la_requête_à_partir_de_Excel_Files17[#All],29,FALSE)))))))))))))))))),"A REMPLIR")</f>
        <v>555</v>
      </c>
      <c r="AF26" s="25" t="str">
        <f ca="1">IFERROR(IF($AD26="SOLIA",VLOOKUP($B26,[1]!Tableau_Lancer_la_requête_à_partir_de_Excel_Files6[#All],30,FALSE),IF($AD26="FIRPLAST",VLOOKUP($B26,[1]!Tableau_Lancer_la_requête_à_partir_de_Excel_Files5[#All],30,FALSE),IF($AD26="COMATEC",VLOOKUP($B26,[1]!Tableau_Lancer_la_requête_à_partir_de_Excel_Files7[#All],30,FALSE),IF($AD26="DE FACTO",VLOOKUP($B26,[1]!Tableau_Lancer_la_requête_à_partir_de_Excel_Files4[#All],30,FALSE),IF($AD26="ARTE Dist",VLOOKUP($B26,[1]!Tableau_Lancer_la_requête_à_partir_de_Excel_Files18[#All],30,FALSE),IF($AD26="THIOLAT",VLOOKUP($B26,[1]!Tableau_Lancer_la_requête_à_partir_de_Excel_Files20[#All],30,FALSE),IF($AD26="LE GOFF",VLOOKUP($B26,[1]!Tableau_Lancer_la_requête_à_partir_de_Excel_Files19[#All],30,FALSE),IF($AD26="ARDEX",VLOOKUP($B26,[1]!Tableau_Lancer_la_requête_à_partir_de_Excel_Files8[#All],30,FALSE),IF($AD26="EVENPLAST",VLOOKUP($B26,[1]!Tableau_Lancer_la_requête_à_partir_de_Excel_Files9[#All],30,FALSE),IF($AD26="GAULT ET FREMONT",VLOOKUP($B26,[1]!Tableau_Lancer_la_requête_à_partir_de_Excel_Files10[#All],30,FALSE),IF($AD26="GUILLIN EMBALLAGES",VLOOKUP($B26,[1]!Tableau_Lancer_la_requête_à_partir_de_Excel_Files11[#All],30,FALSE),IF($AD26="IMPRIMERIE DU VIADUC",VLOOKUP($B26,[1]!Tableau_Lancer_la_requête_à_partir_de_Excel_Files12[#All],30,FALSE),IF($AD26="JOLARD",VLOOKUP($B26,[1]!Tableau_Lancer_la_requête_à_partir_de_Excel_Files14[#All],30,FALSE),IF($AD26="MP HYGIENE",VLOOKUP($B26,[1]!Tableau_Lancer_la_requête_à_partir_de_Excel_Files15[#All],30,FALSE),IF($AD26="SIPALDIS",VLOOKUP($B26,[1]!Tableau_Lancer_la_requête_à_partir_de_Excel_Files13[#All],30,FALSE),IF($AD26="TICKET COM",VLOOKUP($B26,[1]!Tableau_Lancer_la_requête_à_partir_de_Excel_Files16[#All],30,FALSE),IF($AD26="TREELOGI-CODINA",VLOOKUP($B26,[1]!Tableau_Lancer_la_requête_à_partir_de_Excel_Files17[#All],30,FALSE)))))))))))))))))),"A REMPLIR")</f>
        <v>Badge manager C-50</v>
      </c>
      <c r="AG26" s="26">
        <f ca="1">IFERROR(IF($AD26="SOLIA",VLOOKUP($B26,[1]!Tableau_Lancer_la_requête_à_partir_de_Excel_Files6[#All],31,FALSE),IF($AD26="FIRPLAST",VLOOKUP($B26,[1]!Tableau_Lancer_la_requête_à_partir_de_Excel_Files5[#All],31,FALSE),IF($AD26="COMATEC",VLOOKUP($B26,[1]!Tableau_Lancer_la_requête_à_partir_de_Excel_Files7[#All],31,FALSE),IF($AD26="DE FACTO",VLOOKUP($B26,[1]!Tableau_Lancer_la_requête_à_partir_de_Excel_Files4[#All],31,FALSE),IF($AD26="ARTE Dist",VLOOKUP($B26,[1]!Tableau_Lancer_la_requête_à_partir_de_Excel_Files18[#All],31,FALSE),IF($AD26="THIOLAT",VLOOKUP($B26,[1]!Tableau_Lancer_la_requête_à_partir_de_Excel_Files20[#All],31,FALSE),IF($AD26="LE GOFF",VLOOKUP($B26,[1]!Tableau_Lancer_la_requête_à_partir_de_Excel_Files19[#All],31,FALSE),IF($AD26="ARDEX",VLOOKUP($B26,[1]!Tableau_Lancer_la_requête_à_partir_de_Excel_Files8[#All],31,FALSE),IF($AD26="EVENPLAST",VLOOKUP($B26,[1]!Tableau_Lancer_la_requête_à_partir_de_Excel_Files9[#All],31,FALSE),IF($AD26="GAULT ET FREMONT",VLOOKUP($B26,[1]!Tableau_Lancer_la_requête_à_partir_de_Excel_Files10[#All],31,FALSE),IF($AD26="GUILLIN EMBALLAGES",VLOOKUP($B26,[1]!Tableau_Lancer_la_requête_à_partir_de_Excel_Files11[#All],31,FALSE),IF($AD26="IMPRIMERIE DU VIADUC",VLOOKUP($B26,[1]!Tableau_Lancer_la_requête_à_partir_de_Excel_Files12[#All],31,FALSE),IF($AD26="JOLARD",VLOOKUP($B26,[1]!Tableau_Lancer_la_requête_à_partir_de_Excel_Files14[#All],31,FALSE),IF($AD26="MP HYGIENE",VLOOKUP($B26,[1]!Tableau_Lancer_la_requête_à_partir_de_Excel_Files15[#All],31,FALSE),IF($AD26="SIPALDIS",VLOOKUP($B26,[1]!Tableau_Lancer_la_requête_à_partir_de_Excel_Files13[#All],31,FALSE),IF($AD26="TICKET COM",VLOOKUP($B26,[1]!Tableau_Lancer_la_requête_à_partir_de_Excel_Files16[#All],31,FALSE),IF($AD26="TREELOGI-CODINA",VLOOKUP($B26,[1]!Tableau_Lancer_la_requête_à_partir_de_Excel_Files17[#All],31,FALSE)))))))))))))))))),"A REMPLIR")</f>
        <v>50</v>
      </c>
      <c r="AH26" s="25" t="str">
        <f ca="1">IFERROR(IF($AD26="SOLIA",VLOOKUP($B26,[1]!Tableau_Lancer_la_requête_à_partir_de_Excel_Files6[#All],32,FALSE),IF($AD26="FIRPLAST",VLOOKUP($B26,[1]!Tableau_Lancer_la_requête_à_partir_de_Excel_Files5[#All],32,FALSE),IF($AD26="COMATEC",VLOOKUP($B26,[1]!Tableau_Lancer_la_requête_à_partir_de_Excel_Files7[#All],32,FALSE),IF($AD26="DE FACTO",VLOOKUP($B26,[1]!Tableau_Lancer_la_requête_à_partir_de_Excel_Files4[#All],32,FALSE),IF($AD26="ARTE Dist",VLOOKUP($B26,[1]!Tableau_Lancer_la_requête_à_partir_de_Excel_Files18[#All],32,FALSE),IF($AD26="THIOLAT",VLOOKUP($B26,[1]!Tableau_Lancer_la_requête_à_partir_de_Excel_Files20[#All],32,FALSE),IF($AD26="LE GOFF",VLOOKUP($B26,[1]!Tableau_Lancer_la_requête_à_partir_de_Excel_Files19[#All],32,FALSE),IF($AD26="ARDEX",VLOOKUP($B26,[1]!Tableau_Lancer_la_requête_à_partir_de_Excel_Files8[#All],32,FALSE),IF($AD26="EVENPLAST",VLOOKUP($B26,[1]!Tableau_Lancer_la_requête_à_partir_de_Excel_Files9[#All],32,FALSE),IF($AD26="GAULT ET FREMONT",VLOOKUP($B26,[1]!Tableau_Lancer_la_requête_à_partir_de_Excel_Files10[#All],32,FALSE),IF($AD26="GUILLIN EMBALLAGES",VLOOKUP($B26,[1]!Tableau_Lancer_la_requête_à_partir_de_Excel_Files11[#All],32,FALSE),IF($AD26="IMPRIMERIE DU VIADUC",VLOOKUP($B26,[1]!Tableau_Lancer_la_requête_à_partir_de_Excel_Files12[#All],32,FALSE),IF($AD26="JOLARD",VLOOKUP($B26,[1]!Tableau_Lancer_la_requête_à_partir_de_Excel_Files14[#All],32,FALSE),IF($AD26="MP HYGIENE",VLOOKUP($B26,[1]!Tableau_Lancer_la_requête_à_partir_de_Excel_Files15[#All],32,FALSE),IF($AD26="SIPALDIS",VLOOKUP($B26,[1]!Tableau_Lancer_la_requête_à_partir_de_Excel_Files13[#All],32,FALSE),IF($AD26="TICKET COM",VLOOKUP($B26,[1]!Tableau_Lancer_la_requête_à_partir_de_Excel_Files16[#All],32,FALSE),IF($AD26="TREELOGI-CODINA",VLOOKUP($B26,[1]!Tableau_Lancer_la_requête_à_partir_de_Excel_Files17[#All],32,FALSE)))))))))))))))))),"A REMPLIR")</f>
        <v>OUI</v>
      </c>
      <c r="AI26" s="27">
        <f ca="1">IFERROR(IF($AD26="SOLIA",VLOOKUP($B26,[1]!Tableau_Lancer_la_requête_à_partir_de_Excel_Files6[#All],33,FALSE),IF($AD26="FIRPLAST",VLOOKUP($B26,[1]!Tableau_Lancer_la_requête_à_partir_de_Excel_Files5[#All],33,FALSE),IF($AD26="COMATEC",VLOOKUP($B26,[1]!Tableau_Lancer_la_requête_à_partir_de_Excel_Files7[#All],33,FALSE),IF($AD26="DE FACTO",VLOOKUP($B26,[1]!Tableau_Lancer_la_requête_à_partir_de_Excel_Files4[#All],33,FALSE),IF($AD26="ARTE Dist",VLOOKUP($B26,[1]!Tableau_Lancer_la_requête_à_partir_de_Excel_Files18[#All],33,FALSE),IF($AD26="THIOLAT",VLOOKUP($B26,[1]!Tableau_Lancer_la_requête_à_partir_de_Excel_Files20[#All],33,FALSE),IF($AD26="LE GOFF",VLOOKUP($B26,[1]!Tableau_Lancer_la_requête_à_partir_de_Excel_Files19[#All],33,FALSE),IF($AD26="ARDEX",VLOOKUP($B26,[1]!Tableau_Lancer_la_requête_à_partir_de_Excel_Files8[#All],33,FALSE),IF($AD26="EVENPLAST",VLOOKUP($B26,[1]!Tableau_Lancer_la_requête_à_partir_de_Excel_Files9[#All],33,FALSE),IF($AD26="GAULT ET FREMONT",VLOOKUP($B26,[1]!Tableau_Lancer_la_requête_à_partir_de_Excel_Files10[#All],33,FALSE),IF($AD26="GUILLIN EMBALLAGES",VLOOKUP($B26,[1]!Tableau_Lancer_la_requête_à_partir_de_Excel_Files11[#All],33,FALSE),IF($AD26="IMPRIMERIE DU VIADUC",VLOOKUP($B26,[1]!Tableau_Lancer_la_requête_à_partir_de_Excel_Files12[#All],33,FALSE),IF($AD26="JOLARD",VLOOKUP($B26,[1]!Tableau_Lancer_la_requête_à_partir_de_Excel_Files14[#All],33,FALSE),IF($AD26="MP HYGIENE",VLOOKUP($B26,[1]!Tableau_Lancer_la_requête_à_partir_de_Excel_Files15[#All],33,FALSE),IF($AD26="SIPALDIS",VLOOKUP($B26,[1]!Tableau_Lancer_la_requête_à_partir_de_Excel_Files13[#All],33,FALSE),IF($AD26="TICKET COM",VLOOKUP($B26,[1]!Tableau_Lancer_la_requête_à_partir_de_Excel_Files16[#All],33,FALSE),IF($AD26="TREELOGI-CODINA",VLOOKUP($B26,[1]!Tableau_Lancer_la_requête_à_partir_de_Excel_Files17[#All],33,FALSE)))))))))))))))))),"A REMPLIR")</f>
        <v>500</v>
      </c>
      <c r="AJ26" s="25">
        <f ca="1">IFERROR(IF($AD26="SOLIA",VLOOKUP($B26,[1]!Tableau_Lancer_la_requête_à_partir_de_Excel_Files6[#All],34,FALSE),IF($AD26="FIRPLAST",VLOOKUP($B26,[1]!Tableau_Lancer_la_requête_à_partir_de_Excel_Files5[#All],34,FALSE),IF($AD26="COMATEC",VLOOKUP($B26,[1]!Tableau_Lancer_la_requête_à_partir_de_Excel_Files7[#All],34,FALSE),IF($AD26="DE FACTO",VLOOKUP($B26,[1]!Tableau_Lancer_la_requête_à_partir_de_Excel_Files4[#All],34,FALSE),IF($AD26="ARTE Dist",VLOOKUP($B26,[1]!Tableau_Lancer_la_requête_à_partir_de_Excel_Files18[#All],34,FALSE),IF($AD26="THIOLAT",VLOOKUP($B26,[1]!Tableau_Lancer_la_requête_à_partir_de_Excel_Files20[#All],34,FALSE),IF($AD26="LE GOFF",VLOOKUP($B26,[1]!Tableau_Lancer_la_requête_à_partir_de_Excel_Files19[#All],34,FALSE),IF($AD26="ARDEX",VLOOKUP($B26,[1]!Tableau_Lancer_la_requête_à_partir_de_Excel_Files8[#All],34,FALSE),IF($AD26="EVENPLAST",VLOOKUP($B26,[1]!Tableau_Lancer_la_requête_à_partir_de_Excel_Files9[#All],34,FALSE),IF($AD26="GAULT ET FREMONT",VLOOKUP($B26,[1]!Tableau_Lancer_la_requête_à_partir_de_Excel_Files10[#All],34,FALSE),IF($AD26="GUILLIN EMBALLAGES",VLOOKUP($B26,[1]!Tableau_Lancer_la_requête_à_partir_de_Excel_Files11[#All],34,FALSE),IF($AD26="IMPRIMERIE DU VIADUC",VLOOKUP($B26,[1]!Tableau_Lancer_la_requête_à_partir_de_Excel_Files12[#All],34,FALSE),IF($AD26="JOLARD",VLOOKUP($B26,[1]!Tableau_Lancer_la_requête_à_partir_de_Excel_Files14[#All],34,FALSE),IF($AD26="MP HYGIENE",VLOOKUP($B26,[1]!Tableau_Lancer_la_requête_à_partir_de_Excel_Files15[#All],34,FALSE),IF($AD26="SIPALDIS",VLOOKUP($B26,[1]!Tableau_Lancer_la_requête_à_partir_de_Excel_Files13[#All],34,FALSE),IF($AD26="TICKET COM",VLOOKUP($B26,[1]!Tableau_Lancer_la_requête_à_partir_de_Excel_Files16[#All],34,FALSE),IF($AD26="TREELOGI-CODINA",VLOOKUP($B26,[1]!Tableau_Lancer_la_requête_à_partir_de_Excel_Files17[#All],34,FALSE)))))))))))))))))),"A REMPLIR")</f>
        <v>42470</v>
      </c>
      <c r="AK26" s="25" t="str">
        <f ca="1">IFERROR(IF($AD26="SOLIA",VLOOKUP($B26,[1]!Tableau_Lancer_la_requête_à_partir_de_Excel_Files6[#All],35,FALSE),IF($AD26="FIRPLAST",VLOOKUP($B26,[1]!Tableau_Lancer_la_requête_à_partir_de_Excel_Files5[#All],35,FALSE),IF($AD26="COMATEC",VLOOKUP($B26,[1]!Tableau_Lancer_la_requête_à_partir_de_Excel_Files7[#All],35,FALSE),IF($AD26="DE FACTO",VLOOKUP($B26,[1]!Tableau_Lancer_la_requête_à_partir_de_Excel_Files4[#All],35,FALSE),IF($AD26="ARTE Dist",VLOOKUP($B26,[1]!Tableau_Lancer_la_requête_à_partir_de_Excel_Files18[#All],35,FALSE),IF($AD26="THIOLAT",VLOOKUP($B26,[1]!Tableau_Lancer_la_requête_à_partir_de_Excel_Files20[#All],35,FALSE),IF($AD26="LE GOFF",VLOOKUP($B26,[1]!Tableau_Lancer_la_requête_à_partir_de_Excel_Files19[#All],35,FALSE),IF($AD26="ARDEX",VLOOKUP($B26,[1]!Tableau_Lancer_la_requête_à_partir_de_Excel_Files8[#All],35,FALSE),IF($AD26="EVENPLAST",VLOOKUP($B26,[1]!Tableau_Lancer_la_requête_à_partir_de_Excel_Files9[#All],35,FALSE),IF($AD26="GAULT ET FREMONT",VLOOKUP($B26,[1]!Tableau_Lancer_la_requête_à_partir_de_Excel_Files10[#All],35,FALSE),IF($AD26="GUILLIN EMBALLAGES",VLOOKUP($B26,[1]!Tableau_Lancer_la_requête_à_partir_de_Excel_Files11[#All],35,FALSE),IF($AD26="IMPRIMERIE DU VIADUC",VLOOKUP($B26,[1]!Tableau_Lancer_la_requête_à_partir_de_Excel_Files12[#All],35,FALSE),IF($AD26="JOLARD",VLOOKUP($B26,[1]!Tableau_Lancer_la_requête_à_partir_de_Excel_Files14[#All],35,FALSE),IF($AD26="MP HYGIENE",VLOOKUP($B26,[1]!Tableau_Lancer_la_requête_à_partir_de_Excel_Files15[#All],35,FALSE),IF($AD26="SIPALDIS",VLOOKUP($B26,[1]!Tableau_Lancer_la_requête_à_partir_de_Excel_Files13[#All],35,FALSE),IF($AD26="TICKET COM",VLOOKUP($B26,[1]!Tableau_Lancer_la_requête_à_partir_de_Excel_Files16[#All],35,FALSE),IF($AD26="TREELOGI-CODINA",VLOOKUP($B26,[1]!Tableau_Lancer_la_requête_à_partir_de_Excel_Files17[#All],35,FALSE)))))))))))))))))),"A REMPLIR")</f>
        <v>Colissimo</v>
      </c>
      <c r="AL26" s="26">
        <f ca="1">IFERROR(IF($AD26="SOLIA",VLOOKUP($B26,[1]!Tableau_Lancer_la_requête_à_partir_de_Excel_Files6[#All],36,FALSE),IF($AD26="FIRPLAST",VLOOKUP($B26,[1]!Tableau_Lancer_la_requête_à_partir_de_Excel_Files5[#All],36,FALSE),IF($AD26="COMATEC",VLOOKUP($B26,[1]!Tableau_Lancer_la_requête_à_partir_de_Excel_Files7[#All],36,FALSE),IF($AD26="DE FACTO",VLOOKUP($B26,[1]!Tableau_Lancer_la_requête_à_partir_de_Excel_Files4[#All],36,FALSE),IF($AD26="ARTE Dist",VLOOKUP($B26,[1]!Tableau_Lancer_la_requête_à_partir_de_Excel_Files18[#All],36,FALSE),IF($AD26="THIOLAT",VLOOKUP($B26,[1]!Tableau_Lancer_la_requête_à_partir_de_Excel_Files20[#All],36,FALSE),IF($AD26="LE GOFF",VLOOKUP($B26,[1]!Tableau_Lancer_la_requête_à_partir_de_Excel_Files19[#All],36,FALSE),IF($AD26="ARDEX",VLOOKUP($B26,[1]!Tableau_Lancer_la_requête_à_partir_de_Excel_Files8[#All],36,FALSE),IF($AD26="EVENPLAST",VLOOKUP($B26,[1]!Tableau_Lancer_la_requête_à_partir_de_Excel_Files9[#All],36,FALSE),IF($AD26="GAULT ET FREMONT",VLOOKUP($B26,[1]!Tableau_Lancer_la_requête_à_partir_de_Excel_Files10[#All],36,FALSE),IF($AD26="GUILLIN EMBALLAGES",VLOOKUP($B26,[1]!Tableau_Lancer_la_requête_à_partir_de_Excel_Files11[#All],36,FALSE),IF($AD26="IMPRIMERIE DU VIADUC",VLOOKUP($B26,[1]!Tableau_Lancer_la_requête_à_partir_de_Excel_Files12[#All],36,FALSE),IF($AD26="JOLARD",VLOOKUP($B26,[1]!Tableau_Lancer_la_requête_à_partir_de_Excel_Files14[#All],36,FALSE),IF($AD26="MP HYGIENE",VLOOKUP($B26,[1]!Tableau_Lancer_la_requête_à_partir_de_Excel_Files15[#All],36,FALSE),IF($AD26="SIPALDIS",VLOOKUP($B26,[1]!Tableau_Lancer_la_requête_à_partir_de_Excel_Files13[#All],36,FALSE),IF($AD26="TICKET COM",VLOOKUP($B26,[1]!Tableau_Lancer_la_requête_à_partir_de_Excel_Files16[#All],36,FALSE),IF($AD26="TREELOGI-CODINA",VLOOKUP($B26,[1]!Tableau_Lancer_la_requête_à_partir_de_Excel_Files17[#All],36,FALSE)))))))))))))))))),"A REMPLIR")</f>
        <v>3</v>
      </c>
      <c r="AM26" s="26">
        <f ca="1">IFERROR(IF($AD26="SOLIA",VLOOKUP($B26,[1]!Tableau_Lancer_la_requête_à_partir_de_Excel_Files6[#All],37,FALSE),IF($AD26="FIRPLAST",VLOOKUP($B26,[1]!Tableau_Lancer_la_requête_à_partir_de_Excel_Files5[#All],37,FALSE),IF($AD26="COMATEC",VLOOKUP($B26,[1]!Tableau_Lancer_la_requête_à_partir_de_Excel_Files7[#All],37,FALSE),IF($AD26="DE FACTO",VLOOKUP($B26,[1]!Tableau_Lancer_la_requête_à_partir_de_Excel_Files4[#All],37,FALSE),IF($AD26="ARTE Dist",VLOOKUP($B26,[1]!Tableau_Lancer_la_requête_à_partir_de_Excel_Files18[#All],37,FALSE),IF($AD26="THIOLAT",VLOOKUP($B26,[1]!Tableau_Lancer_la_requête_à_partir_de_Excel_Files20[#All],37,FALSE),IF($AD26="LE GOFF",VLOOKUP($B26,[1]!Tableau_Lancer_la_requête_à_partir_de_Excel_Files19[#All],37,FALSE),IF($AD26="ARDEX",VLOOKUP($B26,[1]!Tableau_Lancer_la_requête_à_partir_de_Excel_Files8[#All],37,FALSE),IF($AD26="EVENPLAST",VLOOKUP($B26,[1]!Tableau_Lancer_la_requête_à_partir_de_Excel_Files9[#All],37,FALSE),IF($AD26="GAULT ET FREMONT",VLOOKUP($B26,[1]!Tableau_Lancer_la_requête_à_partir_de_Excel_Files10[#All],37,FALSE),IF($AD26="GUILLIN EMBALLAGES",VLOOKUP($B26,[1]!Tableau_Lancer_la_requête_à_partir_de_Excel_Files11[#All],37,FALSE),IF($AD26="IMPRIMERIE DU VIADUC",VLOOKUP($B26,[1]!Tableau_Lancer_la_requête_à_partir_de_Excel_Files12[#All],37,FALSE),IF($AD26="JOLARD",VLOOKUP($B26,[1]!Tableau_Lancer_la_requête_à_partir_de_Excel_Files14[#All],37,FALSE),IF($AD26="MP HYGIENE",VLOOKUP($B26,[1]!Tableau_Lancer_la_requête_à_partir_de_Excel_Files15[#All],37,FALSE),IF($AD26="SIPALDIS",VLOOKUP($B26,[1]!Tableau_Lancer_la_requête_à_partir_de_Excel_Files13[#All],37,FALSE),IF($AD26="TICKET COM",VLOOKUP($B26,[1]!Tableau_Lancer_la_requête_à_partir_de_Excel_Files16[#All],37,FALSE),IF($AD26="TREELOGI-CODINA",VLOOKUP($B26,[1]!Tableau_Lancer_la_requête_à_partir_de_Excel_Files17[#All],37,FALSE)))))))))))))))))),"A REMPLIR")</f>
        <v>10</v>
      </c>
      <c r="AN26" s="28">
        <f ca="1">IFERROR(IF($AD26="SOLIA",VLOOKUP($B26,[1]!Tableau_Lancer_la_requête_à_partir_de_Excel_Files6[#All],38,FALSE),IF($AD26="FIRPLAST",VLOOKUP($B26,[1]!Tableau_Lancer_la_requête_à_partir_de_Excel_Files5[#All],38,FALSE),IF($AD26="COMATEC",VLOOKUP($B26,[1]!Tableau_Lancer_la_requête_à_partir_de_Excel_Files7[#All],38,FALSE),IF($AD26="DE FACTO",VLOOKUP($B26,[1]!Tableau_Lancer_la_requête_à_partir_de_Excel_Files4[#All],38,FALSE),IF($AD26="ARTE Dist",VLOOKUP($B26,[1]!Tableau_Lancer_la_requête_à_partir_de_Excel_Files18[#All],38,FALSE),IF($AD26="THIOLAT",VLOOKUP($B26,[1]!Tableau_Lancer_la_requête_à_partir_de_Excel_Files20[#All],38,FALSE),IF($AD26="LE GOFF",VLOOKUP($B26,[1]!Tableau_Lancer_la_requête_à_partir_de_Excel_Files19[#All],38,FALSE),IF($AD26="ARDEX",VLOOKUP($B26,[1]!Tableau_Lancer_la_requête_à_partir_de_Excel_Files8[#All],38,FALSE),IF($AD26="EVENPLAST",VLOOKUP($B26,[1]!Tableau_Lancer_la_requête_à_partir_de_Excel_Files9[#All],38,FALSE),IF($AD26="GAULT ET FREMONT",VLOOKUP($B26,[1]!Tableau_Lancer_la_requête_à_partir_de_Excel_Files10[#All],38,FALSE),IF($AD26="GUILLIN EMBALLAGES",VLOOKUP($B26,[1]!Tableau_Lancer_la_requête_à_partir_de_Excel_Files11[#All],38,FALSE),IF($AD26="IMPRIMERIE DU VIADUC",VLOOKUP($B26,[1]!Tableau_Lancer_la_requête_à_partir_de_Excel_Files12[#All],38,FALSE),IF($AD26="JOLARD",VLOOKUP($B26,[1]!Tableau_Lancer_la_requête_à_partir_de_Excel_Files14[#All],38,FALSE),IF($AD26="MP HYGIENE",VLOOKUP($B26,[1]!Tableau_Lancer_la_requête_à_partir_de_Excel_Files15[#All],38,FALSE),IF($AD26="SIPALDIS",VLOOKUP($B26,[1]!Tableau_Lancer_la_requête_à_partir_de_Excel_Files13[#All],38,FALSE),IF($AD26="TICKET COM",VLOOKUP($B26,[1]!Tableau_Lancer_la_requête_à_partir_de_Excel_Files16[#All],38,FALSE),IF($AD26="TREELOGI-CODINA",VLOOKUP($B26,[1]!Tableau_Lancer_la_requête_à_partir_de_Excel_Files17[#All],38,FALSE)))))))))))))))))),"A REMPLIR")</f>
        <v>20</v>
      </c>
      <c r="AO26" s="28">
        <f ca="1">IFERROR(IF($AD26="SOLIA",VLOOKUP($B26,[1]!Tableau_Lancer_la_requête_à_partir_de_Excel_Files6[#All],39,FALSE),IF($AD26="FIRPLAST",VLOOKUP($B26,[1]!Tableau_Lancer_la_requête_à_partir_de_Excel_Files5[#All],39,FALSE),IF($AD26="COMATEC",VLOOKUP($B26,[1]!Tableau_Lancer_la_requête_à_partir_de_Excel_Files7[#All],39,FALSE),IF($AD26="DE FACTO",VLOOKUP($B26,[1]!Tableau_Lancer_la_requête_à_partir_de_Excel_Files4[#All],39,FALSE),IF($AD26="ARTE Dist",VLOOKUP($B26,[1]!Tableau_Lancer_la_requête_à_partir_de_Excel_Files18[#All],39,FALSE),IF($AD26="THIOLAT",VLOOKUP($B26,[1]!Tableau_Lancer_la_requête_à_partir_de_Excel_Files20[#All],39,FALSE),IF($AD26="LE GOFF",VLOOKUP($B26,[1]!Tableau_Lancer_la_requête_à_partir_de_Excel_Files19[#All],39,FALSE),IF($AD26="ARDEX",VLOOKUP($B26,[1]!Tableau_Lancer_la_requête_à_partir_de_Excel_Files8[#All],39,FALSE),IF($AD26="EVENPLAST",VLOOKUP($B26,[1]!Tableau_Lancer_la_requête_à_partir_de_Excel_Files9[#All],39,FALSE),IF($AD26="GAULT ET FREMONT",VLOOKUP($B26,[1]!Tableau_Lancer_la_requête_à_partir_de_Excel_Files10[#All],39,FALSE),IF($AD26="GUILLIN EMBALLAGES",VLOOKUP($B26,[1]!Tableau_Lancer_la_requête_à_partir_de_Excel_Files11[#All],39,FALSE),IF($AD26="IMPRIMERIE DU VIADUC",VLOOKUP($B26,[1]!Tableau_Lancer_la_requête_à_partir_de_Excel_Files12[#All],39,FALSE),IF($AD26="JOLARD",VLOOKUP($B26,[1]!Tableau_Lancer_la_requête_à_partir_de_Excel_Files14[#All],39,FALSE),IF($AD26="MP HYGIENE",VLOOKUP($B26,[1]!Tableau_Lancer_la_requête_à_partir_de_Excel_Files15[#All],39,FALSE),IF($AD26="SIPALDIS",VLOOKUP($B26,[1]!Tableau_Lancer_la_requête_à_partir_de_Excel_Files13[#All],39,FALSE),IF($AD26="TICKET COM",VLOOKUP($B26,[1]!Tableau_Lancer_la_requête_à_partir_de_Excel_Files16[#All],39,FALSE),IF($AD26="TREELOGI-CODINA",VLOOKUP($B26,[1]!Tableau_Lancer_la_requête_à_partir_de_Excel_Files17[#All],39,FALSE)))))))))))))))))),"A REMPLIR")</f>
        <v>2</v>
      </c>
      <c r="AP26" s="25" t="str">
        <f ca="1">IFERROR(IF($AD26="SOLIA",VLOOKUP($B26,[1]!Tableau_Lancer_la_requête_à_partir_de_Excel_Files6[#All],40,FALSE),IF($AD26="FIRPLAST",VLOOKUP($B26,[1]!Tableau_Lancer_la_requête_à_partir_de_Excel_Files5[#All],40,FALSE),IF($AD26="COMATEC",VLOOKUP($B26,[1]!Tableau_Lancer_la_requête_à_partir_de_Excel_Files7[#All],40,FALSE),IF($AD26="DE FACTO",VLOOKUP($B26,[1]!Tableau_Lancer_la_requête_à_partir_de_Excel_Files4[#All],40,FALSE),IF($AD26="ARTE Dist",VLOOKUP($B26,[1]!Tableau_Lancer_la_requête_à_partir_de_Excel_Files18[#All],40,FALSE),IF($AD26="THIOLAT",VLOOKUP($B26,[1]!Tableau_Lancer_la_requête_à_partir_de_Excel_Files20[#All],40,FALSE),IF($AD26="LE GOFF",VLOOKUP($B26,[1]!Tableau_Lancer_la_requête_à_partir_de_Excel_Files19[#All],40,FALSE),IF($AD26="ARDEX",VLOOKUP($B26,[1]!Tableau_Lancer_la_requête_à_partir_de_Excel_Files8[#All],40,FALSE),IF($AD26="EVENPLAST",VLOOKUP($B26,[1]!Tableau_Lancer_la_requête_à_partir_de_Excel_Files9[#All],40,FALSE),IF($AD26="GAULT ET FREMONT",VLOOKUP($B26,[1]!Tableau_Lancer_la_requête_à_partir_de_Excel_Files10[#All],40,FALSE),IF($AD26="GUILLIN EMBALLAGES",VLOOKUP($B26,[1]!Tableau_Lancer_la_requête_à_partir_de_Excel_Files11[#All],40,FALSE),IF($AD26="IMPRIMERIE DU VIADUC",VLOOKUP($B26,[1]!Tableau_Lancer_la_requête_à_partir_de_Excel_Files12[#All],40,FALSE),IF($AD26="JOLARD",VLOOKUP($B26,[1]!Tableau_Lancer_la_requête_à_partir_de_Excel_Files14[#All],40,FALSE),IF($AD26="MP HYGIENE",VLOOKUP($B26,[1]!Tableau_Lancer_la_requête_à_partir_de_Excel_Files15[#All],40,FALSE),IF($AD26="SIPALDIS",VLOOKUP($B26,[1]!Tableau_Lancer_la_requête_à_partir_de_Excel_Files13[#All],40,FALSE),IF($AD26="TICKET COM",VLOOKUP($B26,[1]!Tableau_Lancer_la_requête_à_partir_de_Excel_Files16[#All],40,FALSE),IF($AD26="TREELOGI-CODINA",VLOOKUP($B26,[1]!Tableau_Lancer_la_requête_à_partir_de_Excel_Files17[#All],40,FALSE)))))))))))))))))),"A REMPLIR")</f>
        <v>Robert DURAND</v>
      </c>
      <c r="AQ26" s="27" t="str">
        <f ca="1">IFERROR(IF($AD26="SOLIA",VLOOKUP($B26,[1]!Tableau_Lancer_la_requête_à_partir_de_Excel_Files6[#All],41,FALSE),IF($AD26="FIRPLAST",VLOOKUP($B26,[1]!Tableau_Lancer_la_requête_à_partir_de_Excel_Files5[#All],41,FALSE),IF($AD26="COMATEC",VLOOKUP($B26,[1]!Tableau_Lancer_la_requête_à_partir_de_Excel_Files7[#All],41,FALSE),IF($AD26="DE FACTO",VLOOKUP($B26,[1]!Tableau_Lancer_la_requête_à_partir_de_Excel_Files4[#All],41,FALSE),IF($AD26="ARTE Dist",VLOOKUP($B26,[1]!Tableau_Lancer_la_requête_à_partir_de_Excel_Files18[#All],41,FALSE),IF($AD26="THIOLAT",VLOOKUP($B26,[1]!Tableau_Lancer_la_requête_à_partir_de_Excel_Files20[#All],41,FALSE),IF($AD26="LE GOFF",VLOOKUP($B26,[1]!Tableau_Lancer_la_requête_à_partir_de_Excel_Files19[#All],41,FALSE),IF($AD26="ARDEX",VLOOKUP($B26,[1]!Tableau_Lancer_la_requête_à_partir_de_Excel_Files8[#All],41,FALSE),IF($AD26="EVENPLAST",VLOOKUP($B26,[1]!Tableau_Lancer_la_requête_à_partir_de_Excel_Files9[#All],41,FALSE),IF($AD26="GAULT ET FREMONT",VLOOKUP($B26,[1]!Tableau_Lancer_la_requête_à_partir_de_Excel_Files10[#All],41,FALSE),IF($AD26="GUILLIN EMBALLAGES",VLOOKUP($B26,[1]!Tableau_Lancer_la_requête_à_partir_de_Excel_Files11[#All],41,FALSE),IF($AD26="IMPRIMERIE DU VIADUC",VLOOKUP($B26,[1]!Tableau_Lancer_la_requête_à_partir_de_Excel_Files12[#All],41,FALSE),IF($AD26="JOLARD",VLOOKUP($B26,[1]!Tableau_Lancer_la_requête_à_partir_de_Excel_Files14[#All],41,FALSE),IF($AD26="MP HYGIENE",VLOOKUP($B26,[1]!Tableau_Lancer_la_requête_à_partir_de_Excel_Files15[#All],41,FALSE),IF($AD26="SIPALDIS",VLOOKUP($B26,[1]!Tableau_Lancer_la_requête_à_partir_de_Excel_Files13[#All],41,FALSE),IF($AD26="TICKET COM",VLOOKUP($B26,[1]!Tableau_Lancer_la_requête_à_partir_de_Excel_Files16[#All],41,FALSE),IF($AD26="TREELOGI-CODINA",VLOOKUP($B26,[1]!Tableau_Lancer_la_requête_à_partir_de_Excel_Files17[#All],41,FALSE)))))))))))))))))),"A REMPLIR")</f>
        <v>04 25 68 90 21</v>
      </c>
      <c r="AR26" s="29">
        <v>42475</v>
      </c>
      <c r="AS26" s="24">
        <v>10</v>
      </c>
      <c r="AT26" s="30" t="s">
        <v>115</v>
      </c>
      <c r="AU26" s="31" t="s">
        <v>79</v>
      </c>
      <c r="AV26" s="31" t="s">
        <v>79</v>
      </c>
      <c r="AW26" s="31" t="s">
        <v>79</v>
      </c>
      <c r="AX26" s="31"/>
      <c r="AY26" s="32">
        <v>200000</v>
      </c>
      <c r="AZ26" s="32">
        <v>4000</v>
      </c>
      <c r="BA26" s="31">
        <v>5</v>
      </c>
      <c r="BB26" s="31" t="s">
        <v>100</v>
      </c>
      <c r="BC26" s="31" t="s">
        <v>116</v>
      </c>
      <c r="BD26" s="30"/>
      <c r="BE26" s="33"/>
      <c r="BF26" s="22"/>
      <c r="BG26" s="22" t="s">
        <v>85</v>
      </c>
    </row>
    <row r="27" spans="1:59" ht="210">
      <c r="A27" s="10" t="s">
        <v>59</v>
      </c>
      <c r="B27" s="11" t="s">
        <v>60</v>
      </c>
      <c r="C27" s="12" t="s">
        <v>61</v>
      </c>
      <c r="D27" s="13" t="s">
        <v>62</v>
      </c>
      <c r="E27" s="14" t="s">
        <v>63</v>
      </c>
      <c r="F27" s="15">
        <v>42389</v>
      </c>
      <c r="G27" s="13" t="s">
        <v>64</v>
      </c>
      <c r="H27" s="13" t="s">
        <v>65</v>
      </c>
      <c r="I27" s="16" t="s">
        <v>66</v>
      </c>
      <c r="J27" s="16" t="s">
        <v>67</v>
      </c>
      <c r="K27" s="16" t="s">
        <v>68</v>
      </c>
      <c r="L27" s="16" t="s">
        <v>69</v>
      </c>
      <c r="M27" s="16" t="s">
        <v>70</v>
      </c>
      <c r="N27" s="16" t="s">
        <v>71</v>
      </c>
      <c r="O27" s="17" t="s">
        <v>72</v>
      </c>
      <c r="P27" s="17" t="s">
        <v>72</v>
      </c>
      <c r="Q27" s="16" t="s">
        <v>73</v>
      </c>
      <c r="R27" s="16" t="s">
        <v>74</v>
      </c>
      <c r="S27" s="18" t="s">
        <v>75</v>
      </c>
      <c r="T27" s="19"/>
      <c r="U27" s="19" t="s">
        <v>76</v>
      </c>
      <c r="V27" s="20">
        <v>4</v>
      </c>
      <c r="W27" s="21" t="s">
        <v>77</v>
      </c>
      <c r="X27" s="21" t="s">
        <v>78</v>
      </c>
      <c r="Y27" s="21">
        <v>42399</v>
      </c>
      <c r="Z27" s="22" t="s">
        <v>79</v>
      </c>
      <c r="AA27" s="23" t="s">
        <v>80</v>
      </c>
      <c r="AB27" s="24"/>
      <c r="AC27" s="24" t="s">
        <v>75</v>
      </c>
      <c r="AD27" s="25">
        <f ca="1">IFERROR(IF($AD27="SOLIA",VLOOKUP($B27,[1]!Tableau_Lancer_la_requête_à_partir_de_Excel_Files6[#All],28,FALSE),IF($AD27="FIRPLAST",VLOOKUP($B27,[1]!Tableau_Lancer_la_requête_à_partir_de_Excel_Files5[#All],28,FALSE),IF($AD27="COMATEC",VLOOKUP($B27,[1]!Tableau_Lancer_la_requête_à_partir_de_Excel_Files7[#All],28,FALSE),IF($AD27="DE FACTO",VLOOKUP($B27,[1]!Tableau_Lancer_la_requête_à_partir_de_Excel_Files4[#All],28,FALSE),IF($AD27="ARTE Dist",VLOOKUP($B27,[1]!Tableau_Lancer_la_requête_à_partir_de_Excel_Files18[#All],28,FALSE),IF($AD27="THIOLAT",VLOOKUP($B27,[1]!Tableau_Lancer_la_requête_à_partir_de_Excel_Files20[#All],28,FALSE),IF($AD27="LE GOFF",VLOOKUP($B27,[1]!Tableau_Lancer_la_requête_à_partir_de_Excel_Files19[#All],28,FALSE),IF($AD27="ARDEX",VLOOKUP($B27,[1]!Tableau_Lancer_la_requête_à_partir_de_Excel_Files8[#All],28,FALSE),IF($AD27="EVENPLAST",VLOOKUP($B27,[1]!Tableau_Lancer_la_requête_à_partir_de_Excel_Files9[#All],28,FALSE),IF($AD27="GAULT ET FREMONT",VLOOKUP($B27,[1]!Tableau_Lancer_la_requête_à_partir_de_Excel_Files10[#All],28,FALSE),IF($AD27="GUILLIN EMBALLAGES",VLOOKUP($B27,[1]!Tableau_Lancer_la_requête_à_partir_de_Excel_Files11[#All],28,FALSE),IF($AD27="IMPRIMERIE DU VIADUC",VLOOKUP($B27,[1]!Tableau_Lancer_la_requête_à_partir_de_Excel_Files12[#All],28,FALSE),IF($AD27="JOLARD",VLOOKUP($B27,[1]!Tableau_Lancer_la_requête_à_partir_de_Excel_Files14[#All],28,FALSE),IF($AD27="MP HYGIENE",VLOOKUP($B27,[1]!Tableau_Lancer_la_requête_à_partir_de_Excel_Files15[#All],28,FALSE),IF($AD27="SIPALDIS",VLOOKUP($B27,[1]!Tableau_Lancer_la_requête_à_partir_de_Excel_Files13[#All],28,FALSE),IF($AD27="TICKET COM",VLOOKUP($B27,[1]!Tableau_Lancer_la_requête_à_partir_de_Excel_Files16[#All],28,FALSE),IF($AD27="TREELOGI-CODINA",VLOOKUP($B27,[1]!Tableau_Lancer_la_requête_à_partir_de_Excel_Files17[#All],28,FALSE)))))))))))))))))),"A REMPLIR")</f>
        <v>42391</v>
      </c>
      <c r="AE27" s="25" t="str">
        <f ca="1">IFERROR(IF($AD27="SOLIA",VLOOKUP($B27,[1]!Tableau_Lancer_la_requête_à_partir_de_Excel_Files6[#All],29,FALSE),IF($AD27="FIRPLAST",VLOOKUP($B27,[1]!Tableau_Lancer_la_requête_à_partir_de_Excel_Files5[#All],29,FALSE),IF($AD27="COMATEC",VLOOKUP($B27,[1]!Tableau_Lancer_la_requête_à_partir_de_Excel_Files7[#All],29,FALSE),IF($AD27="DE FACTO",VLOOKUP($B27,[1]!Tableau_Lancer_la_requête_à_partir_de_Excel_Files4[#All],29,FALSE),IF($AD27="ARTE Dist",VLOOKUP($B27,[1]!Tableau_Lancer_la_requête_à_partir_de_Excel_Files18[#All],29,FALSE),IF($AD27="THIOLAT",VLOOKUP($B27,[1]!Tableau_Lancer_la_requête_à_partir_de_Excel_Files20[#All],29,FALSE),IF($AD27="LE GOFF",VLOOKUP($B27,[1]!Tableau_Lancer_la_requête_à_partir_de_Excel_Files19[#All],29,FALSE),IF($AD27="ARDEX",VLOOKUP($B27,[1]!Tableau_Lancer_la_requête_à_partir_de_Excel_Files8[#All],29,FALSE),IF($AD27="EVENPLAST",VLOOKUP($B27,[1]!Tableau_Lancer_la_requête_à_partir_de_Excel_Files9[#All],29,FALSE),IF($AD27="GAULT ET FREMONT",VLOOKUP($B27,[1]!Tableau_Lancer_la_requête_à_partir_de_Excel_Files10[#All],29,FALSE),IF($AD27="GUILLIN EMBALLAGES",VLOOKUP($B27,[1]!Tableau_Lancer_la_requête_à_partir_de_Excel_Files11[#All],29,FALSE),IF($AD27="IMPRIMERIE DU VIADUC",VLOOKUP($B27,[1]!Tableau_Lancer_la_requête_à_partir_de_Excel_Files12[#All],29,FALSE),IF($AD27="JOLARD",VLOOKUP($B27,[1]!Tableau_Lancer_la_requête_à_partir_de_Excel_Files14[#All],29,FALSE),IF($AD27="MP HYGIENE",VLOOKUP($B27,[1]!Tableau_Lancer_la_requête_à_partir_de_Excel_Files15[#All],29,FALSE),IF($AD27="SIPALDIS",VLOOKUP($B27,[1]!Tableau_Lancer_la_requête_à_partir_de_Excel_Files13[#All],29,FALSE),IF($AD27="TICKET COM",VLOOKUP($B27,[1]!Tableau_Lancer_la_requête_à_partir_de_Excel_Files16[#All],29,FALSE),IF($AD27="TREELOGI-CODINA",VLOOKUP($B27,[1]!Tableau_Lancer_la_requête_à_partir_de_Excel_Files17[#All],29,FALSE)))))))))))))))))),"A REMPLIR")</f>
        <v>ASS3-PSE-150</v>
      </c>
      <c r="AF27" s="25" t="str">
        <f ca="1">IFERROR(IF($AD27="SOLIA",VLOOKUP($B27,[1]!Tableau_Lancer_la_requête_à_partir_de_Excel_Files6[#All],30,FALSE),IF($AD27="FIRPLAST",VLOOKUP($B27,[1]!Tableau_Lancer_la_requête_à_partir_de_Excel_Files5[#All],30,FALSE),IF($AD27="COMATEC",VLOOKUP($B27,[1]!Tableau_Lancer_la_requête_à_partir_de_Excel_Files7[#All],30,FALSE),IF($AD27="DE FACTO",VLOOKUP($B27,[1]!Tableau_Lancer_la_requête_à_partir_de_Excel_Files4[#All],30,FALSE),IF($AD27="ARTE Dist",VLOOKUP($B27,[1]!Tableau_Lancer_la_requête_à_partir_de_Excel_Files18[#All],30,FALSE),IF($AD27="THIOLAT",VLOOKUP($B27,[1]!Tableau_Lancer_la_requête_à_partir_de_Excel_Files20[#All],30,FALSE),IF($AD27="LE GOFF",VLOOKUP($B27,[1]!Tableau_Lancer_la_requête_à_partir_de_Excel_Files19[#All],30,FALSE),IF($AD27="ARDEX",VLOOKUP($B27,[1]!Tableau_Lancer_la_requête_à_partir_de_Excel_Files8[#All],30,FALSE),IF($AD27="EVENPLAST",VLOOKUP($B27,[1]!Tableau_Lancer_la_requête_à_partir_de_Excel_Files9[#All],30,FALSE),IF($AD27="GAULT ET FREMONT",VLOOKUP($B27,[1]!Tableau_Lancer_la_requête_à_partir_de_Excel_Files10[#All],30,FALSE),IF($AD27="GUILLIN EMBALLAGES",VLOOKUP($B27,[1]!Tableau_Lancer_la_requête_à_partir_de_Excel_Files11[#All],30,FALSE),IF($AD27="IMPRIMERIE DU VIADUC",VLOOKUP($B27,[1]!Tableau_Lancer_la_requête_à_partir_de_Excel_Files12[#All],30,FALSE),IF($AD27="JOLARD",VLOOKUP($B27,[1]!Tableau_Lancer_la_requête_à_partir_de_Excel_Files14[#All],30,FALSE),IF($AD27="MP HYGIENE",VLOOKUP($B27,[1]!Tableau_Lancer_la_requête_à_partir_de_Excel_Files15[#All],30,FALSE),IF($AD27="SIPALDIS",VLOOKUP($B27,[1]!Tableau_Lancer_la_requête_à_partir_de_Excel_Files13[#All],30,FALSE),IF($AD27="TICKET COM",VLOOKUP($B27,[1]!Tableau_Lancer_la_requête_à_partir_de_Excel_Files16[#All],30,FALSE),IF($AD27="TREELOGI-CODINA",VLOOKUP($B27,[1]!Tableau_Lancer_la_requête_à_partir_de_Excel_Files17[#All],30,FALSE)))))))))))))))))),"A REMPLIR")</f>
        <v>Assiette en PSE blanche 150x150 C-1000</v>
      </c>
      <c r="AG27" s="26" t="str">
        <f ca="1">IFERROR(IF($AD27="SOLIA",VLOOKUP($B27,[1]!Tableau_Lancer_la_requête_à_partir_de_Excel_Files6[#All],31,FALSE),IF($AD27="FIRPLAST",VLOOKUP($B27,[1]!Tableau_Lancer_la_requête_à_partir_de_Excel_Files5[#All],31,FALSE),IF($AD27="COMATEC",VLOOKUP($B27,[1]!Tableau_Lancer_la_requête_à_partir_de_Excel_Files7[#All],31,FALSE),IF($AD27="DE FACTO",VLOOKUP($B27,[1]!Tableau_Lancer_la_requête_à_partir_de_Excel_Files4[#All],31,FALSE),IF($AD27="ARTE Dist",VLOOKUP($B27,[1]!Tableau_Lancer_la_requête_à_partir_de_Excel_Files18[#All],31,FALSE),IF($AD27="THIOLAT",VLOOKUP($B27,[1]!Tableau_Lancer_la_requête_à_partir_de_Excel_Files20[#All],31,FALSE),IF($AD27="LE GOFF",VLOOKUP($B27,[1]!Tableau_Lancer_la_requête_à_partir_de_Excel_Files19[#All],31,FALSE),IF($AD27="ARDEX",VLOOKUP($B27,[1]!Tableau_Lancer_la_requête_à_partir_de_Excel_Files8[#All],31,FALSE),IF($AD27="EVENPLAST",VLOOKUP($B27,[1]!Tableau_Lancer_la_requête_à_partir_de_Excel_Files9[#All],31,FALSE),IF($AD27="GAULT ET FREMONT",VLOOKUP($B27,[1]!Tableau_Lancer_la_requête_à_partir_de_Excel_Files10[#All],31,FALSE),IF($AD27="GUILLIN EMBALLAGES",VLOOKUP($B27,[1]!Tableau_Lancer_la_requête_à_partir_de_Excel_Files11[#All],31,FALSE),IF($AD27="IMPRIMERIE DU VIADUC",VLOOKUP($B27,[1]!Tableau_Lancer_la_requête_à_partir_de_Excel_Files12[#All],31,FALSE),IF($AD27="JOLARD",VLOOKUP($B27,[1]!Tableau_Lancer_la_requête_à_partir_de_Excel_Files14[#All],31,FALSE),IF($AD27="MP HYGIENE",VLOOKUP($B27,[1]!Tableau_Lancer_la_requête_à_partir_de_Excel_Files15[#All],31,FALSE),IF($AD27="SIPALDIS",VLOOKUP($B27,[1]!Tableau_Lancer_la_requête_à_partir_de_Excel_Files13[#All],31,FALSE),IF($AD27="TICKET COM",VLOOKUP($B27,[1]!Tableau_Lancer_la_requête_à_partir_de_Excel_Files16[#All],31,FALSE),IF($AD27="TREELOGI-CODINA",VLOOKUP($B27,[1]!Tableau_Lancer_la_requête_à_partir_de_Excel_Files17[#All],31,FALSE)))))))))))))))))),"A REMPLIR")</f>
        <v>1000</v>
      </c>
      <c r="AH27" s="25" t="str">
        <f ca="1">IFERROR(IF($AD27="SOLIA",VLOOKUP($B27,[1]!Tableau_Lancer_la_requête_à_partir_de_Excel_Files6[#All],32,FALSE),IF($AD27="FIRPLAST",VLOOKUP($B27,[1]!Tableau_Lancer_la_requête_à_partir_de_Excel_Files5[#All],32,FALSE),IF($AD27="COMATEC",VLOOKUP($B27,[1]!Tableau_Lancer_la_requête_à_partir_de_Excel_Files7[#All],32,FALSE),IF($AD27="DE FACTO",VLOOKUP($B27,[1]!Tableau_Lancer_la_requête_à_partir_de_Excel_Files4[#All],32,FALSE),IF($AD27="ARTE Dist",VLOOKUP($B27,[1]!Tableau_Lancer_la_requête_à_partir_de_Excel_Files18[#All],32,FALSE),IF($AD27="THIOLAT",VLOOKUP($B27,[1]!Tableau_Lancer_la_requête_à_partir_de_Excel_Files20[#All],32,FALSE),IF($AD27="LE GOFF",VLOOKUP($B27,[1]!Tableau_Lancer_la_requête_à_partir_de_Excel_Files19[#All],32,FALSE),IF($AD27="ARDEX",VLOOKUP($B27,[1]!Tableau_Lancer_la_requête_à_partir_de_Excel_Files8[#All],32,FALSE),IF($AD27="EVENPLAST",VLOOKUP($B27,[1]!Tableau_Lancer_la_requête_à_partir_de_Excel_Files9[#All],32,FALSE),IF($AD27="GAULT ET FREMONT",VLOOKUP($B27,[1]!Tableau_Lancer_la_requête_à_partir_de_Excel_Files10[#All],32,FALSE),IF($AD27="GUILLIN EMBALLAGES",VLOOKUP($B27,[1]!Tableau_Lancer_la_requête_à_partir_de_Excel_Files11[#All],32,FALSE),IF($AD27="IMPRIMERIE DU VIADUC",VLOOKUP($B27,[1]!Tableau_Lancer_la_requête_à_partir_de_Excel_Files12[#All],32,FALSE),IF($AD27="JOLARD",VLOOKUP($B27,[1]!Tableau_Lancer_la_requête_à_partir_de_Excel_Files14[#All],32,FALSE),IF($AD27="MP HYGIENE",VLOOKUP($B27,[1]!Tableau_Lancer_la_requête_à_partir_de_Excel_Files15[#All],32,FALSE),IF($AD27="SIPALDIS",VLOOKUP($B27,[1]!Tableau_Lancer_la_requête_à_partir_de_Excel_Files13[#All],32,FALSE),IF($AD27="TICKET COM",VLOOKUP($B27,[1]!Tableau_Lancer_la_requête_à_partir_de_Excel_Files16[#All],32,FALSE),IF($AD27="TREELOGI-CODINA",VLOOKUP($B27,[1]!Tableau_Lancer_la_requête_à_partir_de_Excel_Files17[#All],32,FALSE)))))))))))))))))),"A REMPLIR")</f>
        <v>NON</v>
      </c>
      <c r="AI27" s="27" t="str">
        <f ca="1">IFERROR(IF($AD27="SOLIA",VLOOKUP($B27,[1]!Tableau_Lancer_la_requête_à_partir_de_Excel_Files6[#All],33,FALSE),IF($AD27="FIRPLAST",VLOOKUP($B27,[1]!Tableau_Lancer_la_requête_à_partir_de_Excel_Files5[#All],33,FALSE),IF($AD27="COMATEC",VLOOKUP($B27,[1]!Tableau_Lancer_la_requête_à_partir_de_Excel_Files7[#All],33,FALSE),IF($AD27="DE FACTO",VLOOKUP($B27,[1]!Tableau_Lancer_la_requête_à_partir_de_Excel_Files4[#All],33,FALSE),IF($AD27="ARTE Dist",VLOOKUP($B27,[1]!Tableau_Lancer_la_requête_à_partir_de_Excel_Files18[#All],33,FALSE),IF($AD27="THIOLAT",VLOOKUP($B27,[1]!Tableau_Lancer_la_requête_à_partir_de_Excel_Files20[#All],33,FALSE),IF($AD27="LE GOFF",VLOOKUP($B27,[1]!Tableau_Lancer_la_requête_à_partir_de_Excel_Files19[#All],33,FALSE),IF($AD27="ARDEX",VLOOKUP($B27,[1]!Tableau_Lancer_la_requête_à_partir_de_Excel_Files8[#All],33,FALSE),IF($AD27="EVENPLAST",VLOOKUP($B27,[1]!Tableau_Lancer_la_requête_à_partir_de_Excel_Files9[#All],33,FALSE),IF($AD27="GAULT ET FREMONT",VLOOKUP($B27,[1]!Tableau_Lancer_la_requête_à_partir_de_Excel_Files10[#All],33,FALSE),IF($AD27="GUILLIN EMBALLAGES",VLOOKUP($B27,[1]!Tableau_Lancer_la_requête_à_partir_de_Excel_Files11[#All],33,FALSE),IF($AD27="IMPRIMERIE DU VIADUC",VLOOKUP($B27,[1]!Tableau_Lancer_la_requête_à_partir_de_Excel_Files12[#All],33,FALSE),IF($AD27="JOLARD",VLOOKUP($B27,[1]!Tableau_Lancer_la_requête_à_partir_de_Excel_Files14[#All],33,FALSE),IF($AD27="MP HYGIENE",VLOOKUP($B27,[1]!Tableau_Lancer_la_requête_à_partir_de_Excel_Files15[#All],33,FALSE),IF($AD27="SIPALDIS",VLOOKUP($B27,[1]!Tableau_Lancer_la_requête_à_partir_de_Excel_Files13[#All],33,FALSE),IF($AD27="TICKET COM",VLOOKUP($B27,[1]!Tableau_Lancer_la_requête_à_partir_de_Excel_Files16[#All],33,FALSE),IF($AD27="TREELOGI-CODINA",VLOOKUP($B27,[1]!Tableau_Lancer_la_requête_à_partir_de_Excel_Files17[#All],33,FALSE)))))))))))))))))),"A REMPLIR")</f>
        <v>0</v>
      </c>
      <c r="AJ27" s="25">
        <f ca="1">IFERROR(IF($AD27="SOLIA",VLOOKUP($B27,[1]!Tableau_Lancer_la_requête_à_partir_de_Excel_Files6[#All],34,FALSE),IF($AD27="FIRPLAST",VLOOKUP($B27,[1]!Tableau_Lancer_la_requête_à_partir_de_Excel_Files5[#All],34,FALSE),IF($AD27="COMATEC",VLOOKUP($B27,[1]!Tableau_Lancer_la_requête_à_partir_de_Excel_Files7[#All],34,FALSE),IF($AD27="DE FACTO",VLOOKUP($B27,[1]!Tableau_Lancer_la_requête_à_partir_de_Excel_Files4[#All],34,FALSE),IF($AD27="ARTE Dist",VLOOKUP($B27,[1]!Tableau_Lancer_la_requête_à_partir_de_Excel_Files18[#All],34,FALSE),IF($AD27="THIOLAT",VLOOKUP($B27,[1]!Tableau_Lancer_la_requête_à_partir_de_Excel_Files20[#All],34,FALSE),IF($AD27="LE GOFF",VLOOKUP($B27,[1]!Tableau_Lancer_la_requête_à_partir_de_Excel_Files19[#All],34,FALSE),IF($AD27="ARDEX",VLOOKUP($B27,[1]!Tableau_Lancer_la_requête_à_partir_de_Excel_Files8[#All],34,FALSE),IF($AD27="EVENPLAST",VLOOKUP($B27,[1]!Tableau_Lancer_la_requête_à_partir_de_Excel_Files9[#All],34,FALSE),IF($AD27="GAULT ET FREMONT",VLOOKUP($B27,[1]!Tableau_Lancer_la_requête_à_partir_de_Excel_Files10[#All],34,FALSE),IF($AD27="GUILLIN EMBALLAGES",VLOOKUP($B27,[1]!Tableau_Lancer_la_requête_à_partir_de_Excel_Files11[#All],34,FALSE),IF($AD27="IMPRIMERIE DU VIADUC",VLOOKUP($B27,[1]!Tableau_Lancer_la_requête_à_partir_de_Excel_Files12[#All],34,FALSE),IF($AD27="JOLARD",VLOOKUP($B27,[1]!Tableau_Lancer_la_requête_à_partir_de_Excel_Files14[#All],34,FALSE),IF($AD27="MP HYGIENE",VLOOKUP($B27,[1]!Tableau_Lancer_la_requête_à_partir_de_Excel_Files15[#All],34,FALSE),IF($AD27="SIPALDIS",VLOOKUP($B27,[1]!Tableau_Lancer_la_requête_à_partir_de_Excel_Files13[#All],34,FALSE),IF($AD27="TICKET COM",VLOOKUP($B27,[1]!Tableau_Lancer_la_requête_à_partir_de_Excel_Files16[#All],34,FALSE),IF($AD27="TREELOGI-CODINA",VLOOKUP($B27,[1]!Tableau_Lancer_la_requête_à_partir_de_Excel_Files17[#All],34,FALSE)))))))))))))))))),"A REMPLIR")</f>
        <v>42394</v>
      </c>
      <c r="AK27" s="25" t="str">
        <f ca="1">IFERROR(IF($AD27="SOLIA",VLOOKUP($B27,[1]!Tableau_Lancer_la_requête_à_partir_de_Excel_Files6[#All],35,FALSE),IF($AD27="FIRPLAST",VLOOKUP($B27,[1]!Tableau_Lancer_la_requête_à_partir_de_Excel_Files5[#All],35,FALSE),IF($AD27="COMATEC",VLOOKUP($B27,[1]!Tableau_Lancer_la_requête_à_partir_de_Excel_Files7[#All],35,FALSE),IF($AD27="DE FACTO",VLOOKUP($B27,[1]!Tableau_Lancer_la_requête_à_partir_de_Excel_Files4[#All],35,FALSE),IF($AD27="ARTE Dist",VLOOKUP($B27,[1]!Tableau_Lancer_la_requête_à_partir_de_Excel_Files18[#All],35,FALSE),IF($AD27="THIOLAT",VLOOKUP($B27,[1]!Tableau_Lancer_la_requête_à_partir_de_Excel_Files20[#All],35,FALSE),IF($AD27="LE GOFF",VLOOKUP($B27,[1]!Tableau_Lancer_la_requête_à_partir_de_Excel_Files19[#All],35,FALSE),IF($AD27="ARDEX",VLOOKUP($B27,[1]!Tableau_Lancer_la_requête_à_partir_de_Excel_Files8[#All],35,FALSE),IF($AD27="EVENPLAST",VLOOKUP($B27,[1]!Tableau_Lancer_la_requête_à_partir_de_Excel_Files9[#All],35,FALSE),IF($AD27="GAULT ET FREMONT",VLOOKUP($B27,[1]!Tableau_Lancer_la_requête_à_partir_de_Excel_Files10[#All],35,FALSE),IF($AD27="GUILLIN EMBALLAGES",VLOOKUP($B27,[1]!Tableau_Lancer_la_requête_à_partir_de_Excel_Files11[#All],35,FALSE),IF($AD27="IMPRIMERIE DU VIADUC",VLOOKUP($B27,[1]!Tableau_Lancer_la_requête_à_partir_de_Excel_Files12[#All],35,FALSE),IF($AD27="JOLARD",VLOOKUP($B27,[1]!Tableau_Lancer_la_requête_à_partir_de_Excel_Files14[#All],35,FALSE),IF($AD27="MP HYGIENE",VLOOKUP($B27,[1]!Tableau_Lancer_la_requête_à_partir_de_Excel_Files15[#All],35,FALSE),IF($AD27="SIPALDIS",VLOOKUP($B27,[1]!Tableau_Lancer_la_requête_à_partir_de_Excel_Files13[#All],35,FALSE),IF($AD27="TICKET COM",VLOOKUP($B27,[1]!Tableau_Lancer_la_requête_à_partir_de_Excel_Files16[#All],35,FALSE),IF($AD27="TREELOGI-CODINA",VLOOKUP($B27,[1]!Tableau_Lancer_la_requête_à_partir_de_Excel_Files17[#All],35,FALSE)))))))))))))))))),"A REMPLIR")</f>
        <v>Colissimo</v>
      </c>
      <c r="AL27" s="26" t="str">
        <f ca="1">IFERROR(IF($AD27="SOLIA",VLOOKUP($B27,[1]!Tableau_Lancer_la_requête_à_partir_de_Excel_Files6[#All],36,FALSE),IF($AD27="FIRPLAST",VLOOKUP($B27,[1]!Tableau_Lancer_la_requête_à_partir_de_Excel_Files5[#All],36,FALSE),IF($AD27="COMATEC",VLOOKUP($B27,[1]!Tableau_Lancer_la_requête_à_partir_de_Excel_Files7[#All],36,FALSE),IF($AD27="DE FACTO",VLOOKUP($B27,[1]!Tableau_Lancer_la_requête_à_partir_de_Excel_Files4[#All],36,FALSE),IF($AD27="ARTE Dist",VLOOKUP($B27,[1]!Tableau_Lancer_la_requête_à_partir_de_Excel_Files18[#All],36,FALSE),IF($AD27="THIOLAT",VLOOKUP($B27,[1]!Tableau_Lancer_la_requête_à_partir_de_Excel_Files20[#All],36,FALSE),IF($AD27="LE GOFF",VLOOKUP($B27,[1]!Tableau_Lancer_la_requête_à_partir_de_Excel_Files19[#All],36,FALSE),IF($AD27="ARDEX",VLOOKUP($B27,[1]!Tableau_Lancer_la_requête_à_partir_de_Excel_Files8[#All],36,FALSE),IF($AD27="EVENPLAST",VLOOKUP($B27,[1]!Tableau_Lancer_la_requête_à_partir_de_Excel_Files9[#All],36,FALSE),IF($AD27="GAULT ET FREMONT",VLOOKUP($B27,[1]!Tableau_Lancer_la_requête_à_partir_de_Excel_Files10[#All],36,FALSE),IF($AD27="GUILLIN EMBALLAGES",VLOOKUP($B27,[1]!Tableau_Lancer_la_requête_à_partir_de_Excel_Files11[#All],36,FALSE),IF($AD27="IMPRIMERIE DU VIADUC",VLOOKUP($B27,[1]!Tableau_Lancer_la_requête_à_partir_de_Excel_Files12[#All],36,FALSE),IF($AD27="JOLARD",VLOOKUP($B27,[1]!Tableau_Lancer_la_requête_à_partir_de_Excel_Files14[#All],36,FALSE),IF($AD27="MP HYGIENE",VLOOKUP($B27,[1]!Tableau_Lancer_la_requête_à_partir_de_Excel_Files15[#All],36,FALSE),IF($AD27="SIPALDIS",VLOOKUP($B27,[1]!Tableau_Lancer_la_requête_à_partir_de_Excel_Files13[#All],36,FALSE),IF($AD27="TICKET COM",VLOOKUP($B27,[1]!Tableau_Lancer_la_requête_à_partir_de_Excel_Files16[#All],36,FALSE),IF($AD27="TREELOGI-CODINA",VLOOKUP($B27,[1]!Tableau_Lancer_la_requête_à_partir_de_Excel_Files17[#All],36,FALSE)))))))))))))))))),"A REMPLIR")</f>
        <v>4</v>
      </c>
      <c r="AM27" s="26">
        <f ca="1">IFERROR(IF($AD27="SOLIA",VLOOKUP($B27,[1]!Tableau_Lancer_la_requête_à_partir_de_Excel_Files6[#All],37,FALSE),IF($AD27="FIRPLAST",VLOOKUP($B27,[1]!Tableau_Lancer_la_requête_à_partir_de_Excel_Files5[#All],37,FALSE),IF($AD27="COMATEC",VLOOKUP($B27,[1]!Tableau_Lancer_la_requête_à_partir_de_Excel_Files7[#All],37,FALSE),IF($AD27="DE FACTO",VLOOKUP($B27,[1]!Tableau_Lancer_la_requête_à_partir_de_Excel_Files4[#All],37,FALSE),IF($AD27="ARTE Dist",VLOOKUP($B27,[1]!Tableau_Lancer_la_requête_à_partir_de_Excel_Files18[#All],37,FALSE),IF($AD27="THIOLAT",VLOOKUP($B27,[1]!Tableau_Lancer_la_requête_à_partir_de_Excel_Files20[#All],37,FALSE),IF($AD27="LE GOFF",VLOOKUP($B27,[1]!Tableau_Lancer_la_requête_à_partir_de_Excel_Files19[#All],37,FALSE),IF($AD27="ARDEX",VLOOKUP($B27,[1]!Tableau_Lancer_la_requête_à_partir_de_Excel_Files8[#All],37,FALSE),IF($AD27="EVENPLAST",VLOOKUP($B27,[1]!Tableau_Lancer_la_requête_à_partir_de_Excel_Files9[#All],37,FALSE),IF($AD27="GAULT ET FREMONT",VLOOKUP($B27,[1]!Tableau_Lancer_la_requête_à_partir_de_Excel_Files10[#All],37,FALSE),IF($AD27="GUILLIN EMBALLAGES",VLOOKUP($B27,[1]!Tableau_Lancer_la_requête_à_partir_de_Excel_Files11[#All],37,FALSE),IF($AD27="IMPRIMERIE DU VIADUC",VLOOKUP($B27,[1]!Tableau_Lancer_la_requête_à_partir_de_Excel_Files12[#All],37,FALSE),IF($AD27="JOLARD",VLOOKUP($B27,[1]!Tableau_Lancer_la_requête_à_partir_de_Excel_Files14[#All],37,FALSE),IF($AD27="MP HYGIENE",VLOOKUP($B27,[1]!Tableau_Lancer_la_requête_à_partir_de_Excel_Files15[#All],37,FALSE),IF($AD27="SIPALDIS",VLOOKUP($B27,[1]!Tableau_Lancer_la_requête_à_partir_de_Excel_Files13[#All],37,FALSE),IF($AD27="TICKET COM",VLOOKUP($B27,[1]!Tableau_Lancer_la_requête_à_partir_de_Excel_Files16[#All],37,FALSE),IF($AD27="TREELOGI-CODINA",VLOOKUP($B27,[1]!Tableau_Lancer_la_requête_à_partir_de_Excel_Files17[#All],37,FALSE)))))))))))))))))),"A REMPLIR")</f>
        <v>4</v>
      </c>
      <c r="AN27" s="28">
        <f ca="1">IFERROR(IF($AD27="SOLIA",VLOOKUP($B27,[1]!Tableau_Lancer_la_requête_à_partir_de_Excel_Files6[#All],38,FALSE),IF($AD27="FIRPLAST",VLOOKUP($B27,[1]!Tableau_Lancer_la_requête_à_partir_de_Excel_Files5[#All],38,FALSE),IF($AD27="COMATEC",VLOOKUP($B27,[1]!Tableau_Lancer_la_requête_à_partir_de_Excel_Files7[#All],38,FALSE),IF($AD27="DE FACTO",VLOOKUP($B27,[1]!Tableau_Lancer_la_requête_à_partir_de_Excel_Files4[#All],38,FALSE),IF($AD27="ARTE Dist",VLOOKUP($B27,[1]!Tableau_Lancer_la_requête_à_partir_de_Excel_Files18[#All],38,FALSE),IF($AD27="THIOLAT",VLOOKUP($B27,[1]!Tableau_Lancer_la_requête_à_partir_de_Excel_Files20[#All],38,FALSE),IF($AD27="LE GOFF",VLOOKUP($B27,[1]!Tableau_Lancer_la_requête_à_partir_de_Excel_Files19[#All],38,FALSE),IF($AD27="ARDEX",VLOOKUP($B27,[1]!Tableau_Lancer_la_requête_à_partir_de_Excel_Files8[#All],38,FALSE),IF($AD27="EVENPLAST",VLOOKUP($B27,[1]!Tableau_Lancer_la_requête_à_partir_de_Excel_Files9[#All],38,FALSE),IF($AD27="GAULT ET FREMONT",VLOOKUP($B27,[1]!Tableau_Lancer_la_requête_à_partir_de_Excel_Files10[#All],38,FALSE),IF($AD27="GUILLIN EMBALLAGES",VLOOKUP($B27,[1]!Tableau_Lancer_la_requête_à_partir_de_Excel_Files11[#All],38,FALSE),IF($AD27="IMPRIMERIE DU VIADUC",VLOOKUP($B27,[1]!Tableau_Lancer_la_requête_à_partir_de_Excel_Files12[#All],38,FALSE),IF($AD27="JOLARD",VLOOKUP($B27,[1]!Tableau_Lancer_la_requête_à_partir_de_Excel_Files14[#All],38,FALSE),IF($AD27="MP HYGIENE",VLOOKUP($B27,[1]!Tableau_Lancer_la_requête_à_partir_de_Excel_Files15[#All],38,FALSE),IF($AD27="SIPALDIS",VLOOKUP($B27,[1]!Tableau_Lancer_la_requête_à_partir_de_Excel_Files13[#All],38,FALSE),IF($AD27="TICKET COM",VLOOKUP($B27,[1]!Tableau_Lancer_la_requête_à_partir_de_Excel_Files16[#All],38,FALSE),IF($AD27="TREELOGI-CODINA",VLOOKUP($B27,[1]!Tableau_Lancer_la_requête_à_partir_de_Excel_Files17[#All],38,FALSE)))))))))))))))))),"A REMPLIR")</f>
        <v>1</v>
      </c>
      <c r="AO27" s="28">
        <f ca="1">IFERROR(IF($AD27="SOLIA",VLOOKUP($B27,[1]!Tableau_Lancer_la_requête_à_partir_de_Excel_Files6[#All],39,FALSE),IF($AD27="FIRPLAST",VLOOKUP($B27,[1]!Tableau_Lancer_la_requête_à_partir_de_Excel_Files5[#All],39,FALSE),IF($AD27="COMATEC",VLOOKUP($B27,[1]!Tableau_Lancer_la_requête_à_partir_de_Excel_Files7[#All],39,FALSE),IF($AD27="DE FACTO",VLOOKUP($B27,[1]!Tableau_Lancer_la_requête_à_partir_de_Excel_Files4[#All],39,FALSE),IF($AD27="ARTE Dist",VLOOKUP($B27,[1]!Tableau_Lancer_la_requête_à_partir_de_Excel_Files18[#All],39,FALSE),IF($AD27="THIOLAT",VLOOKUP($B27,[1]!Tableau_Lancer_la_requête_à_partir_de_Excel_Files20[#All],39,FALSE),IF($AD27="LE GOFF",VLOOKUP($B27,[1]!Tableau_Lancer_la_requête_à_partir_de_Excel_Files19[#All],39,FALSE),IF($AD27="ARDEX",VLOOKUP($B27,[1]!Tableau_Lancer_la_requête_à_partir_de_Excel_Files8[#All],39,FALSE),IF($AD27="EVENPLAST",VLOOKUP($B27,[1]!Tableau_Lancer_la_requête_à_partir_de_Excel_Files9[#All],39,FALSE),IF($AD27="GAULT ET FREMONT",VLOOKUP($B27,[1]!Tableau_Lancer_la_requête_à_partir_de_Excel_Files10[#All],39,FALSE),IF($AD27="GUILLIN EMBALLAGES",VLOOKUP($B27,[1]!Tableau_Lancer_la_requête_à_partir_de_Excel_Files11[#All],39,FALSE),IF($AD27="IMPRIMERIE DU VIADUC",VLOOKUP($B27,[1]!Tableau_Lancer_la_requête_à_partir_de_Excel_Files12[#All],39,FALSE),IF($AD27="JOLARD",VLOOKUP($B27,[1]!Tableau_Lancer_la_requête_à_partir_de_Excel_Files14[#All],39,FALSE),IF($AD27="MP HYGIENE",VLOOKUP($B27,[1]!Tableau_Lancer_la_requête_à_partir_de_Excel_Files15[#All],39,FALSE),IF($AD27="SIPALDIS",VLOOKUP($B27,[1]!Tableau_Lancer_la_requête_à_partir_de_Excel_Files13[#All],39,FALSE),IF($AD27="TICKET COM",VLOOKUP($B27,[1]!Tableau_Lancer_la_requête_à_partir_de_Excel_Files16[#All],39,FALSE),IF($AD27="TREELOGI-CODINA",VLOOKUP($B27,[1]!Tableau_Lancer_la_requête_à_partir_de_Excel_Files17[#All],39,FALSE)))))))))))))))))),"A REMPLIR")</f>
        <v>1</v>
      </c>
      <c r="AP27" s="25" t="str">
        <f ca="1">IFERROR(IF($AD27="SOLIA",VLOOKUP($B27,[1]!Tableau_Lancer_la_requête_à_partir_de_Excel_Files6[#All],40,FALSE),IF($AD27="FIRPLAST",VLOOKUP($B27,[1]!Tableau_Lancer_la_requête_à_partir_de_Excel_Files5[#All],40,FALSE),IF($AD27="COMATEC",VLOOKUP($B27,[1]!Tableau_Lancer_la_requête_à_partir_de_Excel_Files7[#All],40,FALSE),IF($AD27="DE FACTO",VLOOKUP($B27,[1]!Tableau_Lancer_la_requête_à_partir_de_Excel_Files4[#All],40,FALSE),IF($AD27="ARTE Dist",VLOOKUP($B27,[1]!Tableau_Lancer_la_requête_à_partir_de_Excel_Files18[#All],40,FALSE),IF($AD27="THIOLAT",VLOOKUP($B27,[1]!Tableau_Lancer_la_requête_à_partir_de_Excel_Files20[#All],40,FALSE),IF($AD27="LE GOFF",VLOOKUP($B27,[1]!Tableau_Lancer_la_requête_à_partir_de_Excel_Files19[#All],40,FALSE),IF($AD27="ARDEX",VLOOKUP($B27,[1]!Tableau_Lancer_la_requête_à_partir_de_Excel_Files8[#All],40,FALSE),IF($AD27="EVENPLAST",VLOOKUP($B27,[1]!Tableau_Lancer_la_requête_à_partir_de_Excel_Files9[#All],40,FALSE),IF($AD27="GAULT ET FREMONT",VLOOKUP($B27,[1]!Tableau_Lancer_la_requête_à_partir_de_Excel_Files10[#All],40,FALSE),IF($AD27="GUILLIN EMBALLAGES",VLOOKUP($B27,[1]!Tableau_Lancer_la_requête_à_partir_de_Excel_Files11[#All],40,FALSE),IF($AD27="IMPRIMERIE DU VIADUC",VLOOKUP($B27,[1]!Tableau_Lancer_la_requête_à_partir_de_Excel_Files12[#All],40,FALSE),IF($AD27="JOLARD",VLOOKUP($B27,[1]!Tableau_Lancer_la_requête_à_partir_de_Excel_Files14[#All],40,FALSE),IF($AD27="MP HYGIENE",VLOOKUP($B27,[1]!Tableau_Lancer_la_requête_à_partir_de_Excel_Files15[#All],40,FALSE),IF($AD27="SIPALDIS",VLOOKUP($B27,[1]!Tableau_Lancer_la_requête_à_partir_de_Excel_Files13[#All],40,FALSE),IF($AD27="TICKET COM",VLOOKUP($B27,[1]!Tableau_Lancer_la_requête_à_partir_de_Excel_Files16[#All],40,FALSE),IF($AD27="TREELOGI-CODINA",VLOOKUP($B27,[1]!Tableau_Lancer_la_requête_à_partir_de_Excel_Files17[#All],40,FALSE)))))))))))))))))),"A REMPLIR")</f>
        <v>Robert GERMAIN</v>
      </c>
      <c r="AQ27" s="27" t="str">
        <f ca="1">IFERROR(IF($AD27="SOLIA",VLOOKUP($B27,[1]!Tableau_Lancer_la_requête_à_partir_de_Excel_Files6[#All],41,FALSE),IF($AD27="FIRPLAST",VLOOKUP($B27,[1]!Tableau_Lancer_la_requête_à_partir_de_Excel_Files5[#All],41,FALSE),IF($AD27="COMATEC",VLOOKUP($B27,[1]!Tableau_Lancer_la_requête_à_partir_de_Excel_Files7[#All],41,FALSE),IF($AD27="DE FACTO",VLOOKUP($B27,[1]!Tableau_Lancer_la_requête_à_partir_de_Excel_Files4[#All],41,FALSE),IF($AD27="ARTE Dist",VLOOKUP($B27,[1]!Tableau_Lancer_la_requête_à_partir_de_Excel_Files18[#All],41,FALSE),IF($AD27="THIOLAT",VLOOKUP($B27,[1]!Tableau_Lancer_la_requête_à_partir_de_Excel_Files20[#All],41,FALSE),IF($AD27="LE GOFF",VLOOKUP($B27,[1]!Tableau_Lancer_la_requête_à_partir_de_Excel_Files19[#All],41,FALSE),IF($AD27="ARDEX",VLOOKUP($B27,[1]!Tableau_Lancer_la_requête_à_partir_de_Excel_Files8[#All],41,FALSE),IF($AD27="EVENPLAST",VLOOKUP($B27,[1]!Tableau_Lancer_la_requête_à_partir_de_Excel_Files9[#All],41,FALSE),IF($AD27="GAULT ET FREMONT",VLOOKUP($B27,[1]!Tableau_Lancer_la_requête_à_partir_de_Excel_Files10[#All],41,FALSE),IF($AD27="GUILLIN EMBALLAGES",VLOOKUP($B27,[1]!Tableau_Lancer_la_requête_à_partir_de_Excel_Files11[#All],41,FALSE),IF($AD27="IMPRIMERIE DU VIADUC",VLOOKUP($B27,[1]!Tableau_Lancer_la_requête_à_partir_de_Excel_Files12[#All],41,FALSE),IF($AD27="JOLARD",VLOOKUP($B27,[1]!Tableau_Lancer_la_requête_à_partir_de_Excel_Files14[#All],41,FALSE),IF($AD27="MP HYGIENE",VLOOKUP($B27,[1]!Tableau_Lancer_la_requête_à_partir_de_Excel_Files15[#All],41,FALSE),IF($AD27="SIPALDIS",VLOOKUP($B27,[1]!Tableau_Lancer_la_requête_à_partir_de_Excel_Files13[#All],41,FALSE),IF($AD27="TICKET COM",VLOOKUP($B27,[1]!Tableau_Lancer_la_requête_à_partir_de_Excel_Files16[#All],41,FALSE),IF($AD27="TREELOGI-CODINA",VLOOKUP($B27,[1]!Tableau_Lancer_la_requête_à_partir_de_Excel_Files17[#All],41,FALSE)))))))))))))))))),"A REMPLIR")</f>
        <v>03 34 51 67 54</v>
      </c>
      <c r="AR27" s="29">
        <v>42399</v>
      </c>
      <c r="AS27" s="24">
        <v>3</v>
      </c>
      <c r="AT27" s="30" t="s">
        <v>81</v>
      </c>
      <c r="AU27" s="31" t="s">
        <v>79</v>
      </c>
      <c r="AV27" s="31" t="s">
        <v>79</v>
      </c>
      <c r="AW27" s="31" t="s">
        <v>79</v>
      </c>
      <c r="AX27" s="31"/>
      <c r="AY27" s="32">
        <v>200000</v>
      </c>
      <c r="AZ27" s="32">
        <v>200</v>
      </c>
      <c r="BA27" s="31">
        <v>15</v>
      </c>
      <c r="BB27" s="31" t="s">
        <v>82</v>
      </c>
      <c r="BC27" s="31" t="s">
        <v>83</v>
      </c>
      <c r="BD27" s="30" t="s">
        <v>84</v>
      </c>
      <c r="BE27" s="33">
        <v>42379</v>
      </c>
      <c r="BF27" s="22"/>
      <c r="BG27" s="22" t="s">
        <v>85</v>
      </c>
    </row>
    <row r="28" spans="1:59" ht="60" customHeight="1">
      <c r="A28" s="38" t="s">
        <v>154</v>
      </c>
      <c r="B28" s="34" t="s">
        <v>155</v>
      </c>
      <c r="C28" s="12" t="s">
        <v>61</v>
      </c>
      <c r="D28" s="13" t="s">
        <v>77</v>
      </c>
      <c r="E28" s="14" t="s">
        <v>88</v>
      </c>
      <c r="F28" s="15">
        <v>42530</v>
      </c>
      <c r="G28" s="13" t="s">
        <v>89</v>
      </c>
      <c r="H28" s="13" t="s">
        <v>89</v>
      </c>
      <c r="I28" s="16" t="s">
        <v>156</v>
      </c>
      <c r="J28" s="16" t="s">
        <v>157</v>
      </c>
      <c r="K28" s="16" t="s">
        <v>158</v>
      </c>
      <c r="L28" s="16" t="s">
        <v>159</v>
      </c>
      <c r="M28" s="16" t="s">
        <v>160</v>
      </c>
      <c r="N28" s="16" t="s">
        <v>161</v>
      </c>
      <c r="O28" s="17" t="s">
        <v>79</v>
      </c>
      <c r="P28" s="17" t="s">
        <v>79</v>
      </c>
      <c r="Q28" s="16" t="s">
        <v>162</v>
      </c>
      <c r="R28" s="16" t="s">
        <v>163</v>
      </c>
      <c r="S28" s="18" t="s">
        <v>130</v>
      </c>
      <c r="T28" s="19"/>
      <c r="U28" s="19" t="s">
        <v>164</v>
      </c>
      <c r="V28" s="18">
        <v>3</v>
      </c>
      <c r="W28" s="15" t="s">
        <v>165</v>
      </c>
      <c r="X28" s="15" t="s">
        <v>78</v>
      </c>
      <c r="Y28" s="15">
        <v>42535</v>
      </c>
      <c r="Z28" s="22" t="s">
        <v>79</v>
      </c>
      <c r="AA28" s="23" t="s">
        <v>80</v>
      </c>
      <c r="AB28" s="24"/>
      <c r="AC28" s="24" t="s">
        <v>130</v>
      </c>
      <c r="AD28" s="25">
        <f ca="1">IFERROR(IF($AD28="SOLIA",VLOOKUP($B28,[1]!Tableau_Lancer_la_requête_à_partir_de_Excel_Files6[#All],28,FALSE),IF($AD28="FIRPLAST",VLOOKUP($B28,[1]!Tableau_Lancer_la_requête_à_partir_de_Excel_Files5[#All],28,FALSE),IF($AD28="COMATEC",VLOOKUP($B28,[1]!Tableau_Lancer_la_requête_à_partir_de_Excel_Files7[#All],28,FALSE),IF($AD28="DE FACTO",VLOOKUP($B28,[1]!Tableau_Lancer_la_requête_à_partir_de_Excel_Files4[#All],28,FALSE),IF($AD28="ARTE Dist",VLOOKUP($B28,[1]!Tableau_Lancer_la_requête_à_partir_de_Excel_Files18[#All],28,FALSE),IF($AD28="THIOLAT",VLOOKUP($B28,[1]!Tableau_Lancer_la_requête_à_partir_de_Excel_Files20[#All],28,FALSE),IF($AD28="LE GOFF",VLOOKUP($B28,[1]!Tableau_Lancer_la_requête_à_partir_de_Excel_Files19[#All],28,FALSE),IF($AD28="ARDEX",VLOOKUP($B28,[1]!Tableau_Lancer_la_requête_à_partir_de_Excel_Files8[#All],28,FALSE),IF($AD28="EVENPLAST",VLOOKUP($B28,[1]!Tableau_Lancer_la_requête_à_partir_de_Excel_Files9[#All],28,FALSE),IF($AD28="GAULT ET FREMONT",VLOOKUP($B28,[1]!Tableau_Lancer_la_requête_à_partir_de_Excel_Files10[#All],28,FALSE),IF($AD28="GUILLIN EMBALLAGES",VLOOKUP($B28,[1]!Tableau_Lancer_la_requête_à_partir_de_Excel_Files11[#All],28,FALSE),IF($AD28="IMPRIMERIE DU VIADUC",VLOOKUP($B28,[1]!Tableau_Lancer_la_requête_à_partir_de_Excel_Files12[#All],28,FALSE),IF($AD28="JOLARD",VLOOKUP($B28,[1]!Tableau_Lancer_la_requête_à_partir_de_Excel_Files14[#All],28,FALSE),IF($AD28="MP HYGIENE",VLOOKUP($B28,[1]!Tableau_Lancer_la_requête_à_partir_de_Excel_Files15[#All],28,FALSE),IF($AD28="SIPALDIS",VLOOKUP($B28,[1]!Tableau_Lancer_la_requête_à_partir_de_Excel_Files13[#All],28,FALSE),IF($AD28="TICKET COM",VLOOKUP($B28,[1]!Tableau_Lancer_la_requête_à_partir_de_Excel_Files16[#All],28,FALSE),IF($AD28="TREELOGI-CODINA",VLOOKUP($B28,[1]!Tableau_Lancer_la_requête_à_partir_de_Excel_Files17[#All],28,FALSE)))))))))))))))))),"A REMPLIR")</f>
        <v>42533</v>
      </c>
      <c r="AE28" s="25" t="str">
        <f ca="1">IFERROR(IF($AD28="SOLIA",VLOOKUP($B28,[1]!Tableau_Lancer_la_requête_à_partir_de_Excel_Files6[#All],29,FALSE),IF($AD28="FIRPLAST",VLOOKUP($B28,[1]!Tableau_Lancer_la_requête_à_partir_de_Excel_Files5[#All],29,FALSE),IF($AD28="COMATEC",VLOOKUP($B28,[1]!Tableau_Lancer_la_requête_à_partir_de_Excel_Files7[#All],29,FALSE),IF($AD28="DE FACTO",VLOOKUP($B28,[1]!Tableau_Lancer_la_requête_à_partir_de_Excel_Files4[#All],29,FALSE),IF($AD28="ARTE Dist",VLOOKUP($B28,[1]!Tableau_Lancer_la_requête_à_partir_de_Excel_Files18[#All],29,FALSE),IF($AD28="THIOLAT",VLOOKUP($B28,[1]!Tableau_Lancer_la_requête_à_partir_de_Excel_Files20[#All],29,FALSE),IF($AD28="LE GOFF",VLOOKUP($B28,[1]!Tableau_Lancer_la_requête_à_partir_de_Excel_Files19[#All],29,FALSE),IF($AD28="ARDEX",VLOOKUP($B28,[1]!Tableau_Lancer_la_requête_à_partir_de_Excel_Files8[#All],29,FALSE),IF($AD28="EVENPLAST",VLOOKUP($B28,[1]!Tableau_Lancer_la_requête_à_partir_de_Excel_Files9[#All],29,FALSE),IF($AD28="GAULT ET FREMONT",VLOOKUP($B28,[1]!Tableau_Lancer_la_requête_à_partir_de_Excel_Files10[#All],29,FALSE),IF($AD28="GUILLIN EMBALLAGES",VLOOKUP($B28,[1]!Tableau_Lancer_la_requête_à_partir_de_Excel_Files11[#All],29,FALSE),IF($AD28="IMPRIMERIE DU VIADUC",VLOOKUP($B28,[1]!Tableau_Lancer_la_requête_à_partir_de_Excel_Files12[#All],29,FALSE),IF($AD28="JOLARD",VLOOKUP($B28,[1]!Tableau_Lancer_la_requête_à_partir_de_Excel_Files14[#All],29,FALSE),IF($AD28="MP HYGIENE",VLOOKUP($B28,[1]!Tableau_Lancer_la_requête_à_partir_de_Excel_Files15[#All],29,FALSE),IF($AD28="SIPALDIS",VLOOKUP($B28,[1]!Tableau_Lancer_la_requête_à_partir_de_Excel_Files13[#All],29,FALSE),IF($AD28="TICKET COM",VLOOKUP($B28,[1]!Tableau_Lancer_la_requête_à_partir_de_Excel_Files16[#All],29,FALSE),IF($AD28="TREELOGI-CODINA",VLOOKUP($B28,[1]!Tableau_Lancer_la_requête_à_partir_de_Excel_Files17[#All],29,FALSE)))))))))))))))))),"A REMPLIR")</f>
        <v>TYYUJ-76</v>
      </c>
      <c r="AF28" s="25" t="str">
        <f ca="1">IFERROR(IF($AD28="SOLIA",VLOOKUP($B28,[1]!Tableau_Lancer_la_requête_à_partir_de_Excel_Files6[#All],30,FALSE),IF($AD28="FIRPLAST",VLOOKUP($B28,[1]!Tableau_Lancer_la_requête_à_partir_de_Excel_Files5[#All],30,FALSE),IF($AD28="COMATEC",VLOOKUP($B28,[1]!Tableau_Lancer_la_requête_à_partir_de_Excel_Files7[#All],30,FALSE),IF($AD28="DE FACTO",VLOOKUP($B28,[1]!Tableau_Lancer_la_requête_à_partir_de_Excel_Files4[#All],30,FALSE),IF($AD28="ARTE Dist",VLOOKUP($B28,[1]!Tableau_Lancer_la_requête_à_partir_de_Excel_Files18[#All],30,FALSE),IF($AD28="THIOLAT",VLOOKUP($B28,[1]!Tableau_Lancer_la_requête_à_partir_de_Excel_Files20[#All],30,FALSE),IF($AD28="LE GOFF",VLOOKUP($B28,[1]!Tableau_Lancer_la_requête_à_partir_de_Excel_Files19[#All],30,FALSE),IF($AD28="ARDEX",VLOOKUP($B28,[1]!Tableau_Lancer_la_requête_à_partir_de_Excel_Files8[#All],30,FALSE),IF($AD28="EVENPLAST",VLOOKUP($B28,[1]!Tableau_Lancer_la_requête_à_partir_de_Excel_Files9[#All],30,FALSE),IF($AD28="GAULT ET FREMONT",VLOOKUP($B28,[1]!Tableau_Lancer_la_requête_à_partir_de_Excel_Files10[#All],30,FALSE),IF($AD28="GUILLIN EMBALLAGES",VLOOKUP($B28,[1]!Tableau_Lancer_la_requête_à_partir_de_Excel_Files11[#All],30,FALSE),IF($AD28="IMPRIMERIE DU VIADUC",VLOOKUP($B28,[1]!Tableau_Lancer_la_requête_à_partir_de_Excel_Files12[#All],30,FALSE),IF($AD28="JOLARD",VLOOKUP($B28,[1]!Tableau_Lancer_la_requête_à_partir_de_Excel_Files14[#All],30,FALSE),IF($AD28="MP HYGIENE",VLOOKUP($B28,[1]!Tableau_Lancer_la_requête_à_partir_de_Excel_Files15[#All],30,FALSE),IF($AD28="SIPALDIS",VLOOKUP($B28,[1]!Tableau_Lancer_la_requête_à_partir_de_Excel_Files13[#All],30,FALSE),IF($AD28="TICKET COM",VLOOKUP($B28,[1]!Tableau_Lancer_la_requête_à_partir_de_Excel_Files16[#All],30,FALSE),IF($AD28="TREELOGI-CODINA",VLOOKUP($B28,[1]!Tableau_Lancer_la_requête_à_partir_de_Excel_Files17[#All],30,FALSE)))))))))))))))))),"A REMPLIR")</f>
        <v>Sac papier kraft C-350</v>
      </c>
      <c r="AG28" s="26" t="str">
        <f ca="1">IFERROR(IF($AD28="SOLIA",VLOOKUP($B28,[1]!Tableau_Lancer_la_requête_à_partir_de_Excel_Files6[#All],31,FALSE),IF($AD28="FIRPLAST",VLOOKUP($B28,[1]!Tableau_Lancer_la_requête_à_partir_de_Excel_Files5[#All],31,FALSE),IF($AD28="COMATEC",VLOOKUP($B28,[1]!Tableau_Lancer_la_requête_à_partir_de_Excel_Files7[#All],31,FALSE),IF($AD28="DE FACTO",VLOOKUP($B28,[1]!Tableau_Lancer_la_requête_à_partir_de_Excel_Files4[#All],31,FALSE),IF($AD28="ARTE Dist",VLOOKUP($B28,[1]!Tableau_Lancer_la_requête_à_partir_de_Excel_Files18[#All],31,FALSE),IF($AD28="THIOLAT",VLOOKUP($B28,[1]!Tableau_Lancer_la_requête_à_partir_de_Excel_Files20[#All],31,FALSE),IF($AD28="LE GOFF",VLOOKUP($B28,[1]!Tableau_Lancer_la_requête_à_partir_de_Excel_Files19[#All],31,FALSE),IF($AD28="ARDEX",VLOOKUP($B28,[1]!Tableau_Lancer_la_requête_à_partir_de_Excel_Files8[#All],31,FALSE),IF($AD28="EVENPLAST",VLOOKUP($B28,[1]!Tableau_Lancer_la_requête_à_partir_de_Excel_Files9[#All],31,FALSE),IF($AD28="GAULT ET FREMONT",VLOOKUP($B28,[1]!Tableau_Lancer_la_requête_à_partir_de_Excel_Files10[#All],31,FALSE),IF($AD28="GUILLIN EMBALLAGES",VLOOKUP($B28,[1]!Tableau_Lancer_la_requête_à_partir_de_Excel_Files11[#All],31,FALSE),IF($AD28="IMPRIMERIE DU VIADUC",VLOOKUP($B28,[1]!Tableau_Lancer_la_requête_à_partir_de_Excel_Files12[#All],31,FALSE),IF($AD28="JOLARD",VLOOKUP($B28,[1]!Tableau_Lancer_la_requête_à_partir_de_Excel_Files14[#All],31,FALSE),IF($AD28="MP HYGIENE",VLOOKUP($B28,[1]!Tableau_Lancer_la_requête_à_partir_de_Excel_Files15[#All],31,FALSE),IF($AD28="SIPALDIS",VLOOKUP($B28,[1]!Tableau_Lancer_la_requête_à_partir_de_Excel_Files13[#All],31,FALSE),IF($AD28="TICKET COM",VLOOKUP($B28,[1]!Tableau_Lancer_la_requête_à_partir_de_Excel_Files16[#All],31,FALSE),IF($AD28="TREELOGI-CODINA",VLOOKUP($B28,[1]!Tableau_Lancer_la_requête_à_partir_de_Excel_Files17[#All],31,FALSE)))))))))))))))))),"A REMPLIR")</f>
        <v>350</v>
      </c>
      <c r="AH28" s="25" t="str">
        <f ca="1">IFERROR(IF($AD28="SOLIA",VLOOKUP($B28,[1]!Tableau_Lancer_la_requête_à_partir_de_Excel_Files6[#All],32,FALSE),IF($AD28="FIRPLAST",VLOOKUP($B28,[1]!Tableau_Lancer_la_requête_à_partir_de_Excel_Files5[#All],32,FALSE),IF($AD28="COMATEC",VLOOKUP($B28,[1]!Tableau_Lancer_la_requête_à_partir_de_Excel_Files7[#All],32,FALSE),IF($AD28="DE FACTO",VLOOKUP($B28,[1]!Tableau_Lancer_la_requête_à_partir_de_Excel_Files4[#All],32,FALSE),IF($AD28="ARTE Dist",VLOOKUP($B28,[1]!Tableau_Lancer_la_requête_à_partir_de_Excel_Files18[#All],32,FALSE),IF($AD28="THIOLAT",VLOOKUP($B28,[1]!Tableau_Lancer_la_requête_à_partir_de_Excel_Files20[#All],32,FALSE),IF($AD28="LE GOFF",VLOOKUP($B28,[1]!Tableau_Lancer_la_requête_à_partir_de_Excel_Files19[#All],32,FALSE),IF($AD28="ARDEX",VLOOKUP($B28,[1]!Tableau_Lancer_la_requête_à_partir_de_Excel_Files8[#All],32,FALSE),IF($AD28="EVENPLAST",VLOOKUP($B28,[1]!Tableau_Lancer_la_requête_à_partir_de_Excel_Files9[#All],32,FALSE),IF($AD28="GAULT ET FREMONT",VLOOKUP($B28,[1]!Tableau_Lancer_la_requête_à_partir_de_Excel_Files10[#All],32,FALSE),IF($AD28="GUILLIN EMBALLAGES",VLOOKUP($B28,[1]!Tableau_Lancer_la_requête_à_partir_de_Excel_Files11[#All],32,FALSE),IF($AD28="IMPRIMERIE DU VIADUC",VLOOKUP($B28,[1]!Tableau_Lancer_la_requête_à_partir_de_Excel_Files12[#All],32,FALSE),IF($AD28="JOLARD",VLOOKUP($B28,[1]!Tableau_Lancer_la_requête_à_partir_de_Excel_Files14[#All],32,FALSE),IF($AD28="MP HYGIENE",VLOOKUP($B28,[1]!Tableau_Lancer_la_requête_à_partir_de_Excel_Files15[#All],32,FALSE),IF($AD28="SIPALDIS",VLOOKUP($B28,[1]!Tableau_Lancer_la_requête_à_partir_de_Excel_Files13[#All],32,FALSE),IF($AD28="TICKET COM",VLOOKUP($B28,[1]!Tableau_Lancer_la_requête_à_partir_de_Excel_Files16[#All],32,FALSE),IF($AD28="TREELOGI-CODINA",VLOOKUP($B28,[1]!Tableau_Lancer_la_requête_à_partir_de_Excel_Files17[#All],32,FALSE)))))))))))))))))),"A REMPLIR")</f>
        <v>OUI</v>
      </c>
      <c r="AI28" s="27" t="str">
        <f ca="1">IFERROR(IF($AD28="SOLIA",VLOOKUP($B28,[1]!Tableau_Lancer_la_requête_à_partir_de_Excel_Files6[#All],33,FALSE),IF($AD28="FIRPLAST",VLOOKUP($B28,[1]!Tableau_Lancer_la_requête_à_partir_de_Excel_Files5[#All],33,FALSE),IF($AD28="COMATEC",VLOOKUP($B28,[1]!Tableau_Lancer_la_requête_à_partir_de_Excel_Files7[#All],33,FALSE),IF($AD28="DE FACTO",VLOOKUP($B28,[1]!Tableau_Lancer_la_requête_à_partir_de_Excel_Files4[#All],33,FALSE),IF($AD28="ARTE Dist",VLOOKUP($B28,[1]!Tableau_Lancer_la_requête_à_partir_de_Excel_Files18[#All],33,FALSE),IF($AD28="THIOLAT",VLOOKUP($B28,[1]!Tableau_Lancer_la_requête_à_partir_de_Excel_Files20[#All],33,FALSE),IF($AD28="LE GOFF",VLOOKUP($B28,[1]!Tableau_Lancer_la_requête_à_partir_de_Excel_Files19[#All],33,FALSE),IF($AD28="ARDEX",VLOOKUP($B28,[1]!Tableau_Lancer_la_requête_à_partir_de_Excel_Files8[#All],33,FALSE),IF($AD28="EVENPLAST",VLOOKUP($B28,[1]!Tableau_Lancer_la_requête_à_partir_de_Excel_Files9[#All],33,FALSE),IF($AD28="GAULT ET FREMONT",VLOOKUP($B28,[1]!Tableau_Lancer_la_requête_à_partir_de_Excel_Files10[#All],33,FALSE),IF($AD28="GUILLIN EMBALLAGES",VLOOKUP($B28,[1]!Tableau_Lancer_la_requête_à_partir_de_Excel_Files11[#All],33,FALSE),IF($AD28="IMPRIMERIE DU VIADUC",VLOOKUP($B28,[1]!Tableau_Lancer_la_requête_à_partir_de_Excel_Files12[#All],33,FALSE),IF($AD28="JOLARD",VLOOKUP($B28,[1]!Tableau_Lancer_la_requête_à_partir_de_Excel_Files14[#All],33,FALSE),IF($AD28="MP HYGIENE",VLOOKUP($B28,[1]!Tableau_Lancer_la_requête_à_partir_de_Excel_Files15[#All],33,FALSE),IF($AD28="SIPALDIS",VLOOKUP($B28,[1]!Tableau_Lancer_la_requête_à_partir_de_Excel_Files13[#All],33,FALSE),IF($AD28="TICKET COM",VLOOKUP($B28,[1]!Tableau_Lancer_la_requête_à_partir_de_Excel_Files16[#All],33,FALSE),IF($AD28="TREELOGI-CODINA",VLOOKUP($B28,[1]!Tableau_Lancer_la_requête_à_partir_de_Excel_Files17[#All],33,FALSE)))))))))))))))))),"A REMPLIR")</f>
        <v>5000</v>
      </c>
      <c r="AJ28" s="25">
        <f ca="1">IFERROR(IF($AD28="SOLIA",VLOOKUP($B28,[1]!Tableau_Lancer_la_requête_à_partir_de_Excel_Files6[#All],34,FALSE),IF($AD28="FIRPLAST",VLOOKUP($B28,[1]!Tableau_Lancer_la_requête_à_partir_de_Excel_Files5[#All],34,FALSE),IF($AD28="COMATEC",VLOOKUP($B28,[1]!Tableau_Lancer_la_requête_à_partir_de_Excel_Files7[#All],34,FALSE),IF($AD28="DE FACTO",VLOOKUP($B28,[1]!Tableau_Lancer_la_requête_à_partir_de_Excel_Files4[#All],34,FALSE),IF($AD28="ARTE Dist",VLOOKUP($B28,[1]!Tableau_Lancer_la_requête_à_partir_de_Excel_Files18[#All],34,FALSE),IF($AD28="THIOLAT",VLOOKUP($B28,[1]!Tableau_Lancer_la_requête_à_partir_de_Excel_Files20[#All],34,FALSE),IF($AD28="LE GOFF",VLOOKUP($B28,[1]!Tableau_Lancer_la_requête_à_partir_de_Excel_Files19[#All],34,FALSE),IF($AD28="ARDEX",VLOOKUP($B28,[1]!Tableau_Lancer_la_requête_à_partir_de_Excel_Files8[#All],34,FALSE),IF($AD28="EVENPLAST",VLOOKUP($B28,[1]!Tableau_Lancer_la_requête_à_partir_de_Excel_Files9[#All],34,FALSE),IF($AD28="GAULT ET FREMONT",VLOOKUP($B28,[1]!Tableau_Lancer_la_requête_à_partir_de_Excel_Files10[#All],34,FALSE),IF($AD28="GUILLIN EMBALLAGES",VLOOKUP($B28,[1]!Tableau_Lancer_la_requête_à_partir_de_Excel_Files11[#All],34,FALSE),IF($AD28="IMPRIMERIE DU VIADUC",VLOOKUP($B28,[1]!Tableau_Lancer_la_requête_à_partir_de_Excel_Files12[#All],34,FALSE),IF($AD28="JOLARD",VLOOKUP($B28,[1]!Tableau_Lancer_la_requête_à_partir_de_Excel_Files14[#All],34,FALSE),IF($AD28="MP HYGIENE",VLOOKUP($B28,[1]!Tableau_Lancer_la_requête_à_partir_de_Excel_Files15[#All],34,FALSE),IF($AD28="SIPALDIS",VLOOKUP($B28,[1]!Tableau_Lancer_la_requête_à_partir_de_Excel_Files13[#All],34,FALSE),IF($AD28="TICKET COM",VLOOKUP($B28,[1]!Tableau_Lancer_la_requête_à_partir_de_Excel_Files16[#All],34,FALSE),IF($AD28="TREELOGI-CODINA",VLOOKUP($B28,[1]!Tableau_Lancer_la_requête_à_partir_de_Excel_Files17[#All],34,FALSE)))))))))))))))))),"A REMPLIR")</f>
        <v>42529</v>
      </c>
      <c r="AK28" s="25" t="str">
        <f ca="1">IFERROR(IF($AD28="SOLIA",VLOOKUP($B28,[1]!Tableau_Lancer_la_requête_à_partir_de_Excel_Files6[#All],35,FALSE),IF($AD28="FIRPLAST",VLOOKUP($B28,[1]!Tableau_Lancer_la_requête_à_partir_de_Excel_Files5[#All],35,FALSE),IF($AD28="COMATEC",VLOOKUP($B28,[1]!Tableau_Lancer_la_requête_à_partir_de_Excel_Files7[#All],35,FALSE),IF($AD28="DE FACTO",VLOOKUP($B28,[1]!Tableau_Lancer_la_requête_à_partir_de_Excel_Files4[#All],35,FALSE),IF($AD28="ARTE Dist",VLOOKUP($B28,[1]!Tableau_Lancer_la_requête_à_partir_de_Excel_Files18[#All],35,FALSE),IF($AD28="THIOLAT",VLOOKUP($B28,[1]!Tableau_Lancer_la_requête_à_partir_de_Excel_Files20[#All],35,FALSE),IF($AD28="LE GOFF",VLOOKUP($B28,[1]!Tableau_Lancer_la_requête_à_partir_de_Excel_Files19[#All],35,FALSE),IF($AD28="ARDEX",VLOOKUP($B28,[1]!Tableau_Lancer_la_requête_à_partir_de_Excel_Files8[#All],35,FALSE),IF($AD28="EVENPLAST",VLOOKUP($B28,[1]!Tableau_Lancer_la_requête_à_partir_de_Excel_Files9[#All],35,FALSE),IF($AD28="GAULT ET FREMONT",VLOOKUP($B28,[1]!Tableau_Lancer_la_requête_à_partir_de_Excel_Files10[#All],35,FALSE),IF($AD28="GUILLIN EMBALLAGES",VLOOKUP($B28,[1]!Tableau_Lancer_la_requête_à_partir_de_Excel_Files11[#All],35,FALSE),IF($AD28="IMPRIMERIE DU VIADUC",VLOOKUP($B28,[1]!Tableau_Lancer_la_requête_à_partir_de_Excel_Files12[#All],35,FALSE),IF($AD28="JOLARD",VLOOKUP($B28,[1]!Tableau_Lancer_la_requête_à_partir_de_Excel_Files14[#All],35,FALSE),IF($AD28="MP HYGIENE",VLOOKUP($B28,[1]!Tableau_Lancer_la_requête_à_partir_de_Excel_Files15[#All],35,FALSE),IF($AD28="SIPALDIS",VLOOKUP($B28,[1]!Tableau_Lancer_la_requête_à_partir_de_Excel_Files13[#All],35,FALSE),IF($AD28="TICKET COM",VLOOKUP($B28,[1]!Tableau_Lancer_la_requête_à_partir_de_Excel_Files16[#All],35,FALSE),IF($AD28="TREELOGI-CODINA",VLOOKUP($B28,[1]!Tableau_Lancer_la_requête_à_partir_de_Excel_Files17[#All],35,FALSE)))))))))))))))))),"A REMPLIR")</f>
        <v>Lettre recommandé</v>
      </c>
      <c r="AL28" s="26" t="str">
        <f ca="1">IFERROR(IF($AD28="SOLIA",VLOOKUP($B28,[1]!Tableau_Lancer_la_requête_à_partir_de_Excel_Files6[#All],36,FALSE),IF($AD28="FIRPLAST",VLOOKUP($B28,[1]!Tableau_Lancer_la_requête_à_partir_de_Excel_Files5[#All],36,FALSE),IF($AD28="COMATEC",VLOOKUP($B28,[1]!Tableau_Lancer_la_requête_à_partir_de_Excel_Files7[#All],36,FALSE),IF($AD28="DE FACTO",VLOOKUP($B28,[1]!Tableau_Lancer_la_requête_à_partir_de_Excel_Files4[#All],36,FALSE),IF($AD28="ARTE Dist",VLOOKUP($B28,[1]!Tableau_Lancer_la_requête_à_partir_de_Excel_Files18[#All],36,FALSE),IF($AD28="THIOLAT",VLOOKUP($B28,[1]!Tableau_Lancer_la_requête_à_partir_de_Excel_Files20[#All],36,FALSE),IF($AD28="LE GOFF",VLOOKUP($B28,[1]!Tableau_Lancer_la_requête_à_partir_de_Excel_Files19[#All],36,FALSE),IF($AD28="ARDEX",VLOOKUP($B28,[1]!Tableau_Lancer_la_requête_à_partir_de_Excel_Files8[#All],36,FALSE),IF($AD28="EVENPLAST",VLOOKUP($B28,[1]!Tableau_Lancer_la_requête_à_partir_de_Excel_Files9[#All],36,FALSE),IF($AD28="GAULT ET FREMONT",VLOOKUP($B28,[1]!Tableau_Lancer_la_requête_à_partir_de_Excel_Files10[#All],36,FALSE),IF($AD28="GUILLIN EMBALLAGES",VLOOKUP($B28,[1]!Tableau_Lancer_la_requête_à_partir_de_Excel_Files11[#All],36,FALSE),IF($AD28="IMPRIMERIE DU VIADUC",VLOOKUP($B28,[1]!Tableau_Lancer_la_requête_à_partir_de_Excel_Files12[#All],36,FALSE),IF($AD28="JOLARD",VLOOKUP($B28,[1]!Tableau_Lancer_la_requête_à_partir_de_Excel_Files14[#All],36,FALSE),IF($AD28="MP HYGIENE",VLOOKUP($B28,[1]!Tableau_Lancer_la_requête_à_partir_de_Excel_Files15[#All],36,FALSE),IF($AD28="SIPALDIS",VLOOKUP($B28,[1]!Tableau_Lancer_la_requête_à_partir_de_Excel_Files13[#All],36,FALSE),IF($AD28="TICKET COM",VLOOKUP($B28,[1]!Tableau_Lancer_la_requête_à_partir_de_Excel_Files16[#All],36,FALSE),IF($AD28="TREELOGI-CODINA",VLOOKUP($B28,[1]!Tableau_Lancer_la_requête_à_partir_de_Excel_Files17[#All],36,FALSE)))))))))))))))))),"A REMPLIR")</f>
        <v>6</v>
      </c>
      <c r="AM28" s="26">
        <f ca="1">IFERROR(IF($AD28="SOLIA",VLOOKUP($B28,[1]!Tableau_Lancer_la_requête_à_partir_de_Excel_Files6[#All],37,FALSE),IF($AD28="FIRPLAST",VLOOKUP($B28,[1]!Tableau_Lancer_la_requête_à_partir_de_Excel_Files5[#All],37,FALSE),IF($AD28="COMATEC",VLOOKUP($B28,[1]!Tableau_Lancer_la_requête_à_partir_de_Excel_Files7[#All],37,FALSE),IF($AD28="DE FACTO",VLOOKUP($B28,[1]!Tableau_Lancer_la_requête_à_partir_de_Excel_Files4[#All],37,FALSE),IF($AD28="ARTE Dist",VLOOKUP($B28,[1]!Tableau_Lancer_la_requête_à_partir_de_Excel_Files18[#All],37,FALSE),IF($AD28="THIOLAT",VLOOKUP($B28,[1]!Tableau_Lancer_la_requête_à_partir_de_Excel_Files20[#All],37,FALSE),IF($AD28="LE GOFF",VLOOKUP($B28,[1]!Tableau_Lancer_la_requête_à_partir_de_Excel_Files19[#All],37,FALSE),IF($AD28="ARDEX",VLOOKUP($B28,[1]!Tableau_Lancer_la_requête_à_partir_de_Excel_Files8[#All],37,FALSE),IF($AD28="EVENPLAST",VLOOKUP($B28,[1]!Tableau_Lancer_la_requête_à_partir_de_Excel_Files9[#All],37,FALSE),IF($AD28="GAULT ET FREMONT",VLOOKUP($B28,[1]!Tableau_Lancer_la_requête_à_partir_de_Excel_Files10[#All],37,FALSE),IF($AD28="GUILLIN EMBALLAGES",VLOOKUP($B28,[1]!Tableau_Lancer_la_requête_à_partir_de_Excel_Files11[#All],37,FALSE),IF($AD28="IMPRIMERIE DU VIADUC",VLOOKUP($B28,[1]!Tableau_Lancer_la_requête_à_partir_de_Excel_Files12[#All],37,FALSE),IF($AD28="JOLARD",VLOOKUP($B28,[1]!Tableau_Lancer_la_requête_à_partir_de_Excel_Files14[#All],37,FALSE),IF($AD28="MP HYGIENE",VLOOKUP($B28,[1]!Tableau_Lancer_la_requête_à_partir_de_Excel_Files15[#All],37,FALSE),IF($AD28="SIPALDIS",VLOOKUP($B28,[1]!Tableau_Lancer_la_requête_à_partir_de_Excel_Files13[#All],37,FALSE),IF($AD28="TICKET COM",VLOOKUP($B28,[1]!Tableau_Lancer_la_requête_à_partir_de_Excel_Files16[#All],37,FALSE),IF($AD28="TREELOGI-CODINA",VLOOKUP($B28,[1]!Tableau_Lancer_la_requête_à_partir_de_Excel_Files17[#All],37,FALSE)))))))))))))))))),"A REMPLIR")</f>
        <v>3</v>
      </c>
      <c r="AN28" s="28">
        <f ca="1">IFERROR(IF($AD28="SOLIA",VLOOKUP($B28,[1]!Tableau_Lancer_la_requête_à_partir_de_Excel_Files6[#All],38,FALSE),IF($AD28="FIRPLAST",VLOOKUP($B28,[1]!Tableau_Lancer_la_requête_à_partir_de_Excel_Files5[#All],38,FALSE),IF($AD28="COMATEC",VLOOKUP($B28,[1]!Tableau_Lancer_la_requête_à_partir_de_Excel_Files7[#All],38,FALSE),IF($AD28="DE FACTO",VLOOKUP($B28,[1]!Tableau_Lancer_la_requête_à_partir_de_Excel_Files4[#All],38,FALSE),IF($AD28="ARTE Dist",VLOOKUP($B28,[1]!Tableau_Lancer_la_requête_à_partir_de_Excel_Files18[#All],38,FALSE),IF($AD28="THIOLAT",VLOOKUP($B28,[1]!Tableau_Lancer_la_requête_à_partir_de_Excel_Files20[#All],38,FALSE),IF($AD28="LE GOFF",VLOOKUP($B28,[1]!Tableau_Lancer_la_requête_à_partir_de_Excel_Files19[#All],38,FALSE),IF($AD28="ARDEX",VLOOKUP($B28,[1]!Tableau_Lancer_la_requête_à_partir_de_Excel_Files8[#All],38,FALSE),IF($AD28="EVENPLAST",VLOOKUP($B28,[1]!Tableau_Lancer_la_requête_à_partir_de_Excel_Files9[#All],38,FALSE),IF($AD28="GAULT ET FREMONT",VLOOKUP($B28,[1]!Tableau_Lancer_la_requête_à_partir_de_Excel_Files10[#All],38,FALSE),IF($AD28="GUILLIN EMBALLAGES",VLOOKUP($B28,[1]!Tableau_Lancer_la_requête_à_partir_de_Excel_Files11[#All],38,FALSE),IF($AD28="IMPRIMERIE DU VIADUC",VLOOKUP($B28,[1]!Tableau_Lancer_la_requête_à_partir_de_Excel_Files12[#All],38,FALSE),IF($AD28="JOLARD",VLOOKUP($B28,[1]!Tableau_Lancer_la_requête_à_partir_de_Excel_Files14[#All],38,FALSE),IF($AD28="MP HYGIENE",VLOOKUP($B28,[1]!Tableau_Lancer_la_requête_à_partir_de_Excel_Files15[#All],38,FALSE),IF($AD28="SIPALDIS",VLOOKUP($B28,[1]!Tableau_Lancer_la_requête_à_partir_de_Excel_Files13[#All],38,FALSE),IF($AD28="TICKET COM",VLOOKUP($B28,[1]!Tableau_Lancer_la_requête_à_partir_de_Excel_Files16[#All],38,FALSE),IF($AD28="TREELOGI-CODINA",VLOOKUP($B28,[1]!Tableau_Lancer_la_requête_à_partir_de_Excel_Files17[#All],38,FALSE)))))))))))))))))),"A REMPLIR")</f>
        <v>0.05</v>
      </c>
      <c r="AO28" s="28">
        <f ca="1">IFERROR(IF($AD28="SOLIA",VLOOKUP($B28,[1]!Tableau_Lancer_la_requête_à_partir_de_Excel_Files6[#All],39,FALSE),IF($AD28="FIRPLAST",VLOOKUP($B28,[1]!Tableau_Lancer_la_requête_à_partir_de_Excel_Files5[#All],39,FALSE),IF($AD28="COMATEC",VLOOKUP($B28,[1]!Tableau_Lancer_la_requête_à_partir_de_Excel_Files7[#All],39,FALSE),IF($AD28="DE FACTO",VLOOKUP($B28,[1]!Tableau_Lancer_la_requête_à_partir_de_Excel_Files4[#All],39,FALSE),IF($AD28="ARTE Dist",VLOOKUP($B28,[1]!Tableau_Lancer_la_requête_à_partir_de_Excel_Files18[#All],39,FALSE),IF($AD28="THIOLAT",VLOOKUP($B28,[1]!Tableau_Lancer_la_requête_à_partir_de_Excel_Files20[#All],39,FALSE),IF($AD28="LE GOFF",VLOOKUP($B28,[1]!Tableau_Lancer_la_requête_à_partir_de_Excel_Files19[#All],39,FALSE),IF($AD28="ARDEX",VLOOKUP($B28,[1]!Tableau_Lancer_la_requête_à_partir_de_Excel_Files8[#All],39,FALSE),IF($AD28="EVENPLAST",VLOOKUP($B28,[1]!Tableau_Lancer_la_requête_à_partir_de_Excel_Files9[#All],39,FALSE),IF($AD28="GAULT ET FREMONT",VLOOKUP($B28,[1]!Tableau_Lancer_la_requête_à_partir_de_Excel_Files10[#All],39,FALSE),IF($AD28="GUILLIN EMBALLAGES",VLOOKUP($B28,[1]!Tableau_Lancer_la_requête_à_partir_de_Excel_Files11[#All],39,FALSE),IF($AD28="IMPRIMERIE DU VIADUC",VLOOKUP($B28,[1]!Tableau_Lancer_la_requête_à_partir_de_Excel_Files12[#All],39,FALSE),IF($AD28="JOLARD",VLOOKUP($B28,[1]!Tableau_Lancer_la_requête_à_partir_de_Excel_Files14[#All],39,FALSE),IF($AD28="MP HYGIENE",VLOOKUP($B28,[1]!Tableau_Lancer_la_requête_à_partir_de_Excel_Files15[#All],39,FALSE),IF($AD28="SIPALDIS",VLOOKUP($B28,[1]!Tableau_Lancer_la_requête_à_partir_de_Excel_Files13[#All],39,FALSE),IF($AD28="TICKET COM",VLOOKUP($B28,[1]!Tableau_Lancer_la_requête_à_partir_de_Excel_Files16[#All],39,FALSE),IF($AD28="TREELOGI-CODINA",VLOOKUP($B28,[1]!Tableau_Lancer_la_requête_à_partir_de_Excel_Files17[#All],39,FALSE)))))))))))))))))),"A REMPLIR")</f>
        <v>2</v>
      </c>
      <c r="AP28" s="25" t="str">
        <f ca="1">IFERROR(IF($AD28="SOLIA",VLOOKUP($B28,[1]!Tableau_Lancer_la_requête_à_partir_de_Excel_Files6[#All],40,FALSE),IF($AD28="FIRPLAST",VLOOKUP($B28,[1]!Tableau_Lancer_la_requête_à_partir_de_Excel_Files5[#All],40,FALSE),IF($AD28="COMATEC",VLOOKUP($B28,[1]!Tableau_Lancer_la_requête_à_partir_de_Excel_Files7[#All],40,FALSE),IF($AD28="DE FACTO",VLOOKUP($B28,[1]!Tableau_Lancer_la_requête_à_partir_de_Excel_Files4[#All],40,FALSE),IF($AD28="ARTE Dist",VLOOKUP($B28,[1]!Tableau_Lancer_la_requête_à_partir_de_Excel_Files18[#All],40,FALSE),IF($AD28="THIOLAT",VLOOKUP($B28,[1]!Tableau_Lancer_la_requête_à_partir_de_Excel_Files20[#All],40,FALSE),IF($AD28="LE GOFF",VLOOKUP($B28,[1]!Tableau_Lancer_la_requête_à_partir_de_Excel_Files19[#All],40,FALSE),IF($AD28="ARDEX",VLOOKUP($B28,[1]!Tableau_Lancer_la_requête_à_partir_de_Excel_Files8[#All],40,FALSE),IF($AD28="EVENPLAST",VLOOKUP($B28,[1]!Tableau_Lancer_la_requête_à_partir_de_Excel_Files9[#All],40,FALSE),IF($AD28="GAULT ET FREMONT",VLOOKUP($B28,[1]!Tableau_Lancer_la_requête_à_partir_de_Excel_Files10[#All],40,FALSE),IF($AD28="GUILLIN EMBALLAGES",VLOOKUP($B28,[1]!Tableau_Lancer_la_requête_à_partir_de_Excel_Files11[#All],40,FALSE),IF($AD28="IMPRIMERIE DU VIADUC",VLOOKUP($B28,[1]!Tableau_Lancer_la_requête_à_partir_de_Excel_Files12[#All],40,FALSE),IF($AD28="JOLARD",VLOOKUP($B28,[1]!Tableau_Lancer_la_requête_à_partir_de_Excel_Files14[#All],40,FALSE),IF($AD28="MP HYGIENE",VLOOKUP($B28,[1]!Tableau_Lancer_la_requête_à_partir_de_Excel_Files15[#All],40,FALSE),IF($AD28="SIPALDIS",VLOOKUP($B28,[1]!Tableau_Lancer_la_requête_à_partir_de_Excel_Files13[#All],40,FALSE),IF($AD28="TICKET COM",VLOOKUP($B28,[1]!Tableau_Lancer_la_requête_à_partir_de_Excel_Files16[#All],40,FALSE),IF($AD28="TREELOGI-CODINA",VLOOKUP($B28,[1]!Tableau_Lancer_la_requête_à_partir_de_Excel_Files17[#All],40,FALSE)))))))))))))))))),"A REMPLIR")</f>
        <v>Julien DAVID</v>
      </c>
      <c r="AQ28" s="27" t="str">
        <f ca="1">IFERROR(IF($AD28="SOLIA",VLOOKUP($B28,[1]!Tableau_Lancer_la_requête_à_partir_de_Excel_Files6[#All],41,FALSE),IF($AD28="FIRPLAST",VLOOKUP($B28,[1]!Tableau_Lancer_la_requête_à_partir_de_Excel_Files5[#All],41,FALSE),IF($AD28="COMATEC",VLOOKUP($B28,[1]!Tableau_Lancer_la_requête_à_partir_de_Excel_Files7[#All],41,FALSE),IF($AD28="DE FACTO",VLOOKUP($B28,[1]!Tableau_Lancer_la_requête_à_partir_de_Excel_Files4[#All],41,FALSE),IF($AD28="ARTE Dist",VLOOKUP($B28,[1]!Tableau_Lancer_la_requête_à_partir_de_Excel_Files18[#All],41,FALSE),IF($AD28="THIOLAT",VLOOKUP($B28,[1]!Tableau_Lancer_la_requête_à_partir_de_Excel_Files20[#All],41,FALSE),IF($AD28="LE GOFF",VLOOKUP($B28,[1]!Tableau_Lancer_la_requête_à_partir_de_Excel_Files19[#All],41,FALSE),IF($AD28="ARDEX",VLOOKUP($B28,[1]!Tableau_Lancer_la_requête_à_partir_de_Excel_Files8[#All],41,FALSE),IF($AD28="EVENPLAST",VLOOKUP($B28,[1]!Tableau_Lancer_la_requête_à_partir_de_Excel_Files9[#All],41,FALSE),IF($AD28="GAULT ET FREMONT",VLOOKUP($B28,[1]!Tableau_Lancer_la_requête_à_partir_de_Excel_Files10[#All],41,FALSE),IF($AD28="GUILLIN EMBALLAGES",VLOOKUP($B28,[1]!Tableau_Lancer_la_requête_à_partir_de_Excel_Files11[#All],41,FALSE),IF($AD28="IMPRIMERIE DU VIADUC",VLOOKUP($B28,[1]!Tableau_Lancer_la_requête_à_partir_de_Excel_Files12[#All],41,FALSE),IF($AD28="JOLARD",VLOOKUP($B28,[1]!Tableau_Lancer_la_requête_à_partir_de_Excel_Files14[#All],41,FALSE),IF($AD28="MP HYGIENE",VLOOKUP($B28,[1]!Tableau_Lancer_la_requête_à_partir_de_Excel_Files15[#All],41,FALSE),IF($AD28="SIPALDIS",VLOOKUP($B28,[1]!Tableau_Lancer_la_requête_à_partir_de_Excel_Files13[#All],41,FALSE),IF($AD28="TICKET COM",VLOOKUP($B28,[1]!Tableau_Lancer_la_requête_à_partir_de_Excel_Files16[#All],41,FALSE),IF($AD28="TREELOGI-CODINA",VLOOKUP($B28,[1]!Tableau_Lancer_la_requête_à_partir_de_Excel_Files17[#All],41,FALSE)))))))))))))))))),"A REMPLIR")</f>
        <v>03 42 51 67 89</v>
      </c>
      <c r="AR28" s="29">
        <v>42541</v>
      </c>
      <c r="AS28" s="24">
        <v>3</v>
      </c>
      <c r="AT28" s="30" t="s">
        <v>166</v>
      </c>
      <c r="AU28" s="31" t="s">
        <v>72</v>
      </c>
      <c r="AV28" s="31" t="s">
        <v>79</v>
      </c>
      <c r="AW28" s="31" t="s">
        <v>79</v>
      </c>
      <c r="AX28" s="31"/>
      <c r="AY28" s="32">
        <v>250000</v>
      </c>
      <c r="AZ28" s="32">
        <v>714.28571428571433</v>
      </c>
      <c r="BA28" s="31">
        <v>10</v>
      </c>
      <c r="BB28" s="31" t="s">
        <v>82</v>
      </c>
      <c r="BC28" s="31" t="s">
        <v>167</v>
      </c>
      <c r="BD28" s="30" t="s">
        <v>168</v>
      </c>
      <c r="BE28" s="33">
        <v>42552</v>
      </c>
      <c r="BF28" s="37"/>
      <c r="BG28" s="22" t="s">
        <v>169</v>
      </c>
    </row>
    <row r="29" spans="1:59" ht="60" customHeight="1">
      <c r="A29" s="10" t="s">
        <v>117</v>
      </c>
      <c r="B29" s="11" t="s">
        <v>118</v>
      </c>
      <c r="C29" s="12" t="s">
        <v>61</v>
      </c>
      <c r="D29" s="13" t="s">
        <v>119</v>
      </c>
      <c r="E29" s="14" t="s">
        <v>120</v>
      </c>
      <c r="F29" s="15">
        <v>42379</v>
      </c>
      <c r="G29" s="13" t="s">
        <v>121</v>
      </c>
      <c r="H29" s="13" t="s">
        <v>65</v>
      </c>
      <c r="I29" s="16" t="s">
        <v>122</v>
      </c>
      <c r="J29" s="16" t="s">
        <v>123</v>
      </c>
      <c r="K29" s="16" t="s">
        <v>124</v>
      </c>
      <c r="L29" s="16" t="s">
        <v>125</v>
      </c>
      <c r="M29" s="16" t="s">
        <v>126</v>
      </c>
      <c r="N29" s="16" t="s">
        <v>127</v>
      </c>
      <c r="O29" s="17" t="s">
        <v>72</v>
      </c>
      <c r="P29" s="17" t="s">
        <v>79</v>
      </c>
      <c r="Q29" s="16" t="s">
        <v>128</v>
      </c>
      <c r="R29" s="16" t="s">
        <v>129</v>
      </c>
      <c r="S29" s="18" t="s">
        <v>130</v>
      </c>
      <c r="T29" s="19"/>
      <c r="U29" s="19" t="s">
        <v>131</v>
      </c>
      <c r="V29" s="20">
        <v>5</v>
      </c>
      <c r="W29" s="21" t="s">
        <v>77</v>
      </c>
      <c r="X29" s="21" t="s">
        <v>78</v>
      </c>
      <c r="Y29" s="21">
        <v>42389</v>
      </c>
      <c r="Z29" s="22" t="s">
        <v>79</v>
      </c>
      <c r="AA29" s="23" t="s">
        <v>80</v>
      </c>
      <c r="AB29" s="24" t="s">
        <v>132</v>
      </c>
      <c r="AC29" s="24" t="s">
        <v>130</v>
      </c>
      <c r="AD29" s="25">
        <f ca="1">IFERROR(IF($AD29="SOLIA",VLOOKUP($B29,[1]!Tableau_Lancer_la_requête_à_partir_de_Excel_Files6[#All],28,FALSE),IF($AD29="FIRPLAST",VLOOKUP($B29,[1]!Tableau_Lancer_la_requête_à_partir_de_Excel_Files5[#All],28,FALSE),IF($AD29="COMATEC",VLOOKUP($B29,[1]!Tableau_Lancer_la_requête_à_partir_de_Excel_Files7[#All],28,FALSE),IF($AD29="DE FACTO",VLOOKUP($B29,[1]!Tableau_Lancer_la_requête_à_partir_de_Excel_Files4[#All],28,FALSE),IF($AD29="ARTE Dist",VLOOKUP($B29,[1]!Tableau_Lancer_la_requête_à_partir_de_Excel_Files18[#All],28,FALSE),IF($AD29="THIOLAT",VLOOKUP($B29,[1]!Tableau_Lancer_la_requête_à_partir_de_Excel_Files20[#All],28,FALSE),IF($AD29="LE GOFF",VLOOKUP($B29,[1]!Tableau_Lancer_la_requête_à_partir_de_Excel_Files19[#All],28,FALSE),IF($AD29="ARDEX",VLOOKUP($B29,[1]!Tableau_Lancer_la_requête_à_partir_de_Excel_Files8[#All],28,FALSE),IF($AD29="EVENPLAST",VLOOKUP($B29,[1]!Tableau_Lancer_la_requête_à_partir_de_Excel_Files9[#All],28,FALSE),IF($AD29="GAULT ET FREMONT",VLOOKUP($B29,[1]!Tableau_Lancer_la_requête_à_partir_de_Excel_Files10[#All],28,FALSE),IF($AD29="GUILLIN EMBALLAGES",VLOOKUP($B29,[1]!Tableau_Lancer_la_requête_à_partir_de_Excel_Files11[#All],28,FALSE),IF($AD29="IMPRIMERIE DU VIADUC",VLOOKUP($B29,[1]!Tableau_Lancer_la_requête_à_partir_de_Excel_Files12[#All],28,FALSE),IF($AD29="JOLARD",VLOOKUP($B29,[1]!Tableau_Lancer_la_requête_à_partir_de_Excel_Files14[#All],28,FALSE),IF($AD29="MP HYGIENE",VLOOKUP($B29,[1]!Tableau_Lancer_la_requête_à_partir_de_Excel_Files15[#All],28,FALSE),IF($AD29="SIPALDIS",VLOOKUP($B29,[1]!Tableau_Lancer_la_requête_à_partir_de_Excel_Files13[#All],28,FALSE),IF($AD29="TICKET COM",VLOOKUP($B29,[1]!Tableau_Lancer_la_requête_à_partir_de_Excel_Files16[#All],28,FALSE),IF($AD29="TREELOGI-CODINA",VLOOKUP($B29,[1]!Tableau_Lancer_la_requête_à_partir_de_Excel_Files17[#All],28,FALSE)))))))))))))))))),"A REMPLIR")</f>
        <v>42381</v>
      </c>
      <c r="AE29" s="25" t="str">
        <f ca="1">IFERROR(IF($AD29="SOLIA",VLOOKUP($B29,[1]!Tableau_Lancer_la_requête_à_partir_de_Excel_Files6[#All],29,FALSE),IF($AD29="FIRPLAST",VLOOKUP($B29,[1]!Tableau_Lancer_la_requête_à_partir_de_Excel_Files5[#All],29,FALSE),IF($AD29="COMATEC",VLOOKUP($B29,[1]!Tableau_Lancer_la_requête_à_partir_de_Excel_Files7[#All],29,FALSE),IF($AD29="DE FACTO",VLOOKUP($B29,[1]!Tableau_Lancer_la_requête_à_partir_de_Excel_Files4[#All],29,FALSE),IF($AD29="ARTE Dist",VLOOKUP($B29,[1]!Tableau_Lancer_la_requête_à_partir_de_Excel_Files18[#All],29,FALSE),IF($AD29="THIOLAT",VLOOKUP($B29,[1]!Tableau_Lancer_la_requête_à_partir_de_Excel_Files20[#All],29,FALSE),IF($AD29="LE GOFF",VLOOKUP($B29,[1]!Tableau_Lancer_la_requête_à_partir_de_Excel_Files19[#All],29,FALSE),IF($AD29="ARDEX",VLOOKUP($B29,[1]!Tableau_Lancer_la_requête_à_partir_de_Excel_Files8[#All],29,FALSE),IF($AD29="EVENPLAST",VLOOKUP($B29,[1]!Tableau_Lancer_la_requête_à_partir_de_Excel_Files9[#All],29,FALSE),IF($AD29="GAULT ET FREMONT",VLOOKUP($B29,[1]!Tableau_Lancer_la_requête_à_partir_de_Excel_Files10[#All],29,FALSE),IF($AD29="GUILLIN EMBALLAGES",VLOOKUP($B29,[1]!Tableau_Lancer_la_requête_à_partir_de_Excel_Files11[#All],29,FALSE),IF($AD29="IMPRIMERIE DU VIADUC",VLOOKUP($B29,[1]!Tableau_Lancer_la_requête_à_partir_de_Excel_Files12[#All],29,FALSE),IF($AD29="JOLARD",VLOOKUP($B29,[1]!Tableau_Lancer_la_requête_à_partir_de_Excel_Files14[#All],29,FALSE),IF($AD29="MP HYGIENE",VLOOKUP($B29,[1]!Tableau_Lancer_la_requête_à_partir_de_Excel_Files15[#All],29,FALSE),IF($AD29="SIPALDIS",VLOOKUP($B29,[1]!Tableau_Lancer_la_requête_à_partir_de_Excel_Files13[#All],29,FALSE),IF($AD29="TICKET COM",VLOOKUP($B29,[1]!Tableau_Lancer_la_requête_à_partir_de_Excel_Files16[#All],29,FALSE),IF($AD29="TREELOGI-CODINA",VLOOKUP($B29,[1]!Tableau_Lancer_la_requête_à_partir_de_Excel_Files17[#All],29,FALSE)))))))))))))))))),"A REMPLIR")</f>
        <v>18241</v>
      </c>
      <c r="AF29" s="25" t="str">
        <f ca="1">IFERROR(IF($AD29="SOLIA",VLOOKUP($B29,[1]!Tableau_Lancer_la_requête_à_partir_de_Excel_Files6[#All],30,FALSE),IF($AD29="FIRPLAST",VLOOKUP($B29,[1]!Tableau_Lancer_la_requête_à_partir_de_Excel_Files5[#All],30,FALSE),IF($AD29="COMATEC",VLOOKUP($B29,[1]!Tableau_Lancer_la_requête_à_partir_de_Excel_Files7[#All],30,FALSE),IF($AD29="DE FACTO",VLOOKUP($B29,[1]!Tableau_Lancer_la_requête_à_partir_de_Excel_Files4[#All],30,FALSE),IF($AD29="ARTE Dist",VLOOKUP($B29,[1]!Tableau_Lancer_la_requête_à_partir_de_Excel_Files18[#All],30,FALSE),IF($AD29="THIOLAT",VLOOKUP($B29,[1]!Tableau_Lancer_la_requête_à_partir_de_Excel_Files20[#All],30,FALSE),IF($AD29="LE GOFF",VLOOKUP($B29,[1]!Tableau_Lancer_la_requête_à_partir_de_Excel_Files19[#All],30,FALSE),IF($AD29="ARDEX",VLOOKUP($B29,[1]!Tableau_Lancer_la_requête_à_partir_de_Excel_Files8[#All],30,FALSE),IF($AD29="EVENPLAST",VLOOKUP($B29,[1]!Tableau_Lancer_la_requête_à_partir_de_Excel_Files9[#All],30,FALSE),IF($AD29="GAULT ET FREMONT",VLOOKUP($B29,[1]!Tableau_Lancer_la_requête_à_partir_de_Excel_Files10[#All],30,FALSE),IF($AD29="GUILLIN EMBALLAGES",VLOOKUP($B29,[1]!Tableau_Lancer_la_requête_à_partir_de_Excel_Files11[#All],30,FALSE),IF($AD29="IMPRIMERIE DU VIADUC",VLOOKUP($B29,[1]!Tableau_Lancer_la_requête_à_partir_de_Excel_Files12[#All],30,FALSE),IF($AD29="JOLARD",VLOOKUP($B29,[1]!Tableau_Lancer_la_requête_à_partir_de_Excel_Files14[#All],30,FALSE),IF($AD29="MP HYGIENE",VLOOKUP($B29,[1]!Tableau_Lancer_la_requête_à_partir_de_Excel_Files15[#All],30,FALSE),IF($AD29="SIPALDIS",VLOOKUP($B29,[1]!Tableau_Lancer_la_requête_à_partir_de_Excel_Files13[#All],30,FALSE),IF($AD29="TICKET COM",VLOOKUP($B29,[1]!Tableau_Lancer_la_requête_à_partir_de_Excel_Files16[#All],30,FALSE),IF($AD29="TREELOGI-CODINA",VLOOKUP($B29,[1]!Tableau_Lancer_la_requête_à_partir_de_Excel_Files17[#All],30,FALSE)))))))))))))))))),"A REMPLIR")</f>
        <v>Sac Panini papier 95x65x29 cm C-1000</v>
      </c>
      <c r="AG29" s="26" t="str">
        <f ca="1">IFERROR(IF($AD29="SOLIA",VLOOKUP($B29,[1]!Tableau_Lancer_la_requête_à_partir_de_Excel_Files6[#All],31,FALSE),IF($AD29="FIRPLAST",VLOOKUP($B29,[1]!Tableau_Lancer_la_requête_à_partir_de_Excel_Files5[#All],31,FALSE),IF($AD29="COMATEC",VLOOKUP($B29,[1]!Tableau_Lancer_la_requête_à_partir_de_Excel_Files7[#All],31,FALSE),IF($AD29="DE FACTO",VLOOKUP($B29,[1]!Tableau_Lancer_la_requête_à_partir_de_Excel_Files4[#All],31,FALSE),IF($AD29="ARTE Dist",VLOOKUP($B29,[1]!Tableau_Lancer_la_requête_à_partir_de_Excel_Files18[#All],31,FALSE),IF($AD29="THIOLAT",VLOOKUP($B29,[1]!Tableau_Lancer_la_requête_à_partir_de_Excel_Files20[#All],31,FALSE),IF($AD29="LE GOFF",VLOOKUP($B29,[1]!Tableau_Lancer_la_requête_à_partir_de_Excel_Files19[#All],31,FALSE),IF($AD29="ARDEX",VLOOKUP($B29,[1]!Tableau_Lancer_la_requête_à_partir_de_Excel_Files8[#All],31,FALSE),IF($AD29="EVENPLAST",VLOOKUP($B29,[1]!Tableau_Lancer_la_requête_à_partir_de_Excel_Files9[#All],31,FALSE),IF($AD29="GAULT ET FREMONT",VLOOKUP($B29,[1]!Tableau_Lancer_la_requête_à_partir_de_Excel_Files10[#All],31,FALSE),IF($AD29="GUILLIN EMBALLAGES",VLOOKUP($B29,[1]!Tableau_Lancer_la_requête_à_partir_de_Excel_Files11[#All],31,FALSE),IF($AD29="IMPRIMERIE DU VIADUC",VLOOKUP($B29,[1]!Tableau_Lancer_la_requête_à_partir_de_Excel_Files12[#All],31,FALSE),IF($AD29="JOLARD",VLOOKUP($B29,[1]!Tableau_Lancer_la_requête_à_partir_de_Excel_Files14[#All],31,FALSE),IF($AD29="MP HYGIENE",VLOOKUP($B29,[1]!Tableau_Lancer_la_requête_à_partir_de_Excel_Files15[#All],31,FALSE),IF($AD29="SIPALDIS",VLOOKUP($B29,[1]!Tableau_Lancer_la_requête_à_partir_de_Excel_Files13[#All],31,FALSE),IF($AD29="TICKET COM",VLOOKUP($B29,[1]!Tableau_Lancer_la_requête_à_partir_de_Excel_Files16[#All],31,FALSE),IF($AD29="TREELOGI-CODINA",VLOOKUP($B29,[1]!Tableau_Lancer_la_requête_à_partir_de_Excel_Files17[#All],31,FALSE)))))))))))))))))),"A REMPLIR")</f>
        <v>1000</v>
      </c>
      <c r="AH29" s="25" t="str">
        <f ca="1">IFERROR(IF($AD29="SOLIA",VLOOKUP($B29,[1]!Tableau_Lancer_la_requête_à_partir_de_Excel_Files6[#All],32,FALSE),IF($AD29="FIRPLAST",VLOOKUP($B29,[1]!Tableau_Lancer_la_requête_à_partir_de_Excel_Files5[#All],32,FALSE),IF($AD29="COMATEC",VLOOKUP($B29,[1]!Tableau_Lancer_la_requête_à_partir_de_Excel_Files7[#All],32,FALSE),IF($AD29="DE FACTO",VLOOKUP($B29,[1]!Tableau_Lancer_la_requête_à_partir_de_Excel_Files4[#All],32,FALSE),IF($AD29="ARTE Dist",VLOOKUP($B29,[1]!Tableau_Lancer_la_requête_à_partir_de_Excel_Files18[#All],32,FALSE),IF($AD29="THIOLAT",VLOOKUP($B29,[1]!Tableau_Lancer_la_requête_à_partir_de_Excel_Files20[#All],32,FALSE),IF($AD29="LE GOFF",VLOOKUP($B29,[1]!Tableau_Lancer_la_requête_à_partir_de_Excel_Files19[#All],32,FALSE),IF($AD29="ARDEX",VLOOKUP($B29,[1]!Tableau_Lancer_la_requête_à_partir_de_Excel_Files8[#All],32,FALSE),IF($AD29="EVENPLAST",VLOOKUP($B29,[1]!Tableau_Lancer_la_requête_à_partir_de_Excel_Files9[#All],32,FALSE),IF($AD29="GAULT ET FREMONT",VLOOKUP($B29,[1]!Tableau_Lancer_la_requête_à_partir_de_Excel_Files10[#All],32,FALSE),IF($AD29="GUILLIN EMBALLAGES",VLOOKUP($B29,[1]!Tableau_Lancer_la_requête_à_partir_de_Excel_Files11[#All],32,FALSE),IF($AD29="IMPRIMERIE DU VIADUC",VLOOKUP($B29,[1]!Tableau_Lancer_la_requête_à_partir_de_Excel_Files12[#All],32,FALSE),IF($AD29="JOLARD",VLOOKUP($B29,[1]!Tableau_Lancer_la_requête_à_partir_de_Excel_Files14[#All],32,FALSE),IF($AD29="MP HYGIENE",VLOOKUP($B29,[1]!Tableau_Lancer_la_requête_à_partir_de_Excel_Files15[#All],32,FALSE),IF($AD29="SIPALDIS",VLOOKUP($B29,[1]!Tableau_Lancer_la_requête_à_partir_de_Excel_Files13[#All],32,FALSE),IF($AD29="TICKET COM",VLOOKUP($B29,[1]!Tableau_Lancer_la_requête_à_partir_de_Excel_Files16[#All],32,FALSE),IF($AD29="TREELOGI-CODINA",VLOOKUP($B29,[1]!Tableau_Lancer_la_requête_à_partir_de_Excel_Files17[#All],32,FALSE)))))))))))))))))),"A REMPLIR")</f>
        <v>OUI</v>
      </c>
      <c r="AI29" s="27" t="str">
        <f ca="1">IFERROR(IF($AD29="SOLIA",VLOOKUP($B29,[1]!Tableau_Lancer_la_requête_à_partir_de_Excel_Files6[#All],33,FALSE),IF($AD29="FIRPLAST",VLOOKUP($B29,[1]!Tableau_Lancer_la_requête_à_partir_de_Excel_Files5[#All],33,FALSE),IF($AD29="COMATEC",VLOOKUP($B29,[1]!Tableau_Lancer_la_requête_à_partir_de_Excel_Files7[#All],33,FALSE),IF($AD29="DE FACTO",VLOOKUP($B29,[1]!Tableau_Lancer_la_requête_à_partir_de_Excel_Files4[#All],33,FALSE),IF($AD29="ARTE Dist",VLOOKUP($B29,[1]!Tableau_Lancer_la_requête_à_partir_de_Excel_Files18[#All],33,FALSE),IF($AD29="THIOLAT",VLOOKUP($B29,[1]!Tableau_Lancer_la_requête_à_partir_de_Excel_Files20[#All],33,FALSE),IF($AD29="LE GOFF",VLOOKUP($B29,[1]!Tableau_Lancer_la_requête_à_partir_de_Excel_Files19[#All],33,FALSE),IF($AD29="ARDEX",VLOOKUP($B29,[1]!Tableau_Lancer_la_requête_à_partir_de_Excel_Files8[#All],33,FALSE),IF($AD29="EVENPLAST",VLOOKUP($B29,[1]!Tableau_Lancer_la_requête_à_partir_de_Excel_Files9[#All],33,FALSE),IF($AD29="GAULT ET FREMONT",VLOOKUP($B29,[1]!Tableau_Lancer_la_requête_à_partir_de_Excel_Files10[#All],33,FALSE),IF($AD29="GUILLIN EMBALLAGES",VLOOKUP($B29,[1]!Tableau_Lancer_la_requête_à_partir_de_Excel_Files11[#All],33,FALSE),IF($AD29="IMPRIMERIE DU VIADUC",VLOOKUP($B29,[1]!Tableau_Lancer_la_requête_à_partir_de_Excel_Files12[#All],33,FALSE),IF($AD29="JOLARD",VLOOKUP($B29,[1]!Tableau_Lancer_la_requête_à_partir_de_Excel_Files14[#All],33,FALSE),IF($AD29="MP HYGIENE",VLOOKUP($B29,[1]!Tableau_Lancer_la_requête_à_partir_de_Excel_Files15[#All],33,FALSE),IF($AD29="SIPALDIS",VLOOKUP($B29,[1]!Tableau_Lancer_la_requête_à_partir_de_Excel_Files13[#All],33,FALSE),IF($AD29="TICKET COM",VLOOKUP($B29,[1]!Tableau_Lancer_la_requête_à_partir_de_Excel_Files16[#All],33,FALSE),IF($AD29="TREELOGI-CODINA",VLOOKUP($B29,[1]!Tableau_Lancer_la_requête_à_partir_de_Excel_Files17[#All],33,FALSE)))))))))))))))))),"A REMPLIR")</f>
        <v>50000</v>
      </c>
      <c r="AJ29" s="25">
        <f ca="1">IFERROR(IF($AD29="SOLIA",VLOOKUP($B29,[1]!Tableau_Lancer_la_requête_à_partir_de_Excel_Files6[#All],34,FALSE),IF($AD29="FIRPLAST",VLOOKUP($B29,[1]!Tableau_Lancer_la_requête_à_partir_de_Excel_Files5[#All],34,FALSE),IF($AD29="COMATEC",VLOOKUP($B29,[1]!Tableau_Lancer_la_requête_à_partir_de_Excel_Files7[#All],34,FALSE),IF($AD29="DE FACTO",VLOOKUP($B29,[1]!Tableau_Lancer_la_requête_à_partir_de_Excel_Files4[#All],34,FALSE),IF($AD29="ARTE Dist",VLOOKUP($B29,[1]!Tableau_Lancer_la_requête_à_partir_de_Excel_Files18[#All],34,FALSE),IF($AD29="THIOLAT",VLOOKUP($B29,[1]!Tableau_Lancer_la_requête_à_partir_de_Excel_Files20[#All],34,FALSE),IF($AD29="LE GOFF",VLOOKUP($B29,[1]!Tableau_Lancer_la_requête_à_partir_de_Excel_Files19[#All],34,FALSE),IF($AD29="ARDEX",VLOOKUP($B29,[1]!Tableau_Lancer_la_requête_à_partir_de_Excel_Files8[#All],34,FALSE),IF($AD29="EVENPLAST",VLOOKUP($B29,[1]!Tableau_Lancer_la_requête_à_partir_de_Excel_Files9[#All],34,FALSE),IF($AD29="GAULT ET FREMONT",VLOOKUP($B29,[1]!Tableau_Lancer_la_requête_à_partir_de_Excel_Files10[#All],34,FALSE),IF($AD29="GUILLIN EMBALLAGES",VLOOKUP($B29,[1]!Tableau_Lancer_la_requête_à_partir_de_Excel_Files11[#All],34,FALSE),IF($AD29="IMPRIMERIE DU VIADUC",VLOOKUP($B29,[1]!Tableau_Lancer_la_requête_à_partir_de_Excel_Files12[#All],34,FALSE),IF($AD29="JOLARD",VLOOKUP($B29,[1]!Tableau_Lancer_la_requête_à_partir_de_Excel_Files14[#All],34,FALSE),IF($AD29="MP HYGIENE",VLOOKUP($B29,[1]!Tableau_Lancer_la_requête_à_partir_de_Excel_Files15[#All],34,FALSE),IF($AD29="SIPALDIS",VLOOKUP($B29,[1]!Tableau_Lancer_la_requête_à_partir_de_Excel_Files13[#All],34,FALSE),IF($AD29="TICKET COM",VLOOKUP($B29,[1]!Tableau_Lancer_la_requête_à_partir_de_Excel_Files16[#All],34,FALSE),IF($AD29="TREELOGI-CODINA",VLOOKUP($B29,[1]!Tableau_Lancer_la_requête_à_partir_de_Excel_Files17[#All],34,FALSE)))))))))))))))))),"A REMPLIR")</f>
        <v>42384</v>
      </c>
      <c r="AK29" s="25" t="str">
        <f ca="1">IFERROR(IF($AD29="SOLIA",VLOOKUP($B29,[1]!Tableau_Lancer_la_requête_à_partir_de_Excel_Files6[#All],35,FALSE),IF($AD29="FIRPLAST",VLOOKUP($B29,[1]!Tableau_Lancer_la_requête_à_partir_de_Excel_Files5[#All],35,FALSE),IF($AD29="COMATEC",VLOOKUP($B29,[1]!Tableau_Lancer_la_requête_à_partir_de_Excel_Files7[#All],35,FALSE),IF($AD29="DE FACTO",VLOOKUP($B29,[1]!Tableau_Lancer_la_requête_à_partir_de_Excel_Files4[#All],35,FALSE),IF($AD29="ARTE Dist",VLOOKUP($B29,[1]!Tableau_Lancer_la_requête_à_partir_de_Excel_Files18[#All],35,FALSE),IF($AD29="THIOLAT",VLOOKUP($B29,[1]!Tableau_Lancer_la_requête_à_partir_de_Excel_Files20[#All],35,FALSE),IF($AD29="LE GOFF",VLOOKUP($B29,[1]!Tableau_Lancer_la_requête_à_partir_de_Excel_Files19[#All],35,FALSE),IF($AD29="ARDEX",VLOOKUP($B29,[1]!Tableau_Lancer_la_requête_à_partir_de_Excel_Files8[#All],35,FALSE),IF($AD29="EVENPLAST",VLOOKUP($B29,[1]!Tableau_Lancer_la_requête_à_partir_de_Excel_Files9[#All],35,FALSE),IF($AD29="GAULT ET FREMONT",VLOOKUP($B29,[1]!Tableau_Lancer_la_requête_à_partir_de_Excel_Files10[#All],35,FALSE),IF($AD29="GUILLIN EMBALLAGES",VLOOKUP($B29,[1]!Tableau_Lancer_la_requête_à_partir_de_Excel_Files11[#All],35,FALSE),IF($AD29="IMPRIMERIE DU VIADUC",VLOOKUP($B29,[1]!Tableau_Lancer_la_requête_à_partir_de_Excel_Files12[#All],35,FALSE),IF($AD29="JOLARD",VLOOKUP($B29,[1]!Tableau_Lancer_la_requête_à_partir_de_Excel_Files14[#All],35,FALSE),IF($AD29="MP HYGIENE",VLOOKUP($B29,[1]!Tableau_Lancer_la_requête_à_partir_de_Excel_Files15[#All],35,FALSE),IF($AD29="SIPALDIS",VLOOKUP($B29,[1]!Tableau_Lancer_la_requête_à_partir_de_Excel_Files13[#All],35,FALSE),IF($AD29="TICKET COM",VLOOKUP($B29,[1]!Tableau_Lancer_la_requête_à_partir_de_Excel_Files16[#All],35,FALSE),IF($AD29="TREELOGI-CODINA",VLOOKUP($B29,[1]!Tableau_Lancer_la_requête_à_partir_de_Excel_Files17[#All],35,FALSE)))))))))))))))))),"A REMPLIR")</f>
        <v xml:space="preserve">Courrier </v>
      </c>
      <c r="AL29" s="26" t="str">
        <f ca="1">IFERROR(IF($AD29="SOLIA",VLOOKUP($B29,[1]!Tableau_Lancer_la_requête_à_partir_de_Excel_Files6[#All],36,FALSE),IF($AD29="FIRPLAST",VLOOKUP($B29,[1]!Tableau_Lancer_la_requête_à_partir_de_Excel_Files5[#All],36,FALSE),IF($AD29="COMATEC",VLOOKUP($B29,[1]!Tableau_Lancer_la_requête_à_partir_de_Excel_Files7[#All],36,FALSE),IF($AD29="DE FACTO",VLOOKUP($B29,[1]!Tableau_Lancer_la_requête_à_partir_de_Excel_Files4[#All],36,FALSE),IF($AD29="ARTE Dist",VLOOKUP($B29,[1]!Tableau_Lancer_la_requête_à_partir_de_Excel_Files18[#All],36,FALSE),IF($AD29="THIOLAT",VLOOKUP($B29,[1]!Tableau_Lancer_la_requête_à_partir_de_Excel_Files20[#All],36,FALSE),IF($AD29="LE GOFF",VLOOKUP($B29,[1]!Tableau_Lancer_la_requête_à_partir_de_Excel_Files19[#All],36,FALSE),IF($AD29="ARDEX",VLOOKUP($B29,[1]!Tableau_Lancer_la_requête_à_partir_de_Excel_Files8[#All],36,FALSE),IF($AD29="EVENPLAST",VLOOKUP($B29,[1]!Tableau_Lancer_la_requête_à_partir_de_Excel_Files9[#All],36,FALSE),IF($AD29="GAULT ET FREMONT",VLOOKUP($B29,[1]!Tableau_Lancer_la_requête_à_partir_de_Excel_Files10[#All],36,FALSE),IF($AD29="GUILLIN EMBALLAGES",VLOOKUP($B29,[1]!Tableau_Lancer_la_requête_à_partir_de_Excel_Files11[#All],36,FALSE),IF($AD29="IMPRIMERIE DU VIADUC",VLOOKUP($B29,[1]!Tableau_Lancer_la_requête_à_partir_de_Excel_Files12[#All],36,FALSE),IF($AD29="JOLARD",VLOOKUP($B29,[1]!Tableau_Lancer_la_requête_à_partir_de_Excel_Files14[#All],36,FALSE),IF($AD29="MP HYGIENE",VLOOKUP($B29,[1]!Tableau_Lancer_la_requête_à_partir_de_Excel_Files15[#All],36,FALSE),IF($AD29="SIPALDIS",VLOOKUP($B29,[1]!Tableau_Lancer_la_requête_à_partir_de_Excel_Files13[#All],36,FALSE),IF($AD29="TICKET COM",VLOOKUP($B29,[1]!Tableau_Lancer_la_requête_à_partir_de_Excel_Files16[#All],36,FALSE),IF($AD29="TREELOGI-CODINA",VLOOKUP($B29,[1]!Tableau_Lancer_la_requête_à_partir_de_Excel_Files17[#All],36,FALSE)))))))))))))))))),"A REMPLIR")</f>
        <v>5</v>
      </c>
      <c r="AM29" s="26">
        <f ca="1">IFERROR(IF($AD29="SOLIA",VLOOKUP($B29,[1]!Tableau_Lancer_la_requête_à_partir_de_Excel_Files6[#All],37,FALSE),IF($AD29="FIRPLAST",VLOOKUP($B29,[1]!Tableau_Lancer_la_requête_à_partir_de_Excel_Files5[#All],37,FALSE),IF($AD29="COMATEC",VLOOKUP($B29,[1]!Tableau_Lancer_la_requête_à_partir_de_Excel_Files7[#All],37,FALSE),IF($AD29="DE FACTO",VLOOKUP($B29,[1]!Tableau_Lancer_la_requête_à_partir_de_Excel_Files4[#All],37,FALSE),IF($AD29="ARTE Dist",VLOOKUP($B29,[1]!Tableau_Lancer_la_requête_à_partir_de_Excel_Files18[#All],37,FALSE),IF($AD29="THIOLAT",VLOOKUP($B29,[1]!Tableau_Lancer_la_requête_à_partir_de_Excel_Files20[#All],37,FALSE),IF($AD29="LE GOFF",VLOOKUP($B29,[1]!Tableau_Lancer_la_requête_à_partir_de_Excel_Files19[#All],37,FALSE),IF($AD29="ARDEX",VLOOKUP($B29,[1]!Tableau_Lancer_la_requête_à_partir_de_Excel_Files8[#All],37,FALSE),IF($AD29="EVENPLAST",VLOOKUP($B29,[1]!Tableau_Lancer_la_requête_à_partir_de_Excel_Files9[#All],37,FALSE),IF($AD29="GAULT ET FREMONT",VLOOKUP($B29,[1]!Tableau_Lancer_la_requête_à_partir_de_Excel_Files10[#All],37,FALSE),IF($AD29="GUILLIN EMBALLAGES",VLOOKUP($B29,[1]!Tableau_Lancer_la_requête_à_partir_de_Excel_Files11[#All],37,FALSE),IF($AD29="IMPRIMERIE DU VIADUC",VLOOKUP($B29,[1]!Tableau_Lancer_la_requête_à_partir_de_Excel_Files12[#All],37,FALSE),IF($AD29="JOLARD",VLOOKUP($B29,[1]!Tableau_Lancer_la_requête_à_partir_de_Excel_Files14[#All],37,FALSE),IF($AD29="MP HYGIENE",VLOOKUP($B29,[1]!Tableau_Lancer_la_requête_à_partir_de_Excel_Files15[#All],37,FALSE),IF($AD29="SIPALDIS",VLOOKUP($B29,[1]!Tableau_Lancer_la_requête_à_partir_de_Excel_Files13[#All],37,FALSE),IF($AD29="TICKET COM",VLOOKUP($B29,[1]!Tableau_Lancer_la_requête_à_partir_de_Excel_Files16[#All],37,FALSE),IF($AD29="TREELOGI-CODINA",VLOOKUP($B29,[1]!Tableau_Lancer_la_requête_à_partir_de_Excel_Files17[#All],37,FALSE)))))))))))))))))),"A REMPLIR")</f>
        <v>5</v>
      </c>
      <c r="AN29" s="28">
        <f ca="1">IFERROR(IF($AD29="SOLIA",VLOOKUP($B29,[1]!Tableau_Lancer_la_requête_à_partir_de_Excel_Files6[#All],38,FALSE),IF($AD29="FIRPLAST",VLOOKUP($B29,[1]!Tableau_Lancer_la_requête_à_partir_de_Excel_Files5[#All],38,FALSE),IF($AD29="COMATEC",VLOOKUP($B29,[1]!Tableau_Lancer_la_requête_à_partir_de_Excel_Files7[#All],38,FALSE),IF($AD29="DE FACTO",VLOOKUP($B29,[1]!Tableau_Lancer_la_requête_à_partir_de_Excel_Files4[#All],38,FALSE),IF($AD29="ARTE Dist",VLOOKUP($B29,[1]!Tableau_Lancer_la_requête_à_partir_de_Excel_Files18[#All],38,FALSE),IF($AD29="THIOLAT",VLOOKUP($B29,[1]!Tableau_Lancer_la_requête_à_partir_de_Excel_Files20[#All],38,FALSE),IF($AD29="LE GOFF",VLOOKUP($B29,[1]!Tableau_Lancer_la_requête_à_partir_de_Excel_Files19[#All],38,FALSE),IF($AD29="ARDEX",VLOOKUP($B29,[1]!Tableau_Lancer_la_requête_à_partir_de_Excel_Files8[#All],38,FALSE),IF($AD29="EVENPLAST",VLOOKUP($B29,[1]!Tableau_Lancer_la_requête_à_partir_de_Excel_Files9[#All],38,FALSE),IF($AD29="GAULT ET FREMONT",VLOOKUP($B29,[1]!Tableau_Lancer_la_requête_à_partir_de_Excel_Files10[#All],38,FALSE),IF($AD29="GUILLIN EMBALLAGES",VLOOKUP($B29,[1]!Tableau_Lancer_la_requête_à_partir_de_Excel_Files11[#All],38,FALSE),IF($AD29="IMPRIMERIE DU VIADUC",VLOOKUP($B29,[1]!Tableau_Lancer_la_requête_à_partir_de_Excel_Files12[#All],38,FALSE),IF($AD29="JOLARD",VLOOKUP($B29,[1]!Tableau_Lancer_la_requête_à_partir_de_Excel_Files14[#All],38,FALSE),IF($AD29="MP HYGIENE",VLOOKUP($B29,[1]!Tableau_Lancer_la_requête_à_partir_de_Excel_Files15[#All],38,FALSE),IF($AD29="SIPALDIS",VLOOKUP($B29,[1]!Tableau_Lancer_la_requête_à_partir_de_Excel_Files13[#All],38,FALSE),IF($AD29="TICKET COM",VLOOKUP($B29,[1]!Tableau_Lancer_la_requête_à_partir_de_Excel_Files16[#All],38,FALSE),IF($AD29="TREELOGI-CODINA",VLOOKUP($B29,[1]!Tableau_Lancer_la_requête_à_partir_de_Excel_Files17[#All],38,FALSE)))))))))))))))))),"A REMPLIR")</f>
        <v>0.1</v>
      </c>
      <c r="AO29" s="28">
        <f ca="1">IFERROR(IF($AD29="SOLIA",VLOOKUP($B29,[1]!Tableau_Lancer_la_requête_à_partir_de_Excel_Files6[#All],39,FALSE),IF($AD29="FIRPLAST",VLOOKUP($B29,[1]!Tableau_Lancer_la_requête_à_partir_de_Excel_Files5[#All],39,FALSE),IF($AD29="COMATEC",VLOOKUP($B29,[1]!Tableau_Lancer_la_requête_à_partir_de_Excel_Files7[#All],39,FALSE),IF($AD29="DE FACTO",VLOOKUP($B29,[1]!Tableau_Lancer_la_requête_à_partir_de_Excel_Files4[#All],39,FALSE),IF($AD29="ARTE Dist",VLOOKUP($B29,[1]!Tableau_Lancer_la_requête_à_partir_de_Excel_Files18[#All],39,FALSE),IF($AD29="THIOLAT",VLOOKUP($B29,[1]!Tableau_Lancer_la_requête_à_partir_de_Excel_Files20[#All],39,FALSE),IF($AD29="LE GOFF",VLOOKUP($B29,[1]!Tableau_Lancer_la_requête_à_partir_de_Excel_Files19[#All],39,FALSE),IF($AD29="ARDEX",VLOOKUP($B29,[1]!Tableau_Lancer_la_requête_à_partir_de_Excel_Files8[#All],39,FALSE),IF($AD29="EVENPLAST",VLOOKUP($B29,[1]!Tableau_Lancer_la_requête_à_partir_de_Excel_Files9[#All],39,FALSE),IF($AD29="GAULT ET FREMONT",VLOOKUP($B29,[1]!Tableau_Lancer_la_requête_à_partir_de_Excel_Files10[#All],39,FALSE),IF($AD29="GUILLIN EMBALLAGES",VLOOKUP($B29,[1]!Tableau_Lancer_la_requête_à_partir_de_Excel_Files11[#All],39,FALSE),IF($AD29="IMPRIMERIE DU VIADUC",VLOOKUP($B29,[1]!Tableau_Lancer_la_requête_à_partir_de_Excel_Files12[#All],39,FALSE),IF($AD29="JOLARD",VLOOKUP($B29,[1]!Tableau_Lancer_la_requête_à_partir_de_Excel_Files14[#All],39,FALSE),IF($AD29="MP HYGIENE",VLOOKUP($B29,[1]!Tableau_Lancer_la_requête_à_partir_de_Excel_Files15[#All],39,FALSE),IF($AD29="SIPALDIS",VLOOKUP($B29,[1]!Tableau_Lancer_la_requête_à_partir_de_Excel_Files13[#All],39,FALSE),IF($AD29="TICKET COM",VLOOKUP($B29,[1]!Tableau_Lancer_la_requête_à_partir_de_Excel_Files16[#All],39,FALSE),IF($AD29="TREELOGI-CODINA",VLOOKUP($B29,[1]!Tableau_Lancer_la_requête_à_partir_de_Excel_Files17[#All],39,FALSE)))))))))))))))))),"A REMPLIR")</f>
        <v>0.5</v>
      </c>
      <c r="AP29" s="25" t="str">
        <f ca="1">IFERROR(IF($AD29="SOLIA",VLOOKUP($B29,[1]!Tableau_Lancer_la_requête_à_partir_de_Excel_Files6[#All],40,FALSE),IF($AD29="FIRPLAST",VLOOKUP($B29,[1]!Tableau_Lancer_la_requête_à_partir_de_Excel_Files5[#All],40,FALSE),IF($AD29="COMATEC",VLOOKUP($B29,[1]!Tableau_Lancer_la_requête_à_partir_de_Excel_Files7[#All],40,FALSE),IF($AD29="DE FACTO",VLOOKUP($B29,[1]!Tableau_Lancer_la_requête_à_partir_de_Excel_Files4[#All],40,FALSE),IF($AD29="ARTE Dist",VLOOKUP($B29,[1]!Tableau_Lancer_la_requête_à_partir_de_Excel_Files18[#All],40,FALSE),IF($AD29="THIOLAT",VLOOKUP($B29,[1]!Tableau_Lancer_la_requête_à_partir_de_Excel_Files20[#All],40,FALSE),IF($AD29="LE GOFF",VLOOKUP($B29,[1]!Tableau_Lancer_la_requête_à_partir_de_Excel_Files19[#All],40,FALSE),IF($AD29="ARDEX",VLOOKUP($B29,[1]!Tableau_Lancer_la_requête_à_partir_de_Excel_Files8[#All],40,FALSE),IF($AD29="EVENPLAST",VLOOKUP($B29,[1]!Tableau_Lancer_la_requête_à_partir_de_Excel_Files9[#All],40,FALSE),IF($AD29="GAULT ET FREMONT",VLOOKUP($B29,[1]!Tableau_Lancer_la_requête_à_partir_de_Excel_Files10[#All],40,FALSE),IF($AD29="GUILLIN EMBALLAGES",VLOOKUP($B29,[1]!Tableau_Lancer_la_requête_à_partir_de_Excel_Files11[#All],40,FALSE),IF($AD29="IMPRIMERIE DU VIADUC",VLOOKUP($B29,[1]!Tableau_Lancer_la_requête_à_partir_de_Excel_Files12[#All],40,FALSE),IF($AD29="JOLARD",VLOOKUP($B29,[1]!Tableau_Lancer_la_requête_à_partir_de_Excel_Files14[#All],40,FALSE),IF($AD29="MP HYGIENE",VLOOKUP($B29,[1]!Tableau_Lancer_la_requête_à_partir_de_Excel_Files15[#All],40,FALSE),IF($AD29="SIPALDIS",VLOOKUP($B29,[1]!Tableau_Lancer_la_requête_à_partir_de_Excel_Files13[#All],40,FALSE),IF($AD29="TICKET COM",VLOOKUP($B29,[1]!Tableau_Lancer_la_requête_à_partir_de_Excel_Files16[#All],40,FALSE),IF($AD29="TREELOGI-CODINA",VLOOKUP($B29,[1]!Tableau_Lancer_la_requête_à_partir_de_Excel_Files17[#All],40,FALSE)))))))))))))))))),"A REMPLIR")</f>
        <v>Robert GERMAIN</v>
      </c>
      <c r="AQ29" s="27" t="str">
        <f ca="1">IFERROR(IF($AD29="SOLIA",VLOOKUP($B29,[1]!Tableau_Lancer_la_requête_à_partir_de_Excel_Files6[#All],41,FALSE),IF($AD29="FIRPLAST",VLOOKUP($B29,[1]!Tableau_Lancer_la_requête_à_partir_de_Excel_Files5[#All],41,FALSE),IF($AD29="COMATEC",VLOOKUP($B29,[1]!Tableau_Lancer_la_requête_à_partir_de_Excel_Files7[#All],41,FALSE),IF($AD29="DE FACTO",VLOOKUP($B29,[1]!Tableau_Lancer_la_requête_à_partir_de_Excel_Files4[#All],41,FALSE),IF($AD29="ARTE Dist",VLOOKUP($B29,[1]!Tableau_Lancer_la_requête_à_partir_de_Excel_Files18[#All],41,FALSE),IF($AD29="THIOLAT",VLOOKUP($B29,[1]!Tableau_Lancer_la_requête_à_partir_de_Excel_Files20[#All],41,FALSE),IF($AD29="LE GOFF",VLOOKUP($B29,[1]!Tableau_Lancer_la_requête_à_partir_de_Excel_Files19[#All],41,FALSE),IF($AD29="ARDEX",VLOOKUP($B29,[1]!Tableau_Lancer_la_requête_à_partir_de_Excel_Files8[#All],41,FALSE),IF($AD29="EVENPLAST",VLOOKUP($B29,[1]!Tableau_Lancer_la_requête_à_partir_de_Excel_Files9[#All],41,FALSE),IF($AD29="GAULT ET FREMONT",VLOOKUP($B29,[1]!Tableau_Lancer_la_requête_à_partir_de_Excel_Files10[#All],41,FALSE),IF($AD29="GUILLIN EMBALLAGES",VLOOKUP($B29,[1]!Tableau_Lancer_la_requête_à_partir_de_Excel_Files11[#All],41,FALSE),IF($AD29="IMPRIMERIE DU VIADUC",VLOOKUP($B29,[1]!Tableau_Lancer_la_requête_à_partir_de_Excel_Files12[#All],41,FALSE),IF($AD29="JOLARD",VLOOKUP($B29,[1]!Tableau_Lancer_la_requête_à_partir_de_Excel_Files14[#All],41,FALSE),IF($AD29="MP HYGIENE",VLOOKUP($B29,[1]!Tableau_Lancer_la_requête_à_partir_de_Excel_Files15[#All],41,FALSE),IF($AD29="SIPALDIS",VLOOKUP($B29,[1]!Tableau_Lancer_la_requête_à_partir_de_Excel_Files13[#All],41,FALSE),IF($AD29="TICKET COM",VLOOKUP($B29,[1]!Tableau_Lancer_la_requête_à_partir_de_Excel_Files16[#All],41,FALSE),IF($AD29="TREELOGI-CODINA",VLOOKUP($B29,[1]!Tableau_Lancer_la_requête_à_partir_de_Excel_Files17[#All],41,FALSE)))))))))))))))))),"A REMPLIR")</f>
        <v>02 34 51 67 54</v>
      </c>
      <c r="AR29" s="29">
        <v>42388</v>
      </c>
      <c r="AS29" s="24">
        <v>5</v>
      </c>
      <c r="AT29" s="30" t="s">
        <v>133</v>
      </c>
      <c r="AU29" s="31" t="s">
        <v>79</v>
      </c>
      <c r="AV29" s="31" t="s">
        <v>79</v>
      </c>
      <c r="AW29" s="31" t="s">
        <v>79</v>
      </c>
      <c r="AX29" s="31"/>
      <c r="AY29" s="32">
        <v>30000</v>
      </c>
      <c r="AZ29" s="32">
        <v>30</v>
      </c>
      <c r="BA29" s="31">
        <v>20</v>
      </c>
      <c r="BB29" s="31" t="s">
        <v>82</v>
      </c>
      <c r="BC29" s="31" t="s">
        <v>134</v>
      </c>
      <c r="BD29" s="30" t="s">
        <v>135</v>
      </c>
      <c r="BE29" s="33">
        <v>42398</v>
      </c>
      <c r="BF29" s="37"/>
      <c r="BG29" s="40" t="s">
        <v>169</v>
      </c>
    </row>
    <row r="30" spans="1:59" ht="60" customHeight="1">
      <c r="A30" s="38" t="s">
        <v>136</v>
      </c>
      <c r="B30" s="11" t="s">
        <v>137</v>
      </c>
      <c r="C30" s="12" t="s">
        <v>138</v>
      </c>
      <c r="D30" s="13" t="s">
        <v>139</v>
      </c>
      <c r="E30" s="14" t="s">
        <v>140</v>
      </c>
      <c r="F30" s="15">
        <v>42370</v>
      </c>
      <c r="G30" s="13" t="s">
        <v>89</v>
      </c>
      <c r="H30" s="13" t="s">
        <v>141</v>
      </c>
      <c r="I30" s="16" t="s">
        <v>142</v>
      </c>
      <c r="J30" s="16" t="s">
        <v>143</v>
      </c>
      <c r="K30" s="16"/>
      <c r="L30" s="16" t="s">
        <v>144</v>
      </c>
      <c r="M30" s="16" t="s">
        <v>145</v>
      </c>
      <c r="N30" s="16" t="s">
        <v>146</v>
      </c>
      <c r="O30" s="17" t="s">
        <v>79</v>
      </c>
      <c r="P30" s="17" t="s">
        <v>79</v>
      </c>
      <c r="Q30" s="16" t="s">
        <v>147</v>
      </c>
      <c r="R30" s="16" t="s">
        <v>148</v>
      </c>
      <c r="S30" s="18" t="s">
        <v>130</v>
      </c>
      <c r="T30" s="19"/>
      <c r="U30" s="19" t="s">
        <v>149</v>
      </c>
      <c r="V30" s="18">
        <v>10</v>
      </c>
      <c r="W30" s="15" t="s">
        <v>77</v>
      </c>
      <c r="X30" s="15" t="s">
        <v>150</v>
      </c>
      <c r="Y30" s="15">
        <v>42380</v>
      </c>
      <c r="Z30" s="22" t="s">
        <v>79</v>
      </c>
      <c r="AA30" s="23" t="s">
        <v>80</v>
      </c>
      <c r="AB30" s="24" t="s">
        <v>132</v>
      </c>
      <c r="AC30" s="24" t="s">
        <v>130</v>
      </c>
      <c r="AD30" s="25">
        <f ca="1">IFERROR(IF($AD30="SOLIA",VLOOKUP($B30,[1]!Tableau_Lancer_la_requête_à_partir_de_Excel_Files6[#All],28,FALSE),IF($AD30="FIRPLAST",VLOOKUP($B30,[1]!Tableau_Lancer_la_requête_à_partir_de_Excel_Files5[#All],28,FALSE),IF($AD30="COMATEC",VLOOKUP($B30,[1]!Tableau_Lancer_la_requête_à_partir_de_Excel_Files7[#All],28,FALSE),IF($AD30="DE FACTO",VLOOKUP($B30,[1]!Tableau_Lancer_la_requête_à_partir_de_Excel_Files4[#All],28,FALSE),IF($AD30="ARTE Dist",VLOOKUP($B30,[1]!Tableau_Lancer_la_requête_à_partir_de_Excel_Files18[#All],28,FALSE),IF($AD30="THIOLAT",VLOOKUP($B30,[1]!Tableau_Lancer_la_requête_à_partir_de_Excel_Files20[#All],28,FALSE),IF($AD30="LE GOFF",VLOOKUP($B30,[1]!Tableau_Lancer_la_requête_à_partir_de_Excel_Files19[#All],28,FALSE),IF($AD30="ARDEX",VLOOKUP($B30,[1]!Tableau_Lancer_la_requête_à_partir_de_Excel_Files8[#All],28,FALSE),IF($AD30="EVENPLAST",VLOOKUP($B30,[1]!Tableau_Lancer_la_requête_à_partir_de_Excel_Files9[#All],28,FALSE),IF($AD30="GAULT ET FREMONT",VLOOKUP($B30,[1]!Tableau_Lancer_la_requête_à_partir_de_Excel_Files10[#All],28,FALSE),IF($AD30="GUILLIN EMBALLAGES",VLOOKUP($B30,[1]!Tableau_Lancer_la_requête_à_partir_de_Excel_Files11[#All],28,FALSE),IF($AD30="IMPRIMERIE DU VIADUC",VLOOKUP($B30,[1]!Tableau_Lancer_la_requête_à_partir_de_Excel_Files12[#All],28,FALSE),IF($AD30="JOLARD",VLOOKUP($B30,[1]!Tableau_Lancer_la_requête_à_partir_de_Excel_Files14[#All],28,FALSE),IF($AD30="MP HYGIENE",VLOOKUP($B30,[1]!Tableau_Lancer_la_requête_à_partir_de_Excel_Files15[#All],28,FALSE),IF($AD30="SIPALDIS",VLOOKUP($B30,[1]!Tableau_Lancer_la_requête_à_partir_de_Excel_Files13[#All],28,FALSE),IF($AD30="TICKET COM",VLOOKUP($B30,[1]!Tableau_Lancer_la_requête_à_partir_de_Excel_Files16[#All],28,FALSE),IF($AD30="TREELOGI-CODINA",VLOOKUP($B30,[1]!Tableau_Lancer_la_requête_à_partir_de_Excel_Files17[#All],28,FALSE)))))))))))))))))),"A REMPLIR")</f>
        <v>42431</v>
      </c>
      <c r="AE30" s="25" t="str">
        <f ca="1">IFERROR(IF($AD30="SOLIA",VLOOKUP($B30,[1]!Tableau_Lancer_la_requête_à_partir_de_Excel_Files6[#All],29,FALSE),IF($AD30="FIRPLAST",VLOOKUP($B30,[1]!Tableau_Lancer_la_requête_à_partir_de_Excel_Files5[#All],29,FALSE),IF($AD30="COMATEC",VLOOKUP($B30,[1]!Tableau_Lancer_la_requête_à_partir_de_Excel_Files7[#All],29,FALSE),IF($AD30="DE FACTO",VLOOKUP($B30,[1]!Tableau_Lancer_la_requête_à_partir_de_Excel_Files4[#All],29,FALSE),IF($AD30="ARTE Dist",VLOOKUP($B30,[1]!Tableau_Lancer_la_requête_à_partir_de_Excel_Files18[#All],29,FALSE),IF($AD30="THIOLAT",VLOOKUP($B30,[1]!Tableau_Lancer_la_requête_à_partir_de_Excel_Files20[#All],29,FALSE),IF($AD30="LE GOFF",VLOOKUP($B30,[1]!Tableau_Lancer_la_requête_à_partir_de_Excel_Files19[#All],29,FALSE),IF($AD30="ARDEX",VLOOKUP($B30,[1]!Tableau_Lancer_la_requête_à_partir_de_Excel_Files8[#All],29,FALSE),IF($AD30="EVENPLAST",VLOOKUP($B30,[1]!Tableau_Lancer_la_requête_à_partir_de_Excel_Files9[#All],29,FALSE),IF($AD30="GAULT ET FREMONT",VLOOKUP($B30,[1]!Tableau_Lancer_la_requête_à_partir_de_Excel_Files10[#All],29,FALSE),IF($AD30="GUILLIN EMBALLAGES",VLOOKUP($B30,[1]!Tableau_Lancer_la_requête_à_partir_de_Excel_Files11[#All],29,FALSE),IF($AD30="IMPRIMERIE DU VIADUC",VLOOKUP($B30,[1]!Tableau_Lancer_la_requête_à_partir_de_Excel_Files12[#All],29,FALSE),IF($AD30="JOLARD",VLOOKUP($B30,[1]!Tableau_Lancer_la_requête_à_partir_de_Excel_Files14[#All],29,FALSE),IF($AD30="MP HYGIENE",VLOOKUP($B30,[1]!Tableau_Lancer_la_requête_à_partir_de_Excel_Files15[#All],29,FALSE),IF($AD30="SIPALDIS",VLOOKUP($B30,[1]!Tableau_Lancer_la_requête_à_partir_de_Excel_Files13[#All],29,FALSE),IF($AD30="TICKET COM",VLOOKUP($B30,[1]!Tableau_Lancer_la_requête_à_partir_de_Excel_Files16[#All],29,FALSE),IF($AD30="TREELOGI-CODINA",VLOOKUP($B30,[1]!Tableau_Lancer_la_requête_à_partir_de_Excel_Files17[#All],29,FALSE)))))))))))))))))),"A REMPLIR")</f>
        <v>VR-VR3-30CL</v>
      </c>
      <c r="AF30" s="25" t="str">
        <f ca="1">IFERROR(IF($AD30="SOLIA",VLOOKUP($B30,[1]!Tableau_Lancer_la_requête_à_partir_de_Excel_Files6[#All],30,FALSE),IF($AD30="FIRPLAST",VLOOKUP($B30,[1]!Tableau_Lancer_la_requête_à_partir_de_Excel_Files5[#All],30,FALSE),IF($AD30="COMATEC",VLOOKUP($B30,[1]!Tableau_Lancer_la_requête_à_partir_de_Excel_Files7[#All],30,FALSE),IF($AD30="DE FACTO",VLOOKUP($B30,[1]!Tableau_Lancer_la_requête_à_partir_de_Excel_Files4[#All],30,FALSE),IF($AD30="ARTE Dist",VLOOKUP($B30,[1]!Tableau_Lancer_la_requête_à_partir_de_Excel_Files18[#All],30,FALSE),IF($AD30="THIOLAT",VLOOKUP($B30,[1]!Tableau_Lancer_la_requête_à_partir_de_Excel_Files20[#All],30,FALSE),IF($AD30="LE GOFF",VLOOKUP($B30,[1]!Tableau_Lancer_la_requête_à_partir_de_Excel_Files19[#All],30,FALSE),IF($AD30="ARDEX",VLOOKUP($B30,[1]!Tableau_Lancer_la_requête_à_partir_de_Excel_Files8[#All],30,FALSE),IF($AD30="EVENPLAST",VLOOKUP($B30,[1]!Tableau_Lancer_la_requête_à_partir_de_Excel_Files9[#All],30,FALSE),IF($AD30="GAULT ET FREMONT",VLOOKUP($B30,[1]!Tableau_Lancer_la_requête_à_partir_de_Excel_Files10[#All],30,FALSE),IF($AD30="GUILLIN EMBALLAGES",VLOOKUP($B30,[1]!Tableau_Lancer_la_requête_à_partir_de_Excel_Files11[#All],30,FALSE),IF($AD30="IMPRIMERIE DU VIADUC",VLOOKUP($B30,[1]!Tableau_Lancer_la_requête_à_partir_de_Excel_Files12[#All],30,FALSE),IF($AD30="JOLARD",VLOOKUP($B30,[1]!Tableau_Lancer_la_requête_à_partir_de_Excel_Files14[#All],30,FALSE),IF($AD30="MP HYGIENE",VLOOKUP($B30,[1]!Tableau_Lancer_la_requête_à_partir_de_Excel_Files15[#All],30,FALSE),IF($AD30="SIPALDIS",VLOOKUP($B30,[1]!Tableau_Lancer_la_requête_à_partir_de_Excel_Files13[#All],30,FALSE),IF($AD30="TICKET COM",VLOOKUP($B30,[1]!Tableau_Lancer_la_requête_à_partir_de_Excel_Files16[#All],30,FALSE),IF($AD30="TREELOGI-CODINA",VLOOKUP($B30,[1]!Tableau_Lancer_la_requête_à_partir_de_Excel_Files17[#All],30,FALSE)))))))))))))))))),"A REMPLIR")</f>
        <v>Verre en verre standard 30CL C-50</v>
      </c>
      <c r="AG30" s="26" t="str">
        <f ca="1">IFERROR(IF($AD30="SOLIA",VLOOKUP($B30,[1]!Tableau_Lancer_la_requête_à_partir_de_Excel_Files6[#All],31,FALSE),IF($AD30="FIRPLAST",VLOOKUP($B30,[1]!Tableau_Lancer_la_requête_à_partir_de_Excel_Files5[#All],31,FALSE),IF($AD30="COMATEC",VLOOKUP($B30,[1]!Tableau_Lancer_la_requête_à_partir_de_Excel_Files7[#All],31,FALSE),IF($AD30="DE FACTO",VLOOKUP($B30,[1]!Tableau_Lancer_la_requête_à_partir_de_Excel_Files4[#All],31,FALSE),IF($AD30="ARTE Dist",VLOOKUP($B30,[1]!Tableau_Lancer_la_requête_à_partir_de_Excel_Files18[#All],31,FALSE),IF($AD30="THIOLAT",VLOOKUP($B30,[1]!Tableau_Lancer_la_requête_à_partir_de_Excel_Files20[#All],31,FALSE),IF($AD30="LE GOFF",VLOOKUP($B30,[1]!Tableau_Lancer_la_requête_à_partir_de_Excel_Files19[#All],31,FALSE),IF($AD30="ARDEX",VLOOKUP($B30,[1]!Tableau_Lancer_la_requête_à_partir_de_Excel_Files8[#All],31,FALSE),IF($AD30="EVENPLAST",VLOOKUP($B30,[1]!Tableau_Lancer_la_requête_à_partir_de_Excel_Files9[#All],31,FALSE),IF($AD30="GAULT ET FREMONT",VLOOKUP($B30,[1]!Tableau_Lancer_la_requête_à_partir_de_Excel_Files10[#All],31,FALSE),IF($AD30="GUILLIN EMBALLAGES",VLOOKUP($B30,[1]!Tableau_Lancer_la_requête_à_partir_de_Excel_Files11[#All],31,FALSE),IF($AD30="IMPRIMERIE DU VIADUC",VLOOKUP($B30,[1]!Tableau_Lancer_la_requête_à_partir_de_Excel_Files12[#All],31,FALSE),IF($AD30="JOLARD",VLOOKUP($B30,[1]!Tableau_Lancer_la_requête_à_partir_de_Excel_Files14[#All],31,FALSE),IF($AD30="MP HYGIENE",VLOOKUP($B30,[1]!Tableau_Lancer_la_requête_à_partir_de_Excel_Files15[#All],31,FALSE),IF($AD30="SIPALDIS",VLOOKUP($B30,[1]!Tableau_Lancer_la_requête_à_partir_de_Excel_Files13[#All],31,FALSE),IF($AD30="TICKET COM",VLOOKUP($B30,[1]!Tableau_Lancer_la_requête_à_partir_de_Excel_Files16[#All],31,FALSE),IF($AD30="TREELOGI-CODINA",VLOOKUP($B30,[1]!Tableau_Lancer_la_requête_à_partir_de_Excel_Files17[#All],31,FALSE)))))))))))))))))),"A REMPLIR")</f>
        <v>50</v>
      </c>
      <c r="AH30" s="25" t="str">
        <f ca="1">IFERROR(IF($AD30="SOLIA",VLOOKUP($B30,[1]!Tableau_Lancer_la_requête_à_partir_de_Excel_Files6[#All],32,FALSE),IF($AD30="FIRPLAST",VLOOKUP($B30,[1]!Tableau_Lancer_la_requête_à_partir_de_Excel_Files5[#All],32,FALSE),IF($AD30="COMATEC",VLOOKUP($B30,[1]!Tableau_Lancer_la_requête_à_partir_de_Excel_Files7[#All],32,FALSE),IF($AD30="DE FACTO",VLOOKUP($B30,[1]!Tableau_Lancer_la_requête_à_partir_de_Excel_Files4[#All],32,FALSE),IF($AD30="ARTE Dist",VLOOKUP($B30,[1]!Tableau_Lancer_la_requête_à_partir_de_Excel_Files18[#All],32,FALSE),IF($AD30="THIOLAT",VLOOKUP($B30,[1]!Tableau_Lancer_la_requête_à_partir_de_Excel_Files20[#All],32,FALSE),IF($AD30="LE GOFF",VLOOKUP($B30,[1]!Tableau_Lancer_la_requête_à_partir_de_Excel_Files19[#All],32,FALSE),IF($AD30="ARDEX",VLOOKUP($B30,[1]!Tableau_Lancer_la_requête_à_partir_de_Excel_Files8[#All],32,FALSE),IF($AD30="EVENPLAST",VLOOKUP($B30,[1]!Tableau_Lancer_la_requête_à_partir_de_Excel_Files9[#All],32,FALSE),IF($AD30="GAULT ET FREMONT",VLOOKUP($B30,[1]!Tableau_Lancer_la_requête_à_partir_de_Excel_Files10[#All],32,FALSE),IF($AD30="GUILLIN EMBALLAGES",VLOOKUP($B30,[1]!Tableau_Lancer_la_requête_à_partir_de_Excel_Files11[#All],32,FALSE),IF($AD30="IMPRIMERIE DU VIADUC",VLOOKUP($B30,[1]!Tableau_Lancer_la_requête_à_partir_de_Excel_Files12[#All],32,FALSE),IF($AD30="JOLARD",VLOOKUP($B30,[1]!Tableau_Lancer_la_requête_à_partir_de_Excel_Files14[#All],32,FALSE),IF($AD30="MP HYGIENE",VLOOKUP($B30,[1]!Tableau_Lancer_la_requête_à_partir_de_Excel_Files15[#All],32,FALSE),IF($AD30="SIPALDIS",VLOOKUP($B30,[1]!Tableau_Lancer_la_requête_à_partir_de_Excel_Files13[#All],32,FALSE),IF($AD30="TICKET COM",VLOOKUP($B30,[1]!Tableau_Lancer_la_requête_à_partir_de_Excel_Files16[#All],32,FALSE),IF($AD30="TREELOGI-CODINA",VLOOKUP($B30,[1]!Tableau_Lancer_la_requête_à_partir_de_Excel_Files17[#All],32,FALSE)))))))))))))))))),"A REMPLIR")</f>
        <v>NON</v>
      </c>
      <c r="AI30" s="27" t="str">
        <f ca="1">IFERROR(IF($AD30="SOLIA",VLOOKUP($B30,[1]!Tableau_Lancer_la_requête_à_partir_de_Excel_Files6[#All],33,FALSE),IF($AD30="FIRPLAST",VLOOKUP($B30,[1]!Tableau_Lancer_la_requête_à_partir_de_Excel_Files5[#All],33,FALSE),IF($AD30="COMATEC",VLOOKUP($B30,[1]!Tableau_Lancer_la_requête_à_partir_de_Excel_Files7[#All],33,FALSE),IF($AD30="DE FACTO",VLOOKUP($B30,[1]!Tableau_Lancer_la_requête_à_partir_de_Excel_Files4[#All],33,FALSE),IF($AD30="ARTE Dist",VLOOKUP($B30,[1]!Tableau_Lancer_la_requête_à_partir_de_Excel_Files18[#All],33,FALSE),IF($AD30="THIOLAT",VLOOKUP($B30,[1]!Tableau_Lancer_la_requête_à_partir_de_Excel_Files20[#All],33,FALSE),IF($AD30="LE GOFF",VLOOKUP($B30,[1]!Tableau_Lancer_la_requête_à_partir_de_Excel_Files19[#All],33,FALSE),IF($AD30="ARDEX",VLOOKUP($B30,[1]!Tableau_Lancer_la_requête_à_partir_de_Excel_Files8[#All],33,FALSE),IF($AD30="EVENPLAST",VLOOKUP($B30,[1]!Tableau_Lancer_la_requête_à_partir_de_Excel_Files9[#All],33,FALSE),IF($AD30="GAULT ET FREMONT",VLOOKUP($B30,[1]!Tableau_Lancer_la_requête_à_partir_de_Excel_Files10[#All],33,FALSE),IF($AD30="GUILLIN EMBALLAGES",VLOOKUP($B30,[1]!Tableau_Lancer_la_requête_à_partir_de_Excel_Files11[#All],33,FALSE),IF($AD30="IMPRIMERIE DU VIADUC",VLOOKUP($B30,[1]!Tableau_Lancer_la_requête_à_partir_de_Excel_Files12[#All],33,FALSE),IF($AD30="JOLARD",VLOOKUP($B30,[1]!Tableau_Lancer_la_requête_à_partir_de_Excel_Files14[#All],33,FALSE),IF($AD30="MP HYGIENE",VLOOKUP($B30,[1]!Tableau_Lancer_la_requête_à_partir_de_Excel_Files15[#All],33,FALSE),IF($AD30="SIPALDIS",VLOOKUP($B30,[1]!Tableau_Lancer_la_requête_à_partir_de_Excel_Files13[#All],33,FALSE),IF($AD30="TICKET COM",VLOOKUP($B30,[1]!Tableau_Lancer_la_requête_à_partir_de_Excel_Files16[#All],33,FALSE),IF($AD30="TREELOGI-CODINA",VLOOKUP($B30,[1]!Tableau_Lancer_la_requête_à_partir_de_Excel_Files17[#All],33,FALSE)))))))))))))))))),"A REMPLIR")</f>
        <v>0</v>
      </c>
      <c r="AJ30" s="25">
        <f ca="1">IFERROR(IF($AD30="SOLIA",VLOOKUP($B30,[1]!Tableau_Lancer_la_requête_à_partir_de_Excel_Files6[#All],34,FALSE),IF($AD30="FIRPLAST",VLOOKUP($B30,[1]!Tableau_Lancer_la_requête_à_partir_de_Excel_Files5[#All],34,FALSE),IF($AD30="COMATEC",VLOOKUP($B30,[1]!Tableau_Lancer_la_requête_à_partir_de_Excel_Files7[#All],34,FALSE),IF($AD30="DE FACTO",VLOOKUP($B30,[1]!Tableau_Lancer_la_requête_à_partir_de_Excel_Files4[#All],34,FALSE),IF($AD30="ARTE Dist",VLOOKUP($B30,[1]!Tableau_Lancer_la_requête_à_partir_de_Excel_Files18[#All],34,FALSE),IF($AD30="THIOLAT",VLOOKUP($B30,[1]!Tableau_Lancer_la_requête_à_partir_de_Excel_Files20[#All],34,FALSE),IF($AD30="LE GOFF",VLOOKUP($B30,[1]!Tableau_Lancer_la_requête_à_partir_de_Excel_Files19[#All],34,FALSE),IF($AD30="ARDEX",VLOOKUP($B30,[1]!Tableau_Lancer_la_requête_à_partir_de_Excel_Files8[#All],34,FALSE),IF($AD30="EVENPLAST",VLOOKUP($B30,[1]!Tableau_Lancer_la_requête_à_partir_de_Excel_Files9[#All],34,FALSE),IF($AD30="GAULT ET FREMONT",VLOOKUP($B30,[1]!Tableau_Lancer_la_requête_à_partir_de_Excel_Files10[#All],34,FALSE),IF($AD30="GUILLIN EMBALLAGES",VLOOKUP($B30,[1]!Tableau_Lancer_la_requête_à_partir_de_Excel_Files11[#All],34,FALSE),IF($AD30="IMPRIMERIE DU VIADUC",VLOOKUP($B30,[1]!Tableau_Lancer_la_requête_à_partir_de_Excel_Files12[#All],34,FALSE),IF($AD30="JOLARD",VLOOKUP($B30,[1]!Tableau_Lancer_la_requête_à_partir_de_Excel_Files14[#All],34,FALSE),IF($AD30="MP HYGIENE",VLOOKUP($B30,[1]!Tableau_Lancer_la_requête_à_partir_de_Excel_Files15[#All],34,FALSE),IF($AD30="SIPALDIS",VLOOKUP($B30,[1]!Tableau_Lancer_la_requête_à_partir_de_Excel_Files13[#All],34,FALSE),IF($AD30="TICKET COM",VLOOKUP($B30,[1]!Tableau_Lancer_la_requête_à_partir_de_Excel_Files16[#All],34,FALSE),IF($AD30="TREELOGI-CODINA",VLOOKUP($B30,[1]!Tableau_Lancer_la_requête_à_partir_de_Excel_Files17[#All],34,FALSE)))))))))))))))))),"A REMPLIR")</f>
        <v>42376</v>
      </c>
      <c r="AK30" s="25" t="str">
        <f ca="1">IFERROR(IF($AD30="SOLIA",VLOOKUP($B30,[1]!Tableau_Lancer_la_requête_à_partir_de_Excel_Files6[#All],35,FALSE),IF($AD30="FIRPLAST",VLOOKUP($B30,[1]!Tableau_Lancer_la_requête_à_partir_de_Excel_Files5[#All],35,FALSE),IF($AD30="COMATEC",VLOOKUP($B30,[1]!Tableau_Lancer_la_requête_à_partir_de_Excel_Files7[#All],35,FALSE),IF($AD30="DE FACTO",VLOOKUP($B30,[1]!Tableau_Lancer_la_requête_à_partir_de_Excel_Files4[#All],35,FALSE),IF($AD30="ARTE Dist",VLOOKUP($B30,[1]!Tableau_Lancer_la_requête_à_partir_de_Excel_Files18[#All],35,FALSE),IF($AD30="THIOLAT",VLOOKUP($B30,[1]!Tableau_Lancer_la_requête_à_partir_de_Excel_Files20[#All],35,FALSE),IF($AD30="LE GOFF",VLOOKUP($B30,[1]!Tableau_Lancer_la_requête_à_partir_de_Excel_Files19[#All],35,FALSE),IF($AD30="ARDEX",VLOOKUP($B30,[1]!Tableau_Lancer_la_requête_à_partir_de_Excel_Files8[#All],35,FALSE),IF($AD30="EVENPLAST",VLOOKUP($B30,[1]!Tableau_Lancer_la_requête_à_partir_de_Excel_Files9[#All],35,FALSE),IF($AD30="GAULT ET FREMONT",VLOOKUP($B30,[1]!Tableau_Lancer_la_requête_à_partir_de_Excel_Files10[#All],35,FALSE),IF($AD30="GUILLIN EMBALLAGES",VLOOKUP($B30,[1]!Tableau_Lancer_la_requête_à_partir_de_Excel_Files11[#All],35,FALSE),IF($AD30="IMPRIMERIE DU VIADUC",VLOOKUP($B30,[1]!Tableau_Lancer_la_requête_à_partir_de_Excel_Files12[#All],35,FALSE),IF($AD30="JOLARD",VLOOKUP($B30,[1]!Tableau_Lancer_la_requête_à_partir_de_Excel_Files14[#All],35,FALSE),IF($AD30="MP HYGIENE",VLOOKUP($B30,[1]!Tableau_Lancer_la_requête_à_partir_de_Excel_Files15[#All],35,FALSE),IF($AD30="SIPALDIS",VLOOKUP($B30,[1]!Tableau_Lancer_la_requête_à_partir_de_Excel_Files13[#All],35,FALSE),IF($AD30="TICKET COM",VLOOKUP($B30,[1]!Tableau_Lancer_la_requête_à_partir_de_Excel_Files16[#All],35,FALSE),IF($AD30="TREELOGI-CODINA",VLOOKUP($B30,[1]!Tableau_Lancer_la_requête_à_partir_de_Excel_Files17[#All],35,FALSE)))))))))))))))))),"A REMPLIR")</f>
        <v>Colissimo</v>
      </c>
      <c r="AL30" s="26" t="str">
        <f ca="1">IFERROR(IF($AD30="SOLIA",VLOOKUP($B30,[1]!Tableau_Lancer_la_requête_à_partir_de_Excel_Files6[#All],36,FALSE),IF($AD30="FIRPLAST",VLOOKUP($B30,[1]!Tableau_Lancer_la_requête_à_partir_de_Excel_Files5[#All],36,FALSE),IF($AD30="COMATEC",VLOOKUP($B30,[1]!Tableau_Lancer_la_requête_à_partir_de_Excel_Files7[#All],36,FALSE),IF($AD30="DE FACTO",VLOOKUP($B30,[1]!Tableau_Lancer_la_requête_à_partir_de_Excel_Files4[#All],36,FALSE),IF($AD30="ARTE Dist",VLOOKUP($B30,[1]!Tableau_Lancer_la_requête_à_partir_de_Excel_Files18[#All],36,FALSE),IF($AD30="THIOLAT",VLOOKUP($B30,[1]!Tableau_Lancer_la_requête_à_partir_de_Excel_Files20[#All],36,FALSE),IF($AD30="LE GOFF",VLOOKUP($B30,[1]!Tableau_Lancer_la_requête_à_partir_de_Excel_Files19[#All],36,FALSE),IF($AD30="ARDEX",VLOOKUP($B30,[1]!Tableau_Lancer_la_requête_à_partir_de_Excel_Files8[#All],36,FALSE),IF($AD30="EVENPLAST",VLOOKUP($B30,[1]!Tableau_Lancer_la_requête_à_partir_de_Excel_Files9[#All],36,FALSE),IF($AD30="GAULT ET FREMONT",VLOOKUP($B30,[1]!Tableau_Lancer_la_requête_à_partir_de_Excel_Files10[#All],36,FALSE),IF($AD30="GUILLIN EMBALLAGES",VLOOKUP($B30,[1]!Tableau_Lancer_la_requête_à_partir_de_Excel_Files11[#All],36,FALSE),IF($AD30="IMPRIMERIE DU VIADUC",VLOOKUP($B30,[1]!Tableau_Lancer_la_requête_à_partir_de_Excel_Files12[#All],36,FALSE),IF($AD30="JOLARD",VLOOKUP($B30,[1]!Tableau_Lancer_la_requête_à_partir_de_Excel_Files14[#All],36,FALSE),IF($AD30="MP HYGIENE",VLOOKUP($B30,[1]!Tableau_Lancer_la_requête_à_partir_de_Excel_Files15[#All],36,FALSE),IF($AD30="SIPALDIS",VLOOKUP($B30,[1]!Tableau_Lancer_la_requête_à_partir_de_Excel_Files13[#All],36,FALSE),IF($AD30="TICKET COM",VLOOKUP($B30,[1]!Tableau_Lancer_la_requête_à_partir_de_Excel_Files16[#All],36,FALSE),IF($AD30="TREELOGI-CODINA",VLOOKUP($B30,[1]!Tableau_Lancer_la_requête_à_partir_de_Excel_Files17[#All],36,FALSE)))))))))))))))))),"A REMPLIR")</f>
        <v>3</v>
      </c>
      <c r="AM30" s="26">
        <f ca="1">IFERROR(IF($AD30="SOLIA",VLOOKUP($B30,[1]!Tableau_Lancer_la_requête_à_partir_de_Excel_Files6[#All],37,FALSE),IF($AD30="FIRPLAST",VLOOKUP($B30,[1]!Tableau_Lancer_la_requête_à_partir_de_Excel_Files5[#All],37,FALSE),IF($AD30="COMATEC",VLOOKUP($B30,[1]!Tableau_Lancer_la_requête_à_partir_de_Excel_Files7[#All],37,FALSE),IF($AD30="DE FACTO",VLOOKUP($B30,[1]!Tableau_Lancer_la_requête_à_partir_de_Excel_Files4[#All],37,FALSE),IF($AD30="ARTE Dist",VLOOKUP($B30,[1]!Tableau_Lancer_la_requête_à_partir_de_Excel_Files18[#All],37,FALSE),IF($AD30="THIOLAT",VLOOKUP($B30,[1]!Tableau_Lancer_la_requête_à_partir_de_Excel_Files20[#All],37,FALSE),IF($AD30="LE GOFF",VLOOKUP($B30,[1]!Tableau_Lancer_la_requête_à_partir_de_Excel_Files19[#All],37,FALSE),IF($AD30="ARDEX",VLOOKUP($B30,[1]!Tableau_Lancer_la_requête_à_partir_de_Excel_Files8[#All],37,FALSE),IF($AD30="EVENPLAST",VLOOKUP($B30,[1]!Tableau_Lancer_la_requête_à_partir_de_Excel_Files9[#All],37,FALSE),IF($AD30="GAULT ET FREMONT",VLOOKUP($B30,[1]!Tableau_Lancer_la_requête_à_partir_de_Excel_Files10[#All],37,FALSE),IF($AD30="GUILLIN EMBALLAGES",VLOOKUP($B30,[1]!Tableau_Lancer_la_requête_à_partir_de_Excel_Files11[#All],37,FALSE),IF($AD30="IMPRIMERIE DU VIADUC",VLOOKUP($B30,[1]!Tableau_Lancer_la_requête_à_partir_de_Excel_Files12[#All],37,FALSE),IF($AD30="JOLARD",VLOOKUP($B30,[1]!Tableau_Lancer_la_requête_à_partir_de_Excel_Files14[#All],37,FALSE),IF($AD30="MP HYGIENE",VLOOKUP($B30,[1]!Tableau_Lancer_la_requête_à_partir_de_Excel_Files15[#All],37,FALSE),IF($AD30="SIPALDIS",VLOOKUP($B30,[1]!Tableau_Lancer_la_requête_à_partir_de_Excel_Files13[#All],37,FALSE),IF($AD30="TICKET COM",VLOOKUP($B30,[1]!Tableau_Lancer_la_requête_à_partir_de_Excel_Files16[#All],37,FALSE),IF($AD30="TREELOGI-CODINA",VLOOKUP($B30,[1]!Tableau_Lancer_la_requête_à_partir_de_Excel_Files17[#All],37,FALSE)))))))))))))))))),"A REMPLIR")</f>
        <v>10</v>
      </c>
      <c r="AN30" s="28">
        <f ca="1">IFERROR(IF($AD30="SOLIA",VLOOKUP($B30,[1]!Tableau_Lancer_la_requête_à_partir_de_Excel_Files6[#All],38,FALSE),IF($AD30="FIRPLAST",VLOOKUP($B30,[1]!Tableau_Lancer_la_requête_à_partir_de_Excel_Files5[#All],38,FALSE),IF($AD30="COMATEC",VLOOKUP($B30,[1]!Tableau_Lancer_la_requête_à_partir_de_Excel_Files7[#All],38,FALSE),IF($AD30="DE FACTO",VLOOKUP($B30,[1]!Tableau_Lancer_la_requête_à_partir_de_Excel_Files4[#All],38,FALSE),IF($AD30="ARTE Dist",VLOOKUP($B30,[1]!Tableau_Lancer_la_requête_à_partir_de_Excel_Files18[#All],38,FALSE),IF($AD30="THIOLAT",VLOOKUP($B30,[1]!Tableau_Lancer_la_requête_à_partir_de_Excel_Files20[#All],38,FALSE),IF($AD30="LE GOFF",VLOOKUP($B30,[1]!Tableau_Lancer_la_requête_à_partir_de_Excel_Files19[#All],38,FALSE),IF($AD30="ARDEX",VLOOKUP($B30,[1]!Tableau_Lancer_la_requête_à_partir_de_Excel_Files8[#All],38,FALSE),IF($AD30="EVENPLAST",VLOOKUP($B30,[1]!Tableau_Lancer_la_requête_à_partir_de_Excel_Files9[#All],38,FALSE),IF($AD30="GAULT ET FREMONT",VLOOKUP($B30,[1]!Tableau_Lancer_la_requête_à_partir_de_Excel_Files10[#All],38,FALSE),IF($AD30="GUILLIN EMBALLAGES",VLOOKUP($B30,[1]!Tableau_Lancer_la_requête_à_partir_de_Excel_Files11[#All],38,FALSE),IF($AD30="IMPRIMERIE DU VIADUC",VLOOKUP($B30,[1]!Tableau_Lancer_la_requête_à_partir_de_Excel_Files12[#All],38,FALSE),IF($AD30="JOLARD",VLOOKUP($B30,[1]!Tableau_Lancer_la_requête_à_partir_de_Excel_Files14[#All],38,FALSE),IF($AD30="MP HYGIENE",VLOOKUP($B30,[1]!Tableau_Lancer_la_requête_à_partir_de_Excel_Files15[#All],38,FALSE),IF($AD30="SIPALDIS",VLOOKUP($B30,[1]!Tableau_Lancer_la_requête_à_partir_de_Excel_Files13[#All],38,FALSE),IF($AD30="TICKET COM",VLOOKUP($B30,[1]!Tableau_Lancer_la_requête_à_partir_de_Excel_Files16[#All],38,FALSE),IF($AD30="TREELOGI-CODINA",VLOOKUP($B30,[1]!Tableau_Lancer_la_requête_à_partir_de_Excel_Files17[#All],38,FALSE)))))))))))))))))),"A REMPLIR")</f>
        <v>10</v>
      </c>
      <c r="AO30" s="28">
        <f ca="1">IFERROR(IF($AD30="SOLIA",VLOOKUP($B30,[1]!Tableau_Lancer_la_requête_à_partir_de_Excel_Files6[#All],39,FALSE),IF($AD30="FIRPLAST",VLOOKUP($B30,[1]!Tableau_Lancer_la_requête_à_partir_de_Excel_Files5[#All],39,FALSE),IF($AD30="COMATEC",VLOOKUP($B30,[1]!Tableau_Lancer_la_requête_à_partir_de_Excel_Files7[#All],39,FALSE),IF($AD30="DE FACTO",VLOOKUP($B30,[1]!Tableau_Lancer_la_requête_à_partir_de_Excel_Files4[#All],39,FALSE),IF($AD30="ARTE Dist",VLOOKUP($B30,[1]!Tableau_Lancer_la_requête_à_partir_de_Excel_Files18[#All],39,FALSE),IF($AD30="THIOLAT",VLOOKUP($B30,[1]!Tableau_Lancer_la_requête_à_partir_de_Excel_Files20[#All],39,FALSE),IF($AD30="LE GOFF",VLOOKUP($B30,[1]!Tableau_Lancer_la_requête_à_partir_de_Excel_Files19[#All],39,FALSE),IF($AD30="ARDEX",VLOOKUP($B30,[1]!Tableau_Lancer_la_requête_à_partir_de_Excel_Files8[#All],39,FALSE),IF($AD30="EVENPLAST",VLOOKUP($B30,[1]!Tableau_Lancer_la_requête_à_partir_de_Excel_Files9[#All],39,FALSE),IF($AD30="GAULT ET FREMONT",VLOOKUP($B30,[1]!Tableau_Lancer_la_requête_à_partir_de_Excel_Files10[#All],39,FALSE),IF($AD30="GUILLIN EMBALLAGES",VLOOKUP($B30,[1]!Tableau_Lancer_la_requête_à_partir_de_Excel_Files11[#All],39,FALSE),IF($AD30="IMPRIMERIE DU VIADUC",VLOOKUP($B30,[1]!Tableau_Lancer_la_requête_à_partir_de_Excel_Files12[#All],39,FALSE),IF($AD30="JOLARD",VLOOKUP($B30,[1]!Tableau_Lancer_la_requête_à_partir_de_Excel_Files14[#All],39,FALSE),IF($AD30="MP HYGIENE",VLOOKUP($B30,[1]!Tableau_Lancer_la_requête_à_partir_de_Excel_Files15[#All],39,FALSE),IF($AD30="SIPALDIS",VLOOKUP($B30,[1]!Tableau_Lancer_la_requête_à_partir_de_Excel_Files13[#All],39,FALSE),IF($AD30="TICKET COM",VLOOKUP($B30,[1]!Tableau_Lancer_la_requête_à_partir_de_Excel_Files16[#All],39,FALSE),IF($AD30="TREELOGI-CODINA",VLOOKUP($B30,[1]!Tableau_Lancer_la_requête_à_partir_de_Excel_Files17[#All],39,FALSE)))))))))))))))))),"A REMPLIR")</f>
        <v>5</v>
      </c>
      <c r="AP30" s="25" t="str">
        <f ca="1">IFERROR(IF($AD30="SOLIA",VLOOKUP($B30,[1]!Tableau_Lancer_la_requête_à_partir_de_Excel_Files6[#All],40,FALSE),IF($AD30="FIRPLAST",VLOOKUP($B30,[1]!Tableau_Lancer_la_requête_à_partir_de_Excel_Files5[#All],40,FALSE),IF($AD30="COMATEC",VLOOKUP($B30,[1]!Tableau_Lancer_la_requête_à_partir_de_Excel_Files7[#All],40,FALSE),IF($AD30="DE FACTO",VLOOKUP($B30,[1]!Tableau_Lancer_la_requête_à_partir_de_Excel_Files4[#All],40,FALSE),IF($AD30="ARTE Dist",VLOOKUP($B30,[1]!Tableau_Lancer_la_requête_à_partir_de_Excel_Files18[#All],40,FALSE),IF($AD30="THIOLAT",VLOOKUP($B30,[1]!Tableau_Lancer_la_requête_à_partir_de_Excel_Files20[#All],40,FALSE),IF($AD30="LE GOFF",VLOOKUP($B30,[1]!Tableau_Lancer_la_requête_à_partir_de_Excel_Files19[#All],40,FALSE),IF($AD30="ARDEX",VLOOKUP($B30,[1]!Tableau_Lancer_la_requête_à_partir_de_Excel_Files8[#All],40,FALSE),IF($AD30="EVENPLAST",VLOOKUP($B30,[1]!Tableau_Lancer_la_requête_à_partir_de_Excel_Files9[#All],40,FALSE),IF($AD30="GAULT ET FREMONT",VLOOKUP($B30,[1]!Tableau_Lancer_la_requête_à_partir_de_Excel_Files10[#All],40,FALSE),IF($AD30="GUILLIN EMBALLAGES",VLOOKUP($B30,[1]!Tableau_Lancer_la_requête_à_partir_de_Excel_Files11[#All],40,FALSE),IF($AD30="IMPRIMERIE DU VIADUC",VLOOKUP($B30,[1]!Tableau_Lancer_la_requête_à_partir_de_Excel_Files12[#All],40,FALSE),IF($AD30="JOLARD",VLOOKUP($B30,[1]!Tableau_Lancer_la_requête_à_partir_de_Excel_Files14[#All],40,FALSE),IF($AD30="MP HYGIENE",VLOOKUP($B30,[1]!Tableau_Lancer_la_requête_à_partir_de_Excel_Files15[#All],40,FALSE),IF($AD30="SIPALDIS",VLOOKUP($B30,[1]!Tableau_Lancer_la_requête_à_partir_de_Excel_Files13[#All],40,FALSE),IF($AD30="TICKET COM",VLOOKUP($B30,[1]!Tableau_Lancer_la_requête_à_partir_de_Excel_Files16[#All],40,FALSE),IF($AD30="TREELOGI-CODINA",VLOOKUP($B30,[1]!Tableau_Lancer_la_requête_à_partir_de_Excel_Files17[#All],40,FALSE)))))))))))))))))),"A REMPLIR")</f>
        <v>Robert GERMAIN</v>
      </c>
      <c r="AQ30" s="27" t="str">
        <f ca="1">IFERROR(IF($AD30="SOLIA",VLOOKUP($B30,[1]!Tableau_Lancer_la_requête_à_partir_de_Excel_Files6[#All],41,FALSE),IF($AD30="FIRPLAST",VLOOKUP($B30,[1]!Tableau_Lancer_la_requête_à_partir_de_Excel_Files5[#All],41,FALSE),IF($AD30="COMATEC",VLOOKUP($B30,[1]!Tableau_Lancer_la_requête_à_partir_de_Excel_Files7[#All],41,FALSE),IF($AD30="DE FACTO",VLOOKUP($B30,[1]!Tableau_Lancer_la_requête_à_partir_de_Excel_Files4[#All],41,FALSE),IF($AD30="ARTE Dist",VLOOKUP($B30,[1]!Tableau_Lancer_la_requête_à_partir_de_Excel_Files18[#All],41,FALSE),IF($AD30="THIOLAT",VLOOKUP($B30,[1]!Tableau_Lancer_la_requête_à_partir_de_Excel_Files20[#All],41,FALSE),IF($AD30="LE GOFF",VLOOKUP($B30,[1]!Tableau_Lancer_la_requête_à_partir_de_Excel_Files19[#All],41,FALSE),IF($AD30="ARDEX",VLOOKUP($B30,[1]!Tableau_Lancer_la_requête_à_partir_de_Excel_Files8[#All],41,FALSE),IF($AD30="EVENPLAST",VLOOKUP($B30,[1]!Tableau_Lancer_la_requête_à_partir_de_Excel_Files9[#All],41,FALSE),IF($AD30="GAULT ET FREMONT",VLOOKUP($B30,[1]!Tableau_Lancer_la_requête_à_partir_de_Excel_Files10[#All],41,FALSE),IF($AD30="GUILLIN EMBALLAGES",VLOOKUP($B30,[1]!Tableau_Lancer_la_requête_à_partir_de_Excel_Files11[#All],41,FALSE),IF($AD30="IMPRIMERIE DU VIADUC",VLOOKUP($B30,[1]!Tableau_Lancer_la_requête_à_partir_de_Excel_Files12[#All],41,FALSE),IF($AD30="JOLARD",VLOOKUP($B30,[1]!Tableau_Lancer_la_requête_à_partir_de_Excel_Files14[#All],41,FALSE),IF($AD30="MP HYGIENE",VLOOKUP($B30,[1]!Tableau_Lancer_la_requête_à_partir_de_Excel_Files15[#All],41,FALSE),IF($AD30="SIPALDIS",VLOOKUP($B30,[1]!Tableau_Lancer_la_requête_à_partir_de_Excel_Files13[#All],41,FALSE),IF($AD30="TICKET COM",VLOOKUP($B30,[1]!Tableau_Lancer_la_requête_à_partir_de_Excel_Files16[#All],41,FALSE),IF($AD30="TREELOGI-CODINA",VLOOKUP($B30,[1]!Tableau_Lancer_la_requête_à_partir_de_Excel_Files17[#All],41,FALSE)))))))))))))))))),"A REMPLIR")</f>
        <v>02 34 51 67 54</v>
      </c>
      <c r="AR30" s="29">
        <v>42383</v>
      </c>
      <c r="AS30" s="24">
        <v>10</v>
      </c>
      <c r="AT30" s="30" t="s">
        <v>151</v>
      </c>
      <c r="AU30" s="31" t="s">
        <v>79</v>
      </c>
      <c r="AV30" s="31" t="s">
        <v>72</v>
      </c>
      <c r="AW30" s="31" t="s">
        <v>79</v>
      </c>
      <c r="AX30" s="31"/>
      <c r="AY30" s="32">
        <v>300000</v>
      </c>
      <c r="AZ30" s="32">
        <v>6000</v>
      </c>
      <c r="BA30" s="31">
        <v>12</v>
      </c>
      <c r="BB30" s="31" t="s">
        <v>82</v>
      </c>
      <c r="BC30" s="31" t="s">
        <v>152</v>
      </c>
      <c r="BD30" s="30" t="s">
        <v>153</v>
      </c>
      <c r="BE30" s="33">
        <v>42394</v>
      </c>
      <c r="BF30" s="37"/>
      <c r="BG30" s="40" t="s">
        <v>169</v>
      </c>
    </row>
    <row r="31" spans="1:59" ht="60" customHeight="1">
      <c r="A31" s="38" t="s">
        <v>154</v>
      </c>
      <c r="B31" s="34" t="s">
        <v>155</v>
      </c>
      <c r="C31" s="12" t="s">
        <v>61</v>
      </c>
      <c r="D31" s="13" t="s">
        <v>77</v>
      </c>
      <c r="E31" s="14" t="s">
        <v>88</v>
      </c>
      <c r="F31" s="15">
        <v>42530</v>
      </c>
      <c r="G31" s="13" t="s">
        <v>89</v>
      </c>
      <c r="H31" s="13" t="s">
        <v>89</v>
      </c>
      <c r="I31" s="16" t="s">
        <v>156</v>
      </c>
      <c r="J31" s="16" t="s">
        <v>157</v>
      </c>
      <c r="K31" s="16" t="s">
        <v>158</v>
      </c>
      <c r="L31" s="16" t="s">
        <v>159</v>
      </c>
      <c r="M31" s="16" t="s">
        <v>160</v>
      </c>
      <c r="N31" s="16" t="s">
        <v>161</v>
      </c>
      <c r="O31" s="17" t="s">
        <v>79</v>
      </c>
      <c r="P31" s="17" t="s">
        <v>79</v>
      </c>
      <c r="Q31" s="16" t="s">
        <v>162</v>
      </c>
      <c r="R31" s="16" t="s">
        <v>163</v>
      </c>
      <c r="S31" s="18" t="s">
        <v>130</v>
      </c>
      <c r="T31" s="19"/>
      <c r="U31" s="19" t="s">
        <v>164</v>
      </c>
      <c r="V31" s="18">
        <v>3</v>
      </c>
      <c r="W31" s="15" t="s">
        <v>165</v>
      </c>
      <c r="X31" s="15" t="s">
        <v>78</v>
      </c>
      <c r="Y31" s="15">
        <v>42535</v>
      </c>
      <c r="Z31" s="22" t="s">
        <v>79</v>
      </c>
      <c r="AA31" s="23" t="s">
        <v>80</v>
      </c>
      <c r="AB31" s="24"/>
      <c r="AC31" s="24" t="s">
        <v>130</v>
      </c>
      <c r="AD31" s="25">
        <f ca="1">IFERROR(IF($AD31="SOLIA",VLOOKUP($B31,[1]!Tableau_Lancer_la_requête_à_partir_de_Excel_Files6[#All],28,FALSE),IF($AD31="FIRPLAST",VLOOKUP($B31,[1]!Tableau_Lancer_la_requête_à_partir_de_Excel_Files5[#All],28,FALSE),IF($AD31="COMATEC",VLOOKUP($B31,[1]!Tableau_Lancer_la_requête_à_partir_de_Excel_Files7[#All],28,FALSE),IF($AD31="DE FACTO",VLOOKUP($B31,[1]!Tableau_Lancer_la_requête_à_partir_de_Excel_Files4[#All],28,FALSE),IF($AD31="ARTE Dist",VLOOKUP($B31,[1]!Tableau_Lancer_la_requête_à_partir_de_Excel_Files18[#All],28,FALSE),IF($AD31="THIOLAT",VLOOKUP($B31,[1]!Tableau_Lancer_la_requête_à_partir_de_Excel_Files20[#All],28,FALSE),IF($AD31="LE GOFF",VLOOKUP($B31,[1]!Tableau_Lancer_la_requête_à_partir_de_Excel_Files19[#All],28,FALSE),IF($AD31="ARDEX",VLOOKUP($B31,[1]!Tableau_Lancer_la_requête_à_partir_de_Excel_Files8[#All],28,FALSE),IF($AD31="EVENPLAST",VLOOKUP($B31,[1]!Tableau_Lancer_la_requête_à_partir_de_Excel_Files9[#All],28,FALSE),IF($AD31="GAULT ET FREMONT",VLOOKUP($B31,[1]!Tableau_Lancer_la_requête_à_partir_de_Excel_Files10[#All],28,FALSE),IF($AD31="GUILLIN EMBALLAGES",VLOOKUP($B31,[1]!Tableau_Lancer_la_requête_à_partir_de_Excel_Files11[#All],28,FALSE),IF($AD31="IMPRIMERIE DU VIADUC",VLOOKUP($B31,[1]!Tableau_Lancer_la_requête_à_partir_de_Excel_Files12[#All],28,FALSE),IF($AD31="JOLARD",VLOOKUP($B31,[1]!Tableau_Lancer_la_requête_à_partir_de_Excel_Files14[#All],28,FALSE),IF($AD31="MP HYGIENE",VLOOKUP($B31,[1]!Tableau_Lancer_la_requête_à_partir_de_Excel_Files15[#All],28,FALSE),IF($AD31="SIPALDIS",VLOOKUP($B31,[1]!Tableau_Lancer_la_requête_à_partir_de_Excel_Files13[#All],28,FALSE),IF($AD31="TICKET COM",VLOOKUP($B31,[1]!Tableau_Lancer_la_requête_à_partir_de_Excel_Files16[#All],28,FALSE),IF($AD31="TREELOGI-CODINA",VLOOKUP($B31,[1]!Tableau_Lancer_la_requête_à_partir_de_Excel_Files17[#All],28,FALSE)))))))))))))))))),"A REMPLIR")</f>
        <v>42533</v>
      </c>
      <c r="AE31" s="25" t="str">
        <f ca="1">IFERROR(IF($AD31="SOLIA",VLOOKUP($B31,[1]!Tableau_Lancer_la_requête_à_partir_de_Excel_Files6[#All],29,FALSE),IF($AD31="FIRPLAST",VLOOKUP($B31,[1]!Tableau_Lancer_la_requête_à_partir_de_Excel_Files5[#All],29,FALSE),IF($AD31="COMATEC",VLOOKUP($B31,[1]!Tableau_Lancer_la_requête_à_partir_de_Excel_Files7[#All],29,FALSE),IF($AD31="DE FACTO",VLOOKUP($B31,[1]!Tableau_Lancer_la_requête_à_partir_de_Excel_Files4[#All],29,FALSE),IF($AD31="ARTE Dist",VLOOKUP($B31,[1]!Tableau_Lancer_la_requête_à_partir_de_Excel_Files18[#All],29,FALSE),IF($AD31="THIOLAT",VLOOKUP($B31,[1]!Tableau_Lancer_la_requête_à_partir_de_Excel_Files20[#All],29,FALSE),IF($AD31="LE GOFF",VLOOKUP($B31,[1]!Tableau_Lancer_la_requête_à_partir_de_Excel_Files19[#All],29,FALSE),IF($AD31="ARDEX",VLOOKUP($B31,[1]!Tableau_Lancer_la_requête_à_partir_de_Excel_Files8[#All],29,FALSE),IF($AD31="EVENPLAST",VLOOKUP($B31,[1]!Tableau_Lancer_la_requête_à_partir_de_Excel_Files9[#All],29,FALSE),IF($AD31="GAULT ET FREMONT",VLOOKUP($B31,[1]!Tableau_Lancer_la_requête_à_partir_de_Excel_Files10[#All],29,FALSE),IF($AD31="GUILLIN EMBALLAGES",VLOOKUP($B31,[1]!Tableau_Lancer_la_requête_à_partir_de_Excel_Files11[#All],29,FALSE),IF($AD31="IMPRIMERIE DU VIADUC",VLOOKUP($B31,[1]!Tableau_Lancer_la_requête_à_partir_de_Excel_Files12[#All],29,FALSE),IF($AD31="JOLARD",VLOOKUP($B31,[1]!Tableau_Lancer_la_requête_à_partir_de_Excel_Files14[#All],29,FALSE),IF($AD31="MP HYGIENE",VLOOKUP($B31,[1]!Tableau_Lancer_la_requête_à_partir_de_Excel_Files15[#All],29,FALSE),IF($AD31="SIPALDIS",VLOOKUP($B31,[1]!Tableau_Lancer_la_requête_à_partir_de_Excel_Files13[#All],29,FALSE),IF($AD31="TICKET COM",VLOOKUP($B31,[1]!Tableau_Lancer_la_requête_à_partir_de_Excel_Files16[#All],29,FALSE),IF($AD31="TREELOGI-CODINA",VLOOKUP($B31,[1]!Tableau_Lancer_la_requête_à_partir_de_Excel_Files17[#All],29,FALSE)))))))))))))))))),"A REMPLIR")</f>
        <v>TYYUJ-76</v>
      </c>
      <c r="AF31" s="25" t="str">
        <f ca="1">IFERROR(IF($AD31="SOLIA",VLOOKUP($B31,[1]!Tableau_Lancer_la_requête_à_partir_de_Excel_Files6[#All],30,FALSE),IF($AD31="FIRPLAST",VLOOKUP($B31,[1]!Tableau_Lancer_la_requête_à_partir_de_Excel_Files5[#All],30,FALSE),IF($AD31="COMATEC",VLOOKUP($B31,[1]!Tableau_Lancer_la_requête_à_partir_de_Excel_Files7[#All],30,FALSE),IF($AD31="DE FACTO",VLOOKUP($B31,[1]!Tableau_Lancer_la_requête_à_partir_de_Excel_Files4[#All],30,FALSE),IF($AD31="ARTE Dist",VLOOKUP($B31,[1]!Tableau_Lancer_la_requête_à_partir_de_Excel_Files18[#All],30,FALSE),IF($AD31="THIOLAT",VLOOKUP($B31,[1]!Tableau_Lancer_la_requête_à_partir_de_Excel_Files20[#All],30,FALSE),IF($AD31="LE GOFF",VLOOKUP($B31,[1]!Tableau_Lancer_la_requête_à_partir_de_Excel_Files19[#All],30,FALSE),IF($AD31="ARDEX",VLOOKUP($B31,[1]!Tableau_Lancer_la_requête_à_partir_de_Excel_Files8[#All],30,FALSE),IF($AD31="EVENPLAST",VLOOKUP($B31,[1]!Tableau_Lancer_la_requête_à_partir_de_Excel_Files9[#All],30,FALSE),IF($AD31="GAULT ET FREMONT",VLOOKUP($B31,[1]!Tableau_Lancer_la_requête_à_partir_de_Excel_Files10[#All],30,FALSE),IF($AD31="GUILLIN EMBALLAGES",VLOOKUP($B31,[1]!Tableau_Lancer_la_requête_à_partir_de_Excel_Files11[#All],30,FALSE),IF($AD31="IMPRIMERIE DU VIADUC",VLOOKUP($B31,[1]!Tableau_Lancer_la_requête_à_partir_de_Excel_Files12[#All],30,FALSE),IF($AD31="JOLARD",VLOOKUP($B31,[1]!Tableau_Lancer_la_requête_à_partir_de_Excel_Files14[#All],30,FALSE),IF($AD31="MP HYGIENE",VLOOKUP($B31,[1]!Tableau_Lancer_la_requête_à_partir_de_Excel_Files15[#All],30,FALSE),IF($AD31="SIPALDIS",VLOOKUP($B31,[1]!Tableau_Lancer_la_requête_à_partir_de_Excel_Files13[#All],30,FALSE),IF($AD31="TICKET COM",VLOOKUP($B31,[1]!Tableau_Lancer_la_requête_à_partir_de_Excel_Files16[#All],30,FALSE),IF($AD31="TREELOGI-CODINA",VLOOKUP($B31,[1]!Tableau_Lancer_la_requête_à_partir_de_Excel_Files17[#All],30,FALSE)))))))))))))))))),"A REMPLIR")</f>
        <v>Sac papier kraft C-350</v>
      </c>
      <c r="AG31" s="26" t="str">
        <f ca="1">IFERROR(IF($AD31="SOLIA",VLOOKUP($B31,[1]!Tableau_Lancer_la_requête_à_partir_de_Excel_Files6[#All],31,FALSE),IF($AD31="FIRPLAST",VLOOKUP($B31,[1]!Tableau_Lancer_la_requête_à_partir_de_Excel_Files5[#All],31,FALSE),IF($AD31="COMATEC",VLOOKUP($B31,[1]!Tableau_Lancer_la_requête_à_partir_de_Excel_Files7[#All],31,FALSE),IF($AD31="DE FACTO",VLOOKUP($B31,[1]!Tableau_Lancer_la_requête_à_partir_de_Excel_Files4[#All],31,FALSE),IF($AD31="ARTE Dist",VLOOKUP($B31,[1]!Tableau_Lancer_la_requête_à_partir_de_Excel_Files18[#All],31,FALSE),IF($AD31="THIOLAT",VLOOKUP($B31,[1]!Tableau_Lancer_la_requête_à_partir_de_Excel_Files20[#All],31,FALSE),IF($AD31="LE GOFF",VLOOKUP($B31,[1]!Tableau_Lancer_la_requête_à_partir_de_Excel_Files19[#All],31,FALSE),IF($AD31="ARDEX",VLOOKUP($B31,[1]!Tableau_Lancer_la_requête_à_partir_de_Excel_Files8[#All],31,FALSE),IF($AD31="EVENPLAST",VLOOKUP($B31,[1]!Tableau_Lancer_la_requête_à_partir_de_Excel_Files9[#All],31,FALSE),IF($AD31="GAULT ET FREMONT",VLOOKUP($B31,[1]!Tableau_Lancer_la_requête_à_partir_de_Excel_Files10[#All],31,FALSE),IF($AD31="GUILLIN EMBALLAGES",VLOOKUP($B31,[1]!Tableau_Lancer_la_requête_à_partir_de_Excel_Files11[#All],31,FALSE),IF($AD31="IMPRIMERIE DU VIADUC",VLOOKUP($B31,[1]!Tableau_Lancer_la_requête_à_partir_de_Excel_Files12[#All],31,FALSE),IF($AD31="JOLARD",VLOOKUP($B31,[1]!Tableau_Lancer_la_requête_à_partir_de_Excel_Files14[#All],31,FALSE),IF($AD31="MP HYGIENE",VLOOKUP($B31,[1]!Tableau_Lancer_la_requête_à_partir_de_Excel_Files15[#All],31,FALSE),IF($AD31="SIPALDIS",VLOOKUP($B31,[1]!Tableau_Lancer_la_requête_à_partir_de_Excel_Files13[#All],31,FALSE),IF($AD31="TICKET COM",VLOOKUP($B31,[1]!Tableau_Lancer_la_requête_à_partir_de_Excel_Files16[#All],31,FALSE),IF($AD31="TREELOGI-CODINA",VLOOKUP($B31,[1]!Tableau_Lancer_la_requête_à_partir_de_Excel_Files17[#All],31,FALSE)))))))))))))))))),"A REMPLIR")</f>
        <v>350</v>
      </c>
      <c r="AH31" s="25" t="str">
        <f ca="1">IFERROR(IF($AD31="SOLIA",VLOOKUP($B31,[1]!Tableau_Lancer_la_requête_à_partir_de_Excel_Files6[#All],32,FALSE),IF($AD31="FIRPLAST",VLOOKUP($B31,[1]!Tableau_Lancer_la_requête_à_partir_de_Excel_Files5[#All],32,FALSE),IF($AD31="COMATEC",VLOOKUP($B31,[1]!Tableau_Lancer_la_requête_à_partir_de_Excel_Files7[#All],32,FALSE),IF($AD31="DE FACTO",VLOOKUP($B31,[1]!Tableau_Lancer_la_requête_à_partir_de_Excel_Files4[#All],32,FALSE),IF($AD31="ARTE Dist",VLOOKUP($B31,[1]!Tableau_Lancer_la_requête_à_partir_de_Excel_Files18[#All],32,FALSE),IF($AD31="THIOLAT",VLOOKUP($B31,[1]!Tableau_Lancer_la_requête_à_partir_de_Excel_Files20[#All],32,FALSE),IF($AD31="LE GOFF",VLOOKUP($B31,[1]!Tableau_Lancer_la_requête_à_partir_de_Excel_Files19[#All],32,FALSE),IF($AD31="ARDEX",VLOOKUP($B31,[1]!Tableau_Lancer_la_requête_à_partir_de_Excel_Files8[#All],32,FALSE),IF($AD31="EVENPLAST",VLOOKUP($B31,[1]!Tableau_Lancer_la_requête_à_partir_de_Excel_Files9[#All],32,FALSE),IF($AD31="GAULT ET FREMONT",VLOOKUP($B31,[1]!Tableau_Lancer_la_requête_à_partir_de_Excel_Files10[#All],32,FALSE),IF($AD31="GUILLIN EMBALLAGES",VLOOKUP($B31,[1]!Tableau_Lancer_la_requête_à_partir_de_Excel_Files11[#All],32,FALSE),IF($AD31="IMPRIMERIE DU VIADUC",VLOOKUP($B31,[1]!Tableau_Lancer_la_requête_à_partir_de_Excel_Files12[#All],32,FALSE),IF($AD31="JOLARD",VLOOKUP($B31,[1]!Tableau_Lancer_la_requête_à_partir_de_Excel_Files14[#All],32,FALSE),IF($AD31="MP HYGIENE",VLOOKUP($B31,[1]!Tableau_Lancer_la_requête_à_partir_de_Excel_Files15[#All],32,FALSE),IF($AD31="SIPALDIS",VLOOKUP($B31,[1]!Tableau_Lancer_la_requête_à_partir_de_Excel_Files13[#All],32,FALSE),IF($AD31="TICKET COM",VLOOKUP($B31,[1]!Tableau_Lancer_la_requête_à_partir_de_Excel_Files16[#All],32,FALSE),IF($AD31="TREELOGI-CODINA",VLOOKUP($B31,[1]!Tableau_Lancer_la_requête_à_partir_de_Excel_Files17[#All],32,FALSE)))))))))))))))))),"A REMPLIR")</f>
        <v>OUI</v>
      </c>
      <c r="AI31" s="27" t="str">
        <f ca="1">IFERROR(IF($AD31="SOLIA",VLOOKUP($B31,[1]!Tableau_Lancer_la_requête_à_partir_de_Excel_Files6[#All],33,FALSE),IF($AD31="FIRPLAST",VLOOKUP($B31,[1]!Tableau_Lancer_la_requête_à_partir_de_Excel_Files5[#All],33,FALSE),IF($AD31="COMATEC",VLOOKUP($B31,[1]!Tableau_Lancer_la_requête_à_partir_de_Excel_Files7[#All],33,FALSE),IF($AD31="DE FACTO",VLOOKUP($B31,[1]!Tableau_Lancer_la_requête_à_partir_de_Excel_Files4[#All],33,FALSE),IF($AD31="ARTE Dist",VLOOKUP($B31,[1]!Tableau_Lancer_la_requête_à_partir_de_Excel_Files18[#All],33,FALSE),IF($AD31="THIOLAT",VLOOKUP($B31,[1]!Tableau_Lancer_la_requête_à_partir_de_Excel_Files20[#All],33,FALSE),IF($AD31="LE GOFF",VLOOKUP($B31,[1]!Tableau_Lancer_la_requête_à_partir_de_Excel_Files19[#All],33,FALSE),IF($AD31="ARDEX",VLOOKUP($B31,[1]!Tableau_Lancer_la_requête_à_partir_de_Excel_Files8[#All],33,FALSE),IF($AD31="EVENPLAST",VLOOKUP($B31,[1]!Tableau_Lancer_la_requête_à_partir_de_Excel_Files9[#All],33,FALSE),IF($AD31="GAULT ET FREMONT",VLOOKUP($B31,[1]!Tableau_Lancer_la_requête_à_partir_de_Excel_Files10[#All],33,FALSE),IF($AD31="GUILLIN EMBALLAGES",VLOOKUP($B31,[1]!Tableau_Lancer_la_requête_à_partir_de_Excel_Files11[#All],33,FALSE),IF($AD31="IMPRIMERIE DU VIADUC",VLOOKUP($B31,[1]!Tableau_Lancer_la_requête_à_partir_de_Excel_Files12[#All],33,FALSE),IF($AD31="JOLARD",VLOOKUP($B31,[1]!Tableau_Lancer_la_requête_à_partir_de_Excel_Files14[#All],33,FALSE),IF($AD31="MP HYGIENE",VLOOKUP($B31,[1]!Tableau_Lancer_la_requête_à_partir_de_Excel_Files15[#All],33,FALSE),IF($AD31="SIPALDIS",VLOOKUP($B31,[1]!Tableau_Lancer_la_requête_à_partir_de_Excel_Files13[#All],33,FALSE),IF($AD31="TICKET COM",VLOOKUP($B31,[1]!Tableau_Lancer_la_requête_à_partir_de_Excel_Files16[#All],33,FALSE),IF($AD31="TREELOGI-CODINA",VLOOKUP($B31,[1]!Tableau_Lancer_la_requête_à_partir_de_Excel_Files17[#All],33,FALSE)))))))))))))))))),"A REMPLIR")</f>
        <v>5000</v>
      </c>
      <c r="AJ31" s="25">
        <f ca="1">IFERROR(IF($AD31="SOLIA",VLOOKUP($B31,[1]!Tableau_Lancer_la_requête_à_partir_de_Excel_Files6[#All],34,FALSE),IF($AD31="FIRPLAST",VLOOKUP($B31,[1]!Tableau_Lancer_la_requête_à_partir_de_Excel_Files5[#All],34,FALSE),IF($AD31="COMATEC",VLOOKUP($B31,[1]!Tableau_Lancer_la_requête_à_partir_de_Excel_Files7[#All],34,FALSE),IF($AD31="DE FACTO",VLOOKUP($B31,[1]!Tableau_Lancer_la_requête_à_partir_de_Excel_Files4[#All],34,FALSE),IF($AD31="ARTE Dist",VLOOKUP($B31,[1]!Tableau_Lancer_la_requête_à_partir_de_Excel_Files18[#All],34,FALSE),IF($AD31="THIOLAT",VLOOKUP($B31,[1]!Tableau_Lancer_la_requête_à_partir_de_Excel_Files20[#All],34,FALSE),IF($AD31="LE GOFF",VLOOKUP($B31,[1]!Tableau_Lancer_la_requête_à_partir_de_Excel_Files19[#All],34,FALSE),IF($AD31="ARDEX",VLOOKUP($B31,[1]!Tableau_Lancer_la_requête_à_partir_de_Excel_Files8[#All],34,FALSE),IF($AD31="EVENPLAST",VLOOKUP($B31,[1]!Tableau_Lancer_la_requête_à_partir_de_Excel_Files9[#All],34,FALSE),IF($AD31="GAULT ET FREMONT",VLOOKUP($B31,[1]!Tableau_Lancer_la_requête_à_partir_de_Excel_Files10[#All],34,FALSE),IF($AD31="GUILLIN EMBALLAGES",VLOOKUP($B31,[1]!Tableau_Lancer_la_requête_à_partir_de_Excel_Files11[#All],34,FALSE),IF($AD31="IMPRIMERIE DU VIADUC",VLOOKUP($B31,[1]!Tableau_Lancer_la_requête_à_partir_de_Excel_Files12[#All],34,FALSE),IF($AD31="JOLARD",VLOOKUP($B31,[1]!Tableau_Lancer_la_requête_à_partir_de_Excel_Files14[#All],34,FALSE),IF($AD31="MP HYGIENE",VLOOKUP($B31,[1]!Tableau_Lancer_la_requête_à_partir_de_Excel_Files15[#All],34,FALSE),IF($AD31="SIPALDIS",VLOOKUP($B31,[1]!Tableau_Lancer_la_requête_à_partir_de_Excel_Files13[#All],34,FALSE),IF($AD31="TICKET COM",VLOOKUP($B31,[1]!Tableau_Lancer_la_requête_à_partir_de_Excel_Files16[#All],34,FALSE),IF($AD31="TREELOGI-CODINA",VLOOKUP($B31,[1]!Tableau_Lancer_la_requête_à_partir_de_Excel_Files17[#All],34,FALSE)))))))))))))))))),"A REMPLIR")</f>
        <v>42529</v>
      </c>
      <c r="AK31" s="25" t="str">
        <f ca="1">IFERROR(IF($AD31="SOLIA",VLOOKUP($B31,[1]!Tableau_Lancer_la_requête_à_partir_de_Excel_Files6[#All],35,FALSE),IF($AD31="FIRPLAST",VLOOKUP($B31,[1]!Tableau_Lancer_la_requête_à_partir_de_Excel_Files5[#All],35,FALSE),IF($AD31="COMATEC",VLOOKUP($B31,[1]!Tableau_Lancer_la_requête_à_partir_de_Excel_Files7[#All],35,FALSE),IF($AD31="DE FACTO",VLOOKUP($B31,[1]!Tableau_Lancer_la_requête_à_partir_de_Excel_Files4[#All],35,FALSE),IF($AD31="ARTE Dist",VLOOKUP($B31,[1]!Tableau_Lancer_la_requête_à_partir_de_Excel_Files18[#All],35,FALSE),IF($AD31="THIOLAT",VLOOKUP($B31,[1]!Tableau_Lancer_la_requête_à_partir_de_Excel_Files20[#All],35,FALSE),IF($AD31="LE GOFF",VLOOKUP($B31,[1]!Tableau_Lancer_la_requête_à_partir_de_Excel_Files19[#All],35,FALSE),IF($AD31="ARDEX",VLOOKUP($B31,[1]!Tableau_Lancer_la_requête_à_partir_de_Excel_Files8[#All],35,FALSE),IF($AD31="EVENPLAST",VLOOKUP($B31,[1]!Tableau_Lancer_la_requête_à_partir_de_Excel_Files9[#All],35,FALSE),IF($AD31="GAULT ET FREMONT",VLOOKUP($B31,[1]!Tableau_Lancer_la_requête_à_partir_de_Excel_Files10[#All],35,FALSE),IF($AD31="GUILLIN EMBALLAGES",VLOOKUP($B31,[1]!Tableau_Lancer_la_requête_à_partir_de_Excel_Files11[#All],35,FALSE),IF($AD31="IMPRIMERIE DU VIADUC",VLOOKUP($B31,[1]!Tableau_Lancer_la_requête_à_partir_de_Excel_Files12[#All],35,FALSE),IF($AD31="JOLARD",VLOOKUP($B31,[1]!Tableau_Lancer_la_requête_à_partir_de_Excel_Files14[#All],35,FALSE),IF($AD31="MP HYGIENE",VLOOKUP($B31,[1]!Tableau_Lancer_la_requête_à_partir_de_Excel_Files15[#All],35,FALSE),IF($AD31="SIPALDIS",VLOOKUP($B31,[1]!Tableau_Lancer_la_requête_à_partir_de_Excel_Files13[#All],35,FALSE),IF($AD31="TICKET COM",VLOOKUP($B31,[1]!Tableau_Lancer_la_requête_à_partir_de_Excel_Files16[#All],35,FALSE),IF($AD31="TREELOGI-CODINA",VLOOKUP($B31,[1]!Tableau_Lancer_la_requête_à_partir_de_Excel_Files17[#All],35,FALSE)))))))))))))))))),"A REMPLIR")</f>
        <v>Lettre recommandé</v>
      </c>
      <c r="AL31" s="26" t="str">
        <f ca="1">IFERROR(IF($AD31="SOLIA",VLOOKUP($B31,[1]!Tableau_Lancer_la_requête_à_partir_de_Excel_Files6[#All],36,FALSE),IF($AD31="FIRPLAST",VLOOKUP($B31,[1]!Tableau_Lancer_la_requête_à_partir_de_Excel_Files5[#All],36,FALSE),IF($AD31="COMATEC",VLOOKUP($B31,[1]!Tableau_Lancer_la_requête_à_partir_de_Excel_Files7[#All],36,FALSE),IF($AD31="DE FACTO",VLOOKUP($B31,[1]!Tableau_Lancer_la_requête_à_partir_de_Excel_Files4[#All],36,FALSE),IF($AD31="ARTE Dist",VLOOKUP($B31,[1]!Tableau_Lancer_la_requête_à_partir_de_Excel_Files18[#All],36,FALSE),IF($AD31="THIOLAT",VLOOKUP($B31,[1]!Tableau_Lancer_la_requête_à_partir_de_Excel_Files20[#All],36,FALSE),IF($AD31="LE GOFF",VLOOKUP($B31,[1]!Tableau_Lancer_la_requête_à_partir_de_Excel_Files19[#All],36,FALSE),IF($AD31="ARDEX",VLOOKUP($B31,[1]!Tableau_Lancer_la_requête_à_partir_de_Excel_Files8[#All],36,FALSE),IF($AD31="EVENPLAST",VLOOKUP($B31,[1]!Tableau_Lancer_la_requête_à_partir_de_Excel_Files9[#All],36,FALSE),IF($AD31="GAULT ET FREMONT",VLOOKUP($B31,[1]!Tableau_Lancer_la_requête_à_partir_de_Excel_Files10[#All],36,FALSE),IF($AD31="GUILLIN EMBALLAGES",VLOOKUP($B31,[1]!Tableau_Lancer_la_requête_à_partir_de_Excel_Files11[#All],36,FALSE),IF($AD31="IMPRIMERIE DU VIADUC",VLOOKUP($B31,[1]!Tableau_Lancer_la_requête_à_partir_de_Excel_Files12[#All],36,FALSE),IF($AD31="JOLARD",VLOOKUP($B31,[1]!Tableau_Lancer_la_requête_à_partir_de_Excel_Files14[#All],36,FALSE),IF($AD31="MP HYGIENE",VLOOKUP($B31,[1]!Tableau_Lancer_la_requête_à_partir_de_Excel_Files15[#All],36,FALSE),IF($AD31="SIPALDIS",VLOOKUP($B31,[1]!Tableau_Lancer_la_requête_à_partir_de_Excel_Files13[#All],36,FALSE),IF($AD31="TICKET COM",VLOOKUP($B31,[1]!Tableau_Lancer_la_requête_à_partir_de_Excel_Files16[#All],36,FALSE),IF($AD31="TREELOGI-CODINA",VLOOKUP($B31,[1]!Tableau_Lancer_la_requête_à_partir_de_Excel_Files17[#All],36,FALSE)))))))))))))))))),"A REMPLIR")</f>
        <v>6</v>
      </c>
      <c r="AM31" s="26">
        <f ca="1">IFERROR(IF($AD31="SOLIA",VLOOKUP($B31,[1]!Tableau_Lancer_la_requête_à_partir_de_Excel_Files6[#All],37,FALSE),IF($AD31="FIRPLAST",VLOOKUP($B31,[1]!Tableau_Lancer_la_requête_à_partir_de_Excel_Files5[#All],37,FALSE),IF($AD31="COMATEC",VLOOKUP($B31,[1]!Tableau_Lancer_la_requête_à_partir_de_Excel_Files7[#All],37,FALSE),IF($AD31="DE FACTO",VLOOKUP($B31,[1]!Tableau_Lancer_la_requête_à_partir_de_Excel_Files4[#All],37,FALSE),IF($AD31="ARTE Dist",VLOOKUP($B31,[1]!Tableau_Lancer_la_requête_à_partir_de_Excel_Files18[#All],37,FALSE),IF($AD31="THIOLAT",VLOOKUP($B31,[1]!Tableau_Lancer_la_requête_à_partir_de_Excel_Files20[#All],37,FALSE),IF($AD31="LE GOFF",VLOOKUP($B31,[1]!Tableau_Lancer_la_requête_à_partir_de_Excel_Files19[#All],37,FALSE),IF($AD31="ARDEX",VLOOKUP($B31,[1]!Tableau_Lancer_la_requête_à_partir_de_Excel_Files8[#All],37,FALSE),IF($AD31="EVENPLAST",VLOOKUP($B31,[1]!Tableau_Lancer_la_requête_à_partir_de_Excel_Files9[#All],37,FALSE),IF($AD31="GAULT ET FREMONT",VLOOKUP($B31,[1]!Tableau_Lancer_la_requête_à_partir_de_Excel_Files10[#All],37,FALSE),IF($AD31="GUILLIN EMBALLAGES",VLOOKUP($B31,[1]!Tableau_Lancer_la_requête_à_partir_de_Excel_Files11[#All],37,FALSE),IF($AD31="IMPRIMERIE DU VIADUC",VLOOKUP($B31,[1]!Tableau_Lancer_la_requête_à_partir_de_Excel_Files12[#All],37,FALSE),IF($AD31="JOLARD",VLOOKUP($B31,[1]!Tableau_Lancer_la_requête_à_partir_de_Excel_Files14[#All],37,FALSE),IF($AD31="MP HYGIENE",VLOOKUP($B31,[1]!Tableau_Lancer_la_requête_à_partir_de_Excel_Files15[#All],37,FALSE),IF($AD31="SIPALDIS",VLOOKUP($B31,[1]!Tableau_Lancer_la_requête_à_partir_de_Excel_Files13[#All],37,FALSE),IF($AD31="TICKET COM",VLOOKUP($B31,[1]!Tableau_Lancer_la_requête_à_partir_de_Excel_Files16[#All],37,FALSE),IF($AD31="TREELOGI-CODINA",VLOOKUP($B31,[1]!Tableau_Lancer_la_requête_à_partir_de_Excel_Files17[#All],37,FALSE)))))))))))))))))),"A REMPLIR")</f>
        <v>3</v>
      </c>
      <c r="AN31" s="28">
        <f ca="1">IFERROR(IF($AD31="SOLIA",VLOOKUP($B31,[1]!Tableau_Lancer_la_requête_à_partir_de_Excel_Files6[#All],38,FALSE),IF($AD31="FIRPLAST",VLOOKUP($B31,[1]!Tableau_Lancer_la_requête_à_partir_de_Excel_Files5[#All],38,FALSE),IF($AD31="COMATEC",VLOOKUP($B31,[1]!Tableau_Lancer_la_requête_à_partir_de_Excel_Files7[#All],38,FALSE),IF($AD31="DE FACTO",VLOOKUP($B31,[1]!Tableau_Lancer_la_requête_à_partir_de_Excel_Files4[#All],38,FALSE),IF($AD31="ARTE Dist",VLOOKUP($B31,[1]!Tableau_Lancer_la_requête_à_partir_de_Excel_Files18[#All],38,FALSE),IF($AD31="THIOLAT",VLOOKUP($B31,[1]!Tableau_Lancer_la_requête_à_partir_de_Excel_Files20[#All],38,FALSE),IF($AD31="LE GOFF",VLOOKUP($B31,[1]!Tableau_Lancer_la_requête_à_partir_de_Excel_Files19[#All],38,FALSE),IF($AD31="ARDEX",VLOOKUP($B31,[1]!Tableau_Lancer_la_requête_à_partir_de_Excel_Files8[#All],38,FALSE),IF($AD31="EVENPLAST",VLOOKUP($B31,[1]!Tableau_Lancer_la_requête_à_partir_de_Excel_Files9[#All],38,FALSE),IF($AD31="GAULT ET FREMONT",VLOOKUP($B31,[1]!Tableau_Lancer_la_requête_à_partir_de_Excel_Files10[#All],38,FALSE),IF($AD31="GUILLIN EMBALLAGES",VLOOKUP($B31,[1]!Tableau_Lancer_la_requête_à_partir_de_Excel_Files11[#All],38,FALSE),IF($AD31="IMPRIMERIE DU VIADUC",VLOOKUP($B31,[1]!Tableau_Lancer_la_requête_à_partir_de_Excel_Files12[#All],38,FALSE),IF($AD31="JOLARD",VLOOKUP($B31,[1]!Tableau_Lancer_la_requête_à_partir_de_Excel_Files14[#All],38,FALSE),IF($AD31="MP HYGIENE",VLOOKUP($B31,[1]!Tableau_Lancer_la_requête_à_partir_de_Excel_Files15[#All],38,FALSE),IF($AD31="SIPALDIS",VLOOKUP($B31,[1]!Tableau_Lancer_la_requête_à_partir_de_Excel_Files13[#All],38,FALSE),IF($AD31="TICKET COM",VLOOKUP($B31,[1]!Tableau_Lancer_la_requête_à_partir_de_Excel_Files16[#All],38,FALSE),IF($AD31="TREELOGI-CODINA",VLOOKUP($B31,[1]!Tableau_Lancer_la_requête_à_partir_de_Excel_Files17[#All],38,FALSE)))))))))))))))))),"A REMPLIR")</f>
        <v>0.05</v>
      </c>
      <c r="AO31" s="28">
        <f ca="1">IFERROR(IF($AD31="SOLIA",VLOOKUP($B31,[1]!Tableau_Lancer_la_requête_à_partir_de_Excel_Files6[#All],39,FALSE),IF($AD31="FIRPLAST",VLOOKUP($B31,[1]!Tableau_Lancer_la_requête_à_partir_de_Excel_Files5[#All],39,FALSE),IF($AD31="COMATEC",VLOOKUP($B31,[1]!Tableau_Lancer_la_requête_à_partir_de_Excel_Files7[#All],39,FALSE),IF($AD31="DE FACTO",VLOOKUP($B31,[1]!Tableau_Lancer_la_requête_à_partir_de_Excel_Files4[#All],39,FALSE),IF($AD31="ARTE Dist",VLOOKUP($B31,[1]!Tableau_Lancer_la_requête_à_partir_de_Excel_Files18[#All],39,FALSE),IF($AD31="THIOLAT",VLOOKUP($B31,[1]!Tableau_Lancer_la_requête_à_partir_de_Excel_Files20[#All],39,FALSE),IF($AD31="LE GOFF",VLOOKUP($B31,[1]!Tableau_Lancer_la_requête_à_partir_de_Excel_Files19[#All],39,FALSE),IF($AD31="ARDEX",VLOOKUP($B31,[1]!Tableau_Lancer_la_requête_à_partir_de_Excel_Files8[#All],39,FALSE),IF($AD31="EVENPLAST",VLOOKUP($B31,[1]!Tableau_Lancer_la_requête_à_partir_de_Excel_Files9[#All],39,FALSE),IF($AD31="GAULT ET FREMONT",VLOOKUP($B31,[1]!Tableau_Lancer_la_requête_à_partir_de_Excel_Files10[#All],39,FALSE),IF($AD31="GUILLIN EMBALLAGES",VLOOKUP($B31,[1]!Tableau_Lancer_la_requête_à_partir_de_Excel_Files11[#All],39,FALSE),IF($AD31="IMPRIMERIE DU VIADUC",VLOOKUP($B31,[1]!Tableau_Lancer_la_requête_à_partir_de_Excel_Files12[#All],39,FALSE),IF($AD31="JOLARD",VLOOKUP($B31,[1]!Tableau_Lancer_la_requête_à_partir_de_Excel_Files14[#All],39,FALSE),IF($AD31="MP HYGIENE",VLOOKUP($B31,[1]!Tableau_Lancer_la_requête_à_partir_de_Excel_Files15[#All],39,FALSE),IF($AD31="SIPALDIS",VLOOKUP($B31,[1]!Tableau_Lancer_la_requête_à_partir_de_Excel_Files13[#All],39,FALSE),IF($AD31="TICKET COM",VLOOKUP($B31,[1]!Tableau_Lancer_la_requête_à_partir_de_Excel_Files16[#All],39,FALSE),IF($AD31="TREELOGI-CODINA",VLOOKUP($B31,[1]!Tableau_Lancer_la_requête_à_partir_de_Excel_Files17[#All],39,FALSE)))))))))))))))))),"A REMPLIR")</f>
        <v>2</v>
      </c>
      <c r="AP31" s="25" t="str">
        <f ca="1">IFERROR(IF($AD31="SOLIA",VLOOKUP($B31,[1]!Tableau_Lancer_la_requête_à_partir_de_Excel_Files6[#All],40,FALSE),IF($AD31="FIRPLAST",VLOOKUP($B31,[1]!Tableau_Lancer_la_requête_à_partir_de_Excel_Files5[#All],40,FALSE),IF($AD31="COMATEC",VLOOKUP($B31,[1]!Tableau_Lancer_la_requête_à_partir_de_Excel_Files7[#All],40,FALSE),IF($AD31="DE FACTO",VLOOKUP($B31,[1]!Tableau_Lancer_la_requête_à_partir_de_Excel_Files4[#All],40,FALSE),IF($AD31="ARTE Dist",VLOOKUP($B31,[1]!Tableau_Lancer_la_requête_à_partir_de_Excel_Files18[#All],40,FALSE),IF($AD31="THIOLAT",VLOOKUP($B31,[1]!Tableau_Lancer_la_requête_à_partir_de_Excel_Files20[#All],40,FALSE),IF($AD31="LE GOFF",VLOOKUP($B31,[1]!Tableau_Lancer_la_requête_à_partir_de_Excel_Files19[#All],40,FALSE),IF($AD31="ARDEX",VLOOKUP($B31,[1]!Tableau_Lancer_la_requête_à_partir_de_Excel_Files8[#All],40,FALSE),IF($AD31="EVENPLAST",VLOOKUP($B31,[1]!Tableau_Lancer_la_requête_à_partir_de_Excel_Files9[#All],40,FALSE),IF($AD31="GAULT ET FREMONT",VLOOKUP($B31,[1]!Tableau_Lancer_la_requête_à_partir_de_Excel_Files10[#All],40,FALSE),IF($AD31="GUILLIN EMBALLAGES",VLOOKUP($B31,[1]!Tableau_Lancer_la_requête_à_partir_de_Excel_Files11[#All],40,FALSE),IF($AD31="IMPRIMERIE DU VIADUC",VLOOKUP($B31,[1]!Tableau_Lancer_la_requête_à_partir_de_Excel_Files12[#All],40,FALSE),IF($AD31="JOLARD",VLOOKUP($B31,[1]!Tableau_Lancer_la_requête_à_partir_de_Excel_Files14[#All],40,FALSE),IF($AD31="MP HYGIENE",VLOOKUP($B31,[1]!Tableau_Lancer_la_requête_à_partir_de_Excel_Files15[#All],40,FALSE),IF($AD31="SIPALDIS",VLOOKUP($B31,[1]!Tableau_Lancer_la_requête_à_partir_de_Excel_Files13[#All],40,FALSE),IF($AD31="TICKET COM",VLOOKUP($B31,[1]!Tableau_Lancer_la_requête_à_partir_de_Excel_Files16[#All],40,FALSE),IF($AD31="TREELOGI-CODINA",VLOOKUP($B31,[1]!Tableau_Lancer_la_requête_à_partir_de_Excel_Files17[#All],40,FALSE)))))))))))))))))),"A REMPLIR")</f>
        <v>Julien DAVID</v>
      </c>
      <c r="AQ31" s="27" t="str">
        <f ca="1">IFERROR(IF($AD31="SOLIA",VLOOKUP($B31,[1]!Tableau_Lancer_la_requête_à_partir_de_Excel_Files6[#All],41,FALSE),IF($AD31="FIRPLAST",VLOOKUP($B31,[1]!Tableau_Lancer_la_requête_à_partir_de_Excel_Files5[#All],41,FALSE),IF($AD31="COMATEC",VLOOKUP($B31,[1]!Tableau_Lancer_la_requête_à_partir_de_Excel_Files7[#All],41,FALSE),IF($AD31="DE FACTO",VLOOKUP($B31,[1]!Tableau_Lancer_la_requête_à_partir_de_Excel_Files4[#All],41,FALSE),IF($AD31="ARTE Dist",VLOOKUP($B31,[1]!Tableau_Lancer_la_requête_à_partir_de_Excel_Files18[#All],41,FALSE),IF($AD31="THIOLAT",VLOOKUP($B31,[1]!Tableau_Lancer_la_requête_à_partir_de_Excel_Files20[#All],41,FALSE),IF($AD31="LE GOFF",VLOOKUP($B31,[1]!Tableau_Lancer_la_requête_à_partir_de_Excel_Files19[#All],41,FALSE),IF($AD31="ARDEX",VLOOKUP($B31,[1]!Tableau_Lancer_la_requête_à_partir_de_Excel_Files8[#All],41,FALSE),IF($AD31="EVENPLAST",VLOOKUP($B31,[1]!Tableau_Lancer_la_requête_à_partir_de_Excel_Files9[#All],41,FALSE),IF($AD31="GAULT ET FREMONT",VLOOKUP($B31,[1]!Tableau_Lancer_la_requête_à_partir_de_Excel_Files10[#All],41,FALSE),IF($AD31="GUILLIN EMBALLAGES",VLOOKUP($B31,[1]!Tableau_Lancer_la_requête_à_partir_de_Excel_Files11[#All],41,FALSE),IF($AD31="IMPRIMERIE DU VIADUC",VLOOKUP($B31,[1]!Tableau_Lancer_la_requête_à_partir_de_Excel_Files12[#All],41,FALSE),IF($AD31="JOLARD",VLOOKUP($B31,[1]!Tableau_Lancer_la_requête_à_partir_de_Excel_Files14[#All],41,FALSE),IF($AD31="MP HYGIENE",VLOOKUP($B31,[1]!Tableau_Lancer_la_requête_à_partir_de_Excel_Files15[#All],41,FALSE),IF($AD31="SIPALDIS",VLOOKUP($B31,[1]!Tableau_Lancer_la_requête_à_partir_de_Excel_Files13[#All],41,FALSE),IF($AD31="TICKET COM",VLOOKUP($B31,[1]!Tableau_Lancer_la_requête_à_partir_de_Excel_Files16[#All],41,FALSE),IF($AD31="TREELOGI-CODINA",VLOOKUP($B31,[1]!Tableau_Lancer_la_requête_à_partir_de_Excel_Files17[#All],41,FALSE)))))))))))))))))),"A REMPLIR")</f>
        <v>03 42 51 67 89</v>
      </c>
      <c r="AR31" s="29">
        <v>42541</v>
      </c>
      <c r="AS31" s="24">
        <v>3</v>
      </c>
      <c r="AT31" s="30" t="s">
        <v>166</v>
      </c>
      <c r="AU31" s="31" t="s">
        <v>72</v>
      </c>
      <c r="AV31" s="31" t="s">
        <v>79</v>
      </c>
      <c r="AW31" s="31" t="s">
        <v>79</v>
      </c>
      <c r="AX31" s="31"/>
      <c r="AY31" s="32">
        <v>250000</v>
      </c>
      <c r="AZ31" s="32">
        <v>714.28571428571433</v>
      </c>
      <c r="BA31" s="31">
        <v>10</v>
      </c>
      <c r="BB31" s="31" t="s">
        <v>82</v>
      </c>
      <c r="BC31" s="31" t="s">
        <v>167</v>
      </c>
      <c r="BD31" s="30" t="s">
        <v>168</v>
      </c>
      <c r="BE31" s="33">
        <v>42552</v>
      </c>
      <c r="BF31" s="37"/>
      <c r="BG31" s="22" t="s">
        <v>169</v>
      </c>
    </row>
    <row r="32" spans="1:59" ht="60" customHeight="1">
      <c r="A32" s="10" t="s">
        <v>117</v>
      </c>
      <c r="B32" s="11" t="s">
        <v>118</v>
      </c>
      <c r="C32" s="12" t="s">
        <v>61</v>
      </c>
      <c r="D32" s="13" t="s">
        <v>119</v>
      </c>
      <c r="E32" s="14" t="s">
        <v>120</v>
      </c>
      <c r="F32" s="15">
        <v>42379</v>
      </c>
      <c r="G32" s="13" t="s">
        <v>121</v>
      </c>
      <c r="H32" s="13" t="s">
        <v>65</v>
      </c>
      <c r="I32" s="16" t="s">
        <v>122</v>
      </c>
      <c r="J32" s="16" t="s">
        <v>123</v>
      </c>
      <c r="K32" s="16" t="s">
        <v>124</v>
      </c>
      <c r="L32" s="16" t="s">
        <v>125</v>
      </c>
      <c r="M32" s="16" t="s">
        <v>126</v>
      </c>
      <c r="N32" s="16" t="s">
        <v>127</v>
      </c>
      <c r="O32" s="17" t="s">
        <v>72</v>
      </c>
      <c r="P32" s="17" t="s">
        <v>79</v>
      </c>
      <c r="Q32" s="16" t="s">
        <v>128</v>
      </c>
      <c r="R32" s="16" t="s">
        <v>129</v>
      </c>
      <c r="S32" s="18" t="s">
        <v>130</v>
      </c>
      <c r="T32" s="19"/>
      <c r="U32" s="19" t="s">
        <v>131</v>
      </c>
      <c r="V32" s="20">
        <v>5</v>
      </c>
      <c r="W32" s="21" t="s">
        <v>77</v>
      </c>
      <c r="X32" s="21" t="s">
        <v>78</v>
      </c>
      <c r="Y32" s="21">
        <v>42389</v>
      </c>
      <c r="Z32" s="22" t="s">
        <v>79</v>
      </c>
      <c r="AA32" s="23" t="s">
        <v>80</v>
      </c>
      <c r="AB32" s="24" t="s">
        <v>132</v>
      </c>
      <c r="AC32" s="24" t="s">
        <v>130</v>
      </c>
      <c r="AD32" s="25">
        <f ca="1">IFERROR(IF($AD32="SOLIA",VLOOKUP($B32,[1]!Tableau_Lancer_la_requête_à_partir_de_Excel_Files6[#All],28,FALSE),IF($AD32="FIRPLAST",VLOOKUP($B32,[1]!Tableau_Lancer_la_requête_à_partir_de_Excel_Files5[#All],28,FALSE),IF($AD32="COMATEC",VLOOKUP($B32,[1]!Tableau_Lancer_la_requête_à_partir_de_Excel_Files7[#All],28,FALSE),IF($AD32="DE FACTO",VLOOKUP($B32,[1]!Tableau_Lancer_la_requête_à_partir_de_Excel_Files4[#All],28,FALSE),IF($AD32="ARTE Dist",VLOOKUP($B32,[1]!Tableau_Lancer_la_requête_à_partir_de_Excel_Files18[#All],28,FALSE),IF($AD32="THIOLAT",VLOOKUP($B32,[1]!Tableau_Lancer_la_requête_à_partir_de_Excel_Files20[#All],28,FALSE),IF($AD32="LE GOFF",VLOOKUP($B32,[1]!Tableau_Lancer_la_requête_à_partir_de_Excel_Files19[#All],28,FALSE),IF($AD32="ARDEX",VLOOKUP($B32,[1]!Tableau_Lancer_la_requête_à_partir_de_Excel_Files8[#All],28,FALSE),IF($AD32="EVENPLAST",VLOOKUP($B32,[1]!Tableau_Lancer_la_requête_à_partir_de_Excel_Files9[#All],28,FALSE),IF($AD32="GAULT ET FREMONT",VLOOKUP($B32,[1]!Tableau_Lancer_la_requête_à_partir_de_Excel_Files10[#All],28,FALSE),IF($AD32="GUILLIN EMBALLAGES",VLOOKUP($B32,[1]!Tableau_Lancer_la_requête_à_partir_de_Excel_Files11[#All],28,FALSE),IF($AD32="IMPRIMERIE DU VIADUC",VLOOKUP($B32,[1]!Tableau_Lancer_la_requête_à_partir_de_Excel_Files12[#All],28,FALSE),IF($AD32="JOLARD",VLOOKUP($B32,[1]!Tableau_Lancer_la_requête_à_partir_de_Excel_Files14[#All],28,FALSE),IF($AD32="MP HYGIENE",VLOOKUP($B32,[1]!Tableau_Lancer_la_requête_à_partir_de_Excel_Files15[#All],28,FALSE),IF($AD32="SIPALDIS",VLOOKUP($B32,[1]!Tableau_Lancer_la_requête_à_partir_de_Excel_Files13[#All],28,FALSE),IF($AD32="TICKET COM",VLOOKUP($B32,[1]!Tableau_Lancer_la_requête_à_partir_de_Excel_Files16[#All],28,FALSE),IF($AD32="TREELOGI-CODINA",VLOOKUP($B32,[1]!Tableau_Lancer_la_requête_à_partir_de_Excel_Files17[#All],28,FALSE)))))))))))))))))),"A REMPLIR")</f>
        <v>42381</v>
      </c>
      <c r="AE32" s="25" t="str">
        <f ca="1">IFERROR(IF($AD32="SOLIA",VLOOKUP($B32,[1]!Tableau_Lancer_la_requête_à_partir_de_Excel_Files6[#All],29,FALSE),IF($AD32="FIRPLAST",VLOOKUP($B32,[1]!Tableau_Lancer_la_requête_à_partir_de_Excel_Files5[#All],29,FALSE),IF($AD32="COMATEC",VLOOKUP($B32,[1]!Tableau_Lancer_la_requête_à_partir_de_Excel_Files7[#All],29,FALSE),IF($AD32="DE FACTO",VLOOKUP($B32,[1]!Tableau_Lancer_la_requête_à_partir_de_Excel_Files4[#All],29,FALSE),IF($AD32="ARTE Dist",VLOOKUP($B32,[1]!Tableau_Lancer_la_requête_à_partir_de_Excel_Files18[#All],29,FALSE),IF($AD32="THIOLAT",VLOOKUP($B32,[1]!Tableau_Lancer_la_requête_à_partir_de_Excel_Files20[#All],29,FALSE),IF($AD32="LE GOFF",VLOOKUP($B32,[1]!Tableau_Lancer_la_requête_à_partir_de_Excel_Files19[#All],29,FALSE),IF($AD32="ARDEX",VLOOKUP($B32,[1]!Tableau_Lancer_la_requête_à_partir_de_Excel_Files8[#All],29,FALSE),IF($AD32="EVENPLAST",VLOOKUP($B32,[1]!Tableau_Lancer_la_requête_à_partir_de_Excel_Files9[#All],29,FALSE),IF($AD32="GAULT ET FREMONT",VLOOKUP($B32,[1]!Tableau_Lancer_la_requête_à_partir_de_Excel_Files10[#All],29,FALSE),IF($AD32="GUILLIN EMBALLAGES",VLOOKUP($B32,[1]!Tableau_Lancer_la_requête_à_partir_de_Excel_Files11[#All],29,FALSE),IF($AD32="IMPRIMERIE DU VIADUC",VLOOKUP($B32,[1]!Tableau_Lancer_la_requête_à_partir_de_Excel_Files12[#All],29,FALSE),IF($AD32="JOLARD",VLOOKUP($B32,[1]!Tableau_Lancer_la_requête_à_partir_de_Excel_Files14[#All],29,FALSE),IF($AD32="MP HYGIENE",VLOOKUP($B32,[1]!Tableau_Lancer_la_requête_à_partir_de_Excel_Files15[#All],29,FALSE),IF($AD32="SIPALDIS",VLOOKUP($B32,[1]!Tableau_Lancer_la_requête_à_partir_de_Excel_Files13[#All],29,FALSE),IF($AD32="TICKET COM",VLOOKUP($B32,[1]!Tableau_Lancer_la_requête_à_partir_de_Excel_Files16[#All],29,FALSE),IF($AD32="TREELOGI-CODINA",VLOOKUP($B32,[1]!Tableau_Lancer_la_requête_à_partir_de_Excel_Files17[#All],29,FALSE)))))))))))))))))),"A REMPLIR")</f>
        <v>18241</v>
      </c>
      <c r="AF32" s="25" t="str">
        <f ca="1">IFERROR(IF($AD32="SOLIA",VLOOKUP($B32,[1]!Tableau_Lancer_la_requête_à_partir_de_Excel_Files6[#All],30,FALSE),IF($AD32="FIRPLAST",VLOOKUP($B32,[1]!Tableau_Lancer_la_requête_à_partir_de_Excel_Files5[#All],30,FALSE),IF($AD32="COMATEC",VLOOKUP($B32,[1]!Tableau_Lancer_la_requête_à_partir_de_Excel_Files7[#All],30,FALSE),IF($AD32="DE FACTO",VLOOKUP($B32,[1]!Tableau_Lancer_la_requête_à_partir_de_Excel_Files4[#All],30,FALSE),IF($AD32="ARTE Dist",VLOOKUP($B32,[1]!Tableau_Lancer_la_requête_à_partir_de_Excel_Files18[#All],30,FALSE),IF($AD32="THIOLAT",VLOOKUP($B32,[1]!Tableau_Lancer_la_requête_à_partir_de_Excel_Files20[#All],30,FALSE),IF($AD32="LE GOFF",VLOOKUP($B32,[1]!Tableau_Lancer_la_requête_à_partir_de_Excel_Files19[#All],30,FALSE),IF($AD32="ARDEX",VLOOKUP($B32,[1]!Tableau_Lancer_la_requête_à_partir_de_Excel_Files8[#All],30,FALSE),IF($AD32="EVENPLAST",VLOOKUP($B32,[1]!Tableau_Lancer_la_requête_à_partir_de_Excel_Files9[#All],30,FALSE),IF($AD32="GAULT ET FREMONT",VLOOKUP($B32,[1]!Tableau_Lancer_la_requête_à_partir_de_Excel_Files10[#All],30,FALSE),IF($AD32="GUILLIN EMBALLAGES",VLOOKUP($B32,[1]!Tableau_Lancer_la_requête_à_partir_de_Excel_Files11[#All],30,FALSE),IF($AD32="IMPRIMERIE DU VIADUC",VLOOKUP($B32,[1]!Tableau_Lancer_la_requête_à_partir_de_Excel_Files12[#All],30,FALSE),IF($AD32="JOLARD",VLOOKUP($B32,[1]!Tableau_Lancer_la_requête_à_partir_de_Excel_Files14[#All],30,FALSE),IF($AD32="MP HYGIENE",VLOOKUP($B32,[1]!Tableau_Lancer_la_requête_à_partir_de_Excel_Files15[#All],30,FALSE),IF($AD32="SIPALDIS",VLOOKUP($B32,[1]!Tableau_Lancer_la_requête_à_partir_de_Excel_Files13[#All],30,FALSE),IF($AD32="TICKET COM",VLOOKUP($B32,[1]!Tableau_Lancer_la_requête_à_partir_de_Excel_Files16[#All],30,FALSE),IF($AD32="TREELOGI-CODINA",VLOOKUP($B32,[1]!Tableau_Lancer_la_requête_à_partir_de_Excel_Files17[#All],30,FALSE)))))))))))))))))),"A REMPLIR")</f>
        <v>Sac Panini papier 95x65x29 cm C-1000</v>
      </c>
      <c r="AG32" s="26" t="str">
        <f ca="1">IFERROR(IF($AD32="SOLIA",VLOOKUP($B32,[1]!Tableau_Lancer_la_requête_à_partir_de_Excel_Files6[#All],31,FALSE),IF($AD32="FIRPLAST",VLOOKUP($B32,[1]!Tableau_Lancer_la_requête_à_partir_de_Excel_Files5[#All],31,FALSE),IF($AD32="COMATEC",VLOOKUP($B32,[1]!Tableau_Lancer_la_requête_à_partir_de_Excel_Files7[#All],31,FALSE),IF($AD32="DE FACTO",VLOOKUP($B32,[1]!Tableau_Lancer_la_requête_à_partir_de_Excel_Files4[#All],31,FALSE),IF($AD32="ARTE Dist",VLOOKUP($B32,[1]!Tableau_Lancer_la_requête_à_partir_de_Excel_Files18[#All],31,FALSE),IF($AD32="THIOLAT",VLOOKUP($B32,[1]!Tableau_Lancer_la_requête_à_partir_de_Excel_Files20[#All],31,FALSE),IF($AD32="LE GOFF",VLOOKUP($B32,[1]!Tableau_Lancer_la_requête_à_partir_de_Excel_Files19[#All],31,FALSE),IF($AD32="ARDEX",VLOOKUP($B32,[1]!Tableau_Lancer_la_requête_à_partir_de_Excel_Files8[#All],31,FALSE),IF($AD32="EVENPLAST",VLOOKUP($B32,[1]!Tableau_Lancer_la_requête_à_partir_de_Excel_Files9[#All],31,FALSE),IF($AD32="GAULT ET FREMONT",VLOOKUP($B32,[1]!Tableau_Lancer_la_requête_à_partir_de_Excel_Files10[#All],31,FALSE),IF($AD32="GUILLIN EMBALLAGES",VLOOKUP($B32,[1]!Tableau_Lancer_la_requête_à_partir_de_Excel_Files11[#All],31,FALSE),IF($AD32="IMPRIMERIE DU VIADUC",VLOOKUP($B32,[1]!Tableau_Lancer_la_requête_à_partir_de_Excel_Files12[#All],31,FALSE),IF($AD32="JOLARD",VLOOKUP($B32,[1]!Tableau_Lancer_la_requête_à_partir_de_Excel_Files14[#All],31,FALSE),IF($AD32="MP HYGIENE",VLOOKUP($B32,[1]!Tableau_Lancer_la_requête_à_partir_de_Excel_Files15[#All],31,FALSE),IF($AD32="SIPALDIS",VLOOKUP($B32,[1]!Tableau_Lancer_la_requête_à_partir_de_Excel_Files13[#All],31,FALSE),IF($AD32="TICKET COM",VLOOKUP($B32,[1]!Tableau_Lancer_la_requête_à_partir_de_Excel_Files16[#All],31,FALSE),IF($AD32="TREELOGI-CODINA",VLOOKUP($B32,[1]!Tableau_Lancer_la_requête_à_partir_de_Excel_Files17[#All],31,FALSE)))))))))))))))))),"A REMPLIR")</f>
        <v>1000</v>
      </c>
      <c r="AH32" s="25" t="str">
        <f ca="1">IFERROR(IF($AD32="SOLIA",VLOOKUP($B32,[1]!Tableau_Lancer_la_requête_à_partir_de_Excel_Files6[#All],32,FALSE),IF($AD32="FIRPLAST",VLOOKUP($B32,[1]!Tableau_Lancer_la_requête_à_partir_de_Excel_Files5[#All],32,FALSE),IF($AD32="COMATEC",VLOOKUP($B32,[1]!Tableau_Lancer_la_requête_à_partir_de_Excel_Files7[#All],32,FALSE),IF($AD32="DE FACTO",VLOOKUP($B32,[1]!Tableau_Lancer_la_requête_à_partir_de_Excel_Files4[#All],32,FALSE),IF($AD32="ARTE Dist",VLOOKUP($B32,[1]!Tableau_Lancer_la_requête_à_partir_de_Excel_Files18[#All],32,FALSE),IF($AD32="THIOLAT",VLOOKUP($B32,[1]!Tableau_Lancer_la_requête_à_partir_de_Excel_Files20[#All],32,FALSE),IF($AD32="LE GOFF",VLOOKUP($B32,[1]!Tableau_Lancer_la_requête_à_partir_de_Excel_Files19[#All],32,FALSE),IF($AD32="ARDEX",VLOOKUP($B32,[1]!Tableau_Lancer_la_requête_à_partir_de_Excel_Files8[#All],32,FALSE),IF($AD32="EVENPLAST",VLOOKUP($B32,[1]!Tableau_Lancer_la_requête_à_partir_de_Excel_Files9[#All],32,FALSE),IF($AD32="GAULT ET FREMONT",VLOOKUP($B32,[1]!Tableau_Lancer_la_requête_à_partir_de_Excel_Files10[#All],32,FALSE),IF($AD32="GUILLIN EMBALLAGES",VLOOKUP($B32,[1]!Tableau_Lancer_la_requête_à_partir_de_Excel_Files11[#All],32,FALSE),IF($AD32="IMPRIMERIE DU VIADUC",VLOOKUP($B32,[1]!Tableau_Lancer_la_requête_à_partir_de_Excel_Files12[#All],32,FALSE),IF($AD32="JOLARD",VLOOKUP($B32,[1]!Tableau_Lancer_la_requête_à_partir_de_Excel_Files14[#All],32,FALSE),IF($AD32="MP HYGIENE",VLOOKUP($B32,[1]!Tableau_Lancer_la_requête_à_partir_de_Excel_Files15[#All],32,FALSE),IF($AD32="SIPALDIS",VLOOKUP($B32,[1]!Tableau_Lancer_la_requête_à_partir_de_Excel_Files13[#All],32,FALSE),IF($AD32="TICKET COM",VLOOKUP($B32,[1]!Tableau_Lancer_la_requête_à_partir_de_Excel_Files16[#All],32,FALSE),IF($AD32="TREELOGI-CODINA",VLOOKUP($B32,[1]!Tableau_Lancer_la_requête_à_partir_de_Excel_Files17[#All],32,FALSE)))))))))))))))))),"A REMPLIR")</f>
        <v>OUI</v>
      </c>
      <c r="AI32" s="27" t="str">
        <f ca="1">IFERROR(IF($AD32="SOLIA",VLOOKUP($B32,[1]!Tableau_Lancer_la_requête_à_partir_de_Excel_Files6[#All],33,FALSE),IF($AD32="FIRPLAST",VLOOKUP($B32,[1]!Tableau_Lancer_la_requête_à_partir_de_Excel_Files5[#All],33,FALSE),IF($AD32="COMATEC",VLOOKUP($B32,[1]!Tableau_Lancer_la_requête_à_partir_de_Excel_Files7[#All],33,FALSE),IF($AD32="DE FACTO",VLOOKUP($B32,[1]!Tableau_Lancer_la_requête_à_partir_de_Excel_Files4[#All],33,FALSE),IF($AD32="ARTE Dist",VLOOKUP($B32,[1]!Tableau_Lancer_la_requête_à_partir_de_Excel_Files18[#All],33,FALSE),IF($AD32="THIOLAT",VLOOKUP($B32,[1]!Tableau_Lancer_la_requête_à_partir_de_Excel_Files20[#All],33,FALSE),IF($AD32="LE GOFF",VLOOKUP($B32,[1]!Tableau_Lancer_la_requête_à_partir_de_Excel_Files19[#All],33,FALSE),IF($AD32="ARDEX",VLOOKUP($B32,[1]!Tableau_Lancer_la_requête_à_partir_de_Excel_Files8[#All],33,FALSE),IF($AD32="EVENPLAST",VLOOKUP($B32,[1]!Tableau_Lancer_la_requête_à_partir_de_Excel_Files9[#All],33,FALSE),IF($AD32="GAULT ET FREMONT",VLOOKUP($B32,[1]!Tableau_Lancer_la_requête_à_partir_de_Excel_Files10[#All],33,FALSE),IF($AD32="GUILLIN EMBALLAGES",VLOOKUP($B32,[1]!Tableau_Lancer_la_requête_à_partir_de_Excel_Files11[#All],33,FALSE),IF($AD32="IMPRIMERIE DU VIADUC",VLOOKUP($B32,[1]!Tableau_Lancer_la_requête_à_partir_de_Excel_Files12[#All],33,FALSE),IF($AD32="JOLARD",VLOOKUP($B32,[1]!Tableau_Lancer_la_requête_à_partir_de_Excel_Files14[#All],33,FALSE),IF($AD32="MP HYGIENE",VLOOKUP($B32,[1]!Tableau_Lancer_la_requête_à_partir_de_Excel_Files15[#All],33,FALSE),IF($AD32="SIPALDIS",VLOOKUP($B32,[1]!Tableau_Lancer_la_requête_à_partir_de_Excel_Files13[#All],33,FALSE),IF($AD32="TICKET COM",VLOOKUP($B32,[1]!Tableau_Lancer_la_requête_à_partir_de_Excel_Files16[#All],33,FALSE),IF($AD32="TREELOGI-CODINA",VLOOKUP($B32,[1]!Tableau_Lancer_la_requête_à_partir_de_Excel_Files17[#All],33,FALSE)))))))))))))))))),"A REMPLIR")</f>
        <v>50000</v>
      </c>
      <c r="AJ32" s="25">
        <f ca="1">IFERROR(IF($AD32="SOLIA",VLOOKUP($B32,[1]!Tableau_Lancer_la_requête_à_partir_de_Excel_Files6[#All],34,FALSE),IF($AD32="FIRPLAST",VLOOKUP($B32,[1]!Tableau_Lancer_la_requête_à_partir_de_Excel_Files5[#All],34,FALSE),IF($AD32="COMATEC",VLOOKUP($B32,[1]!Tableau_Lancer_la_requête_à_partir_de_Excel_Files7[#All],34,FALSE),IF($AD32="DE FACTO",VLOOKUP($B32,[1]!Tableau_Lancer_la_requête_à_partir_de_Excel_Files4[#All],34,FALSE),IF($AD32="ARTE Dist",VLOOKUP($B32,[1]!Tableau_Lancer_la_requête_à_partir_de_Excel_Files18[#All],34,FALSE),IF($AD32="THIOLAT",VLOOKUP($B32,[1]!Tableau_Lancer_la_requête_à_partir_de_Excel_Files20[#All],34,FALSE),IF($AD32="LE GOFF",VLOOKUP($B32,[1]!Tableau_Lancer_la_requête_à_partir_de_Excel_Files19[#All],34,FALSE),IF($AD32="ARDEX",VLOOKUP($B32,[1]!Tableau_Lancer_la_requête_à_partir_de_Excel_Files8[#All],34,FALSE),IF($AD32="EVENPLAST",VLOOKUP($B32,[1]!Tableau_Lancer_la_requête_à_partir_de_Excel_Files9[#All],34,FALSE),IF($AD32="GAULT ET FREMONT",VLOOKUP($B32,[1]!Tableau_Lancer_la_requête_à_partir_de_Excel_Files10[#All],34,FALSE),IF($AD32="GUILLIN EMBALLAGES",VLOOKUP($B32,[1]!Tableau_Lancer_la_requête_à_partir_de_Excel_Files11[#All],34,FALSE),IF($AD32="IMPRIMERIE DU VIADUC",VLOOKUP($B32,[1]!Tableau_Lancer_la_requête_à_partir_de_Excel_Files12[#All],34,FALSE),IF($AD32="JOLARD",VLOOKUP($B32,[1]!Tableau_Lancer_la_requête_à_partir_de_Excel_Files14[#All],34,FALSE),IF($AD32="MP HYGIENE",VLOOKUP($B32,[1]!Tableau_Lancer_la_requête_à_partir_de_Excel_Files15[#All],34,FALSE),IF($AD32="SIPALDIS",VLOOKUP($B32,[1]!Tableau_Lancer_la_requête_à_partir_de_Excel_Files13[#All],34,FALSE),IF($AD32="TICKET COM",VLOOKUP($B32,[1]!Tableau_Lancer_la_requête_à_partir_de_Excel_Files16[#All],34,FALSE),IF($AD32="TREELOGI-CODINA",VLOOKUP($B32,[1]!Tableau_Lancer_la_requête_à_partir_de_Excel_Files17[#All],34,FALSE)))))))))))))))))),"A REMPLIR")</f>
        <v>42384</v>
      </c>
      <c r="AK32" s="25" t="str">
        <f ca="1">IFERROR(IF($AD32="SOLIA",VLOOKUP($B32,[1]!Tableau_Lancer_la_requête_à_partir_de_Excel_Files6[#All],35,FALSE),IF($AD32="FIRPLAST",VLOOKUP($B32,[1]!Tableau_Lancer_la_requête_à_partir_de_Excel_Files5[#All],35,FALSE),IF($AD32="COMATEC",VLOOKUP($B32,[1]!Tableau_Lancer_la_requête_à_partir_de_Excel_Files7[#All],35,FALSE),IF($AD32="DE FACTO",VLOOKUP($B32,[1]!Tableau_Lancer_la_requête_à_partir_de_Excel_Files4[#All],35,FALSE),IF($AD32="ARTE Dist",VLOOKUP($B32,[1]!Tableau_Lancer_la_requête_à_partir_de_Excel_Files18[#All],35,FALSE),IF($AD32="THIOLAT",VLOOKUP($B32,[1]!Tableau_Lancer_la_requête_à_partir_de_Excel_Files20[#All],35,FALSE),IF($AD32="LE GOFF",VLOOKUP($B32,[1]!Tableau_Lancer_la_requête_à_partir_de_Excel_Files19[#All],35,FALSE),IF($AD32="ARDEX",VLOOKUP($B32,[1]!Tableau_Lancer_la_requête_à_partir_de_Excel_Files8[#All],35,FALSE),IF($AD32="EVENPLAST",VLOOKUP($B32,[1]!Tableau_Lancer_la_requête_à_partir_de_Excel_Files9[#All],35,FALSE),IF($AD32="GAULT ET FREMONT",VLOOKUP($B32,[1]!Tableau_Lancer_la_requête_à_partir_de_Excel_Files10[#All],35,FALSE),IF($AD32="GUILLIN EMBALLAGES",VLOOKUP($B32,[1]!Tableau_Lancer_la_requête_à_partir_de_Excel_Files11[#All],35,FALSE),IF($AD32="IMPRIMERIE DU VIADUC",VLOOKUP($B32,[1]!Tableau_Lancer_la_requête_à_partir_de_Excel_Files12[#All],35,FALSE),IF($AD32="JOLARD",VLOOKUP($B32,[1]!Tableau_Lancer_la_requête_à_partir_de_Excel_Files14[#All],35,FALSE),IF($AD32="MP HYGIENE",VLOOKUP($B32,[1]!Tableau_Lancer_la_requête_à_partir_de_Excel_Files15[#All],35,FALSE),IF($AD32="SIPALDIS",VLOOKUP($B32,[1]!Tableau_Lancer_la_requête_à_partir_de_Excel_Files13[#All],35,FALSE),IF($AD32="TICKET COM",VLOOKUP($B32,[1]!Tableau_Lancer_la_requête_à_partir_de_Excel_Files16[#All],35,FALSE),IF($AD32="TREELOGI-CODINA",VLOOKUP($B32,[1]!Tableau_Lancer_la_requête_à_partir_de_Excel_Files17[#All],35,FALSE)))))))))))))))))),"A REMPLIR")</f>
        <v xml:space="preserve">Courrier </v>
      </c>
      <c r="AL32" s="26" t="str">
        <f ca="1">IFERROR(IF($AD32="SOLIA",VLOOKUP($B32,[1]!Tableau_Lancer_la_requête_à_partir_de_Excel_Files6[#All],36,FALSE),IF($AD32="FIRPLAST",VLOOKUP($B32,[1]!Tableau_Lancer_la_requête_à_partir_de_Excel_Files5[#All],36,FALSE),IF($AD32="COMATEC",VLOOKUP($B32,[1]!Tableau_Lancer_la_requête_à_partir_de_Excel_Files7[#All],36,FALSE),IF($AD32="DE FACTO",VLOOKUP($B32,[1]!Tableau_Lancer_la_requête_à_partir_de_Excel_Files4[#All],36,FALSE),IF($AD32="ARTE Dist",VLOOKUP($B32,[1]!Tableau_Lancer_la_requête_à_partir_de_Excel_Files18[#All],36,FALSE),IF($AD32="THIOLAT",VLOOKUP($B32,[1]!Tableau_Lancer_la_requête_à_partir_de_Excel_Files20[#All],36,FALSE),IF($AD32="LE GOFF",VLOOKUP($B32,[1]!Tableau_Lancer_la_requête_à_partir_de_Excel_Files19[#All],36,FALSE),IF($AD32="ARDEX",VLOOKUP($B32,[1]!Tableau_Lancer_la_requête_à_partir_de_Excel_Files8[#All],36,FALSE),IF($AD32="EVENPLAST",VLOOKUP($B32,[1]!Tableau_Lancer_la_requête_à_partir_de_Excel_Files9[#All],36,FALSE),IF($AD32="GAULT ET FREMONT",VLOOKUP($B32,[1]!Tableau_Lancer_la_requête_à_partir_de_Excel_Files10[#All],36,FALSE),IF($AD32="GUILLIN EMBALLAGES",VLOOKUP($B32,[1]!Tableau_Lancer_la_requête_à_partir_de_Excel_Files11[#All],36,FALSE),IF($AD32="IMPRIMERIE DU VIADUC",VLOOKUP($B32,[1]!Tableau_Lancer_la_requête_à_partir_de_Excel_Files12[#All],36,FALSE),IF($AD32="JOLARD",VLOOKUP($B32,[1]!Tableau_Lancer_la_requête_à_partir_de_Excel_Files14[#All],36,FALSE),IF($AD32="MP HYGIENE",VLOOKUP($B32,[1]!Tableau_Lancer_la_requête_à_partir_de_Excel_Files15[#All],36,FALSE),IF($AD32="SIPALDIS",VLOOKUP($B32,[1]!Tableau_Lancer_la_requête_à_partir_de_Excel_Files13[#All],36,FALSE),IF($AD32="TICKET COM",VLOOKUP($B32,[1]!Tableau_Lancer_la_requête_à_partir_de_Excel_Files16[#All],36,FALSE),IF($AD32="TREELOGI-CODINA",VLOOKUP($B32,[1]!Tableau_Lancer_la_requête_à_partir_de_Excel_Files17[#All],36,FALSE)))))))))))))))))),"A REMPLIR")</f>
        <v>5</v>
      </c>
      <c r="AM32" s="26">
        <f ca="1">IFERROR(IF($AD32="SOLIA",VLOOKUP($B32,[1]!Tableau_Lancer_la_requête_à_partir_de_Excel_Files6[#All],37,FALSE),IF($AD32="FIRPLAST",VLOOKUP($B32,[1]!Tableau_Lancer_la_requête_à_partir_de_Excel_Files5[#All],37,FALSE),IF($AD32="COMATEC",VLOOKUP($B32,[1]!Tableau_Lancer_la_requête_à_partir_de_Excel_Files7[#All],37,FALSE),IF($AD32="DE FACTO",VLOOKUP($B32,[1]!Tableau_Lancer_la_requête_à_partir_de_Excel_Files4[#All],37,FALSE),IF($AD32="ARTE Dist",VLOOKUP($B32,[1]!Tableau_Lancer_la_requête_à_partir_de_Excel_Files18[#All],37,FALSE),IF($AD32="THIOLAT",VLOOKUP($B32,[1]!Tableau_Lancer_la_requête_à_partir_de_Excel_Files20[#All],37,FALSE),IF($AD32="LE GOFF",VLOOKUP($B32,[1]!Tableau_Lancer_la_requête_à_partir_de_Excel_Files19[#All],37,FALSE),IF($AD32="ARDEX",VLOOKUP($B32,[1]!Tableau_Lancer_la_requête_à_partir_de_Excel_Files8[#All],37,FALSE),IF($AD32="EVENPLAST",VLOOKUP($B32,[1]!Tableau_Lancer_la_requête_à_partir_de_Excel_Files9[#All],37,FALSE),IF($AD32="GAULT ET FREMONT",VLOOKUP($B32,[1]!Tableau_Lancer_la_requête_à_partir_de_Excel_Files10[#All],37,FALSE),IF($AD32="GUILLIN EMBALLAGES",VLOOKUP($B32,[1]!Tableau_Lancer_la_requête_à_partir_de_Excel_Files11[#All],37,FALSE),IF($AD32="IMPRIMERIE DU VIADUC",VLOOKUP($B32,[1]!Tableau_Lancer_la_requête_à_partir_de_Excel_Files12[#All],37,FALSE),IF($AD32="JOLARD",VLOOKUP($B32,[1]!Tableau_Lancer_la_requête_à_partir_de_Excel_Files14[#All],37,FALSE),IF($AD32="MP HYGIENE",VLOOKUP($B32,[1]!Tableau_Lancer_la_requête_à_partir_de_Excel_Files15[#All],37,FALSE),IF($AD32="SIPALDIS",VLOOKUP($B32,[1]!Tableau_Lancer_la_requête_à_partir_de_Excel_Files13[#All],37,FALSE),IF($AD32="TICKET COM",VLOOKUP($B32,[1]!Tableau_Lancer_la_requête_à_partir_de_Excel_Files16[#All],37,FALSE),IF($AD32="TREELOGI-CODINA",VLOOKUP($B32,[1]!Tableau_Lancer_la_requête_à_partir_de_Excel_Files17[#All],37,FALSE)))))))))))))))))),"A REMPLIR")</f>
        <v>5</v>
      </c>
      <c r="AN32" s="28">
        <f ca="1">IFERROR(IF($AD32="SOLIA",VLOOKUP($B32,[1]!Tableau_Lancer_la_requête_à_partir_de_Excel_Files6[#All],38,FALSE),IF($AD32="FIRPLAST",VLOOKUP($B32,[1]!Tableau_Lancer_la_requête_à_partir_de_Excel_Files5[#All],38,FALSE),IF($AD32="COMATEC",VLOOKUP($B32,[1]!Tableau_Lancer_la_requête_à_partir_de_Excel_Files7[#All],38,FALSE),IF($AD32="DE FACTO",VLOOKUP($B32,[1]!Tableau_Lancer_la_requête_à_partir_de_Excel_Files4[#All],38,FALSE),IF($AD32="ARTE Dist",VLOOKUP($B32,[1]!Tableau_Lancer_la_requête_à_partir_de_Excel_Files18[#All],38,FALSE),IF($AD32="THIOLAT",VLOOKUP($B32,[1]!Tableau_Lancer_la_requête_à_partir_de_Excel_Files20[#All],38,FALSE),IF($AD32="LE GOFF",VLOOKUP($B32,[1]!Tableau_Lancer_la_requête_à_partir_de_Excel_Files19[#All],38,FALSE),IF($AD32="ARDEX",VLOOKUP($B32,[1]!Tableau_Lancer_la_requête_à_partir_de_Excel_Files8[#All],38,FALSE),IF($AD32="EVENPLAST",VLOOKUP($B32,[1]!Tableau_Lancer_la_requête_à_partir_de_Excel_Files9[#All],38,FALSE),IF($AD32="GAULT ET FREMONT",VLOOKUP($B32,[1]!Tableau_Lancer_la_requête_à_partir_de_Excel_Files10[#All],38,FALSE),IF($AD32="GUILLIN EMBALLAGES",VLOOKUP($B32,[1]!Tableau_Lancer_la_requête_à_partir_de_Excel_Files11[#All],38,FALSE),IF($AD32="IMPRIMERIE DU VIADUC",VLOOKUP($B32,[1]!Tableau_Lancer_la_requête_à_partir_de_Excel_Files12[#All],38,FALSE),IF($AD32="JOLARD",VLOOKUP($B32,[1]!Tableau_Lancer_la_requête_à_partir_de_Excel_Files14[#All],38,FALSE),IF($AD32="MP HYGIENE",VLOOKUP($B32,[1]!Tableau_Lancer_la_requête_à_partir_de_Excel_Files15[#All],38,FALSE),IF($AD32="SIPALDIS",VLOOKUP($B32,[1]!Tableau_Lancer_la_requête_à_partir_de_Excel_Files13[#All],38,FALSE),IF($AD32="TICKET COM",VLOOKUP($B32,[1]!Tableau_Lancer_la_requête_à_partir_de_Excel_Files16[#All],38,FALSE),IF($AD32="TREELOGI-CODINA",VLOOKUP($B32,[1]!Tableau_Lancer_la_requête_à_partir_de_Excel_Files17[#All],38,FALSE)))))))))))))))))),"A REMPLIR")</f>
        <v>0.1</v>
      </c>
      <c r="AO32" s="28">
        <f ca="1">IFERROR(IF($AD32="SOLIA",VLOOKUP($B32,[1]!Tableau_Lancer_la_requête_à_partir_de_Excel_Files6[#All],39,FALSE),IF($AD32="FIRPLAST",VLOOKUP($B32,[1]!Tableau_Lancer_la_requête_à_partir_de_Excel_Files5[#All],39,FALSE),IF($AD32="COMATEC",VLOOKUP($B32,[1]!Tableau_Lancer_la_requête_à_partir_de_Excel_Files7[#All],39,FALSE),IF($AD32="DE FACTO",VLOOKUP($B32,[1]!Tableau_Lancer_la_requête_à_partir_de_Excel_Files4[#All],39,FALSE),IF($AD32="ARTE Dist",VLOOKUP($B32,[1]!Tableau_Lancer_la_requête_à_partir_de_Excel_Files18[#All],39,FALSE),IF($AD32="THIOLAT",VLOOKUP($B32,[1]!Tableau_Lancer_la_requête_à_partir_de_Excel_Files20[#All],39,FALSE),IF($AD32="LE GOFF",VLOOKUP($B32,[1]!Tableau_Lancer_la_requête_à_partir_de_Excel_Files19[#All],39,FALSE),IF($AD32="ARDEX",VLOOKUP($B32,[1]!Tableau_Lancer_la_requête_à_partir_de_Excel_Files8[#All],39,FALSE),IF($AD32="EVENPLAST",VLOOKUP($B32,[1]!Tableau_Lancer_la_requête_à_partir_de_Excel_Files9[#All],39,FALSE),IF($AD32="GAULT ET FREMONT",VLOOKUP($B32,[1]!Tableau_Lancer_la_requête_à_partir_de_Excel_Files10[#All],39,FALSE),IF($AD32="GUILLIN EMBALLAGES",VLOOKUP($B32,[1]!Tableau_Lancer_la_requête_à_partir_de_Excel_Files11[#All],39,FALSE),IF($AD32="IMPRIMERIE DU VIADUC",VLOOKUP($B32,[1]!Tableau_Lancer_la_requête_à_partir_de_Excel_Files12[#All],39,FALSE),IF($AD32="JOLARD",VLOOKUP($B32,[1]!Tableau_Lancer_la_requête_à_partir_de_Excel_Files14[#All],39,FALSE),IF($AD32="MP HYGIENE",VLOOKUP($B32,[1]!Tableau_Lancer_la_requête_à_partir_de_Excel_Files15[#All],39,FALSE),IF($AD32="SIPALDIS",VLOOKUP($B32,[1]!Tableau_Lancer_la_requête_à_partir_de_Excel_Files13[#All],39,FALSE),IF($AD32="TICKET COM",VLOOKUP($B32,[1]!Tableau_Lancer_la_requête_à_partir_de_Excel_Files16[#All],39,FALSE),IF($AD32="TREELOGI-CODINA",VLOOKUP($B32,[1]!Tableau_Lancer_la_requête_à_partir_de_Excel_Files17[#All],39,FALSE)))))))))))))))))),"A REMPLIR")</f>
        <v>0.5</v>
      </c>
      <c r="AP32" s="25" t="str">
        <f ca="1">IFERROR(IF($AD32="SOLIA",VLOOKUP($B32,[1]!Tableau_Lancer_la_requête_à_partir_de_Excel_Files6[#All],40,FALSE),IF($AD32="FIRPLAST",VLOOKUP($B32,[1]!Tableau_Lancer_la_requête_à_partir_de_Excel_Files5[#All],40,FALSE),IF($AD32="COMATEC",VLOOKUP($B32,[1]!Tableau_Lancer_la_requête_à_partir_de_Excel_Files7[#All],40,FALSE),IF($AD32="DE FACTO",VLOOKUP($B32,[1]!Tableau_Lancer_la_requête_à_partir_de_Excel_Files4[#All],40,FALSE),IF($AD32="ARTE Dist",VLOOKUP($B32,[1]!Tableau_Lancer_la_requête_à_partir_de_Excel_Files18[#All],40,FALSE),IF($AD32="THIOLAT",VLOOKUP($B32,[1]!Tableau_Lancer_la_requête_à_partir_de_Excel_Files20[#All],40,FALSE),IF($AD32="LE GOFF",VLOOKUP($B32,[1]!Tableau_Lancer_la_requête_à_partir_de_Excel_Files19[#All],40,FALSE),IF($AD32="ARDEX",VLOOKUP($B32,[1]!Tableau_Lancer_la_requête_à_partir_de_Excel_Files8[#All],40,FALSE),IF($AD32="EVENPLAST",VLOOKUP($B32,[1]!Tableau_Lancer_la_requête_à_partir_de_Excel_Files9[#All],40,FALSE),IF($AD32="GAULT ET FREMONT",VLOOKUP($B32,[1]!Tableau_Lancer_la_requête_à_partir_de_Excel_Files10[#All],40,FALSE),IF($AD32="GUILLIN EMBALLAGES",VLOOKUP($B32,[1]!Tableau_Lancer_la_requête_à_partir_de_Excel_Files11[#All],40,FALSE),IF($AD32="IMPRIMERIE DU VIADUC",VLOOKUP($B32,[1]!Tableau_Lancer_la_requête_à_partir_de_Excel_Files12[#All],40,FALSE),IF($AD32="JOLARD",VLOOKUP($B32,[1]!Tableau_Lancer_la_requête_à_partir_de_Excel_Files14[#All],40,FALSE),IF($AD32="MP HYGIENE",VLOOKUP($B32,[1]!Tableau_Lancer_la_requête_à_partir_de_Excel_Files15[#All],40,FALSE),IF($AD32="SIPALDIS",VLOOKUP($B32,[1]!Tableau_Lancer_la_requête_à_partir_de_Excel_Files13[#All],40,FALSE),IF($AD32="TICKET COM",VLOOKUP($B32,[1]!Tableau_Lancer_la_requête_à_partir_de_Excel_Files16[#All],40,FALSE),IF($AD32="TREELOGI-CODINA",VLOOKUP($B32,[1]!Tableau_Lancer_la_requête_à_partir_de_Excel_Files17[#All],40,FALSE)))))))))))))))))),"A REMPLIR")</f>
        <v>Robert GERMAIN</v>
      </c>
      <c r="AQ32" s="27" t="str">
        <f ca="1">IFERROR(IF($AD32="SOLIA",VLOOKUP($B32,[1]!Tableau_Lancer_la_requête_à_partir_de_Excel_Files6[#All],41,FALSE),IF($AD32="FIRPLAST",VLOOKUP($B32,[1]!Tableau_Lancer_la_requête_à_partir_de_Excel_Files5[#All],41,FALSE),IF($AD32="COMATEC",VLOOKUP($B32,[1]!Tableau_Lancer_la_requête_à_partir_de_Excel_Files7[#All],41,FALSE),IF($AD32="DE FACTO",VLOOKUP($B32,[1]!Tableau_Lancer_la_requête_à_partir_de_Excel_Files4[#All],41,FALSE),IF($AD32="ARTE Dist",VLOOKUP($B32,[1]!Tableau_Lancer_la_requête_à_partir_de_Excel_Files18[#All],41,FALSE),IF($AD32="THIOLAT",VLOOKUP($B32,[1]!Tableau_Lancer_la_requête_à_partir_de_Excel_Files20[#All],41,FALSE),IF($AD32="LE GOFF",VLOOKUP($B32,[1]!Tableau_Lancer_la_requête_à_partir_de_Excel_Files19[#All],41,FALSE),IF($AD32="ARDEX",VLOOKUP($B32,[1]!Tableau_Lancer_la_requête_à_partir_de_Excel_Files8[#All],41,FALSE),IF($AD32="EVENPLAST",VLOOKUP($B32,[1]!Tableau_Lancer_la_requête_à_partir_de_Excel_Files9[#All],41,FALSE),IF($AD32="GAULT ET FREMONT",VLOOKUP($B32,[1]!Tableau_Lancer_la_requête_à_partir_de_Excel_Files10[#All],41,FALSE),IF($AD32="GUILLIN EMBALLAGES",VLOOKUP($B32,[1]!Tableau_Lancer_la_requête_à_partir_de_Excel_Files11[#All],41,FALSE),IF($AD32="IMPRIMERIE DU VIADUC",VLOOKUP($B32,[1]!Tableau_Lancer_la_requête_à_partir_de_Excel_Files12[#All],41,FALSE),IF($AD32="JOLARD",VLOOKUP($B32,[1]!Tableau_Lancer_la_requête_à_partir_de_Excel_Files14[#All],41,FALSE),IF($AD32="MP HYGIENE",VLOOKUP($B32,[1]!Tableau_Lancer_la_requête_à_partir_de_Excel_Files15[#All],41,FALSE),IF($AD32="SIPALDIS",VLOOKUP($B32,[1]!Tableau_Lancer_la_requête_à_partir_de_Excel_Files13[#All],41,FALSE),IF($AD32="TICKET COM",VLOOKUP($B32,[1]!Tableau_Lancer_la_requête_à_partir_de_Excel_Files16[#All],41,FALSE),IF($AD32="TREELOGI-CODINA",VLOOKUP($B32,[1]!Tableau_Lancer_la_requête_à_partir_de_Excel_Files17[#All],41,FALSE)))))))))))))))))),"A REMPLIR")</f>
        <v>02 34 51 67 54</v>
      </c>
      <c r="AR32" s="29">
        <v>42388</v>
      </c>
      <c r="AS32" s="24">
        <v>5</v>
      </c>
      <c r="AT32" s="30" t="s">
        <v>133</v>
      </c>
      <c r="AU32" s="31" t="s">
        <v>79</v>
      </c>
      <c r="AV32" s="31" t="s">
        <v>79</v>
      </c>
      <c r="AW32" s="31" t="s">
        <v>79</v>
      </c>
      <c r="AX32" s="31"/>
      <c r="AY32" s="32">
        <v>30000</v>
      </c>
      <c r="AZ32" s="32">
        <v>30</v>
      </c>
      <c r="BA32" s="31">
        <v>20</v>
      </c>
      <c r="BB32" s="31" t="s">
        <v>82</v>
      </c>
      <c r="BC32" s="31" t="s">
        <v>134</v>
      </c>
      <c r="BD32" s="30" t="s">
        <v>135</v>
      </c>
      <c r="BE32" s="33">
        <v>42398</v>
      </c>
      <c r="BF32" s="37"/>
      <c r="BG32" s="40" t="s">
        <v>169</v>
      </c>
    </row>
    <row r="33" spans="1:59" ht="60" customHeight="1">
      <c r="A33" s="38" t="s">
        <v>136</v>
      </c>
      <c r="B33" s="11" t="s">
        <v>137</v>
      </c>
      <c r="C33" s="12" t="s">
        <v>138</v>
      </c>
      <c r="D33" s="13" t="s">
        <v>139</v>
      </c>
      <c r="E33" s="14" t="s">
        <v>140</v>
      </c>
      <c r="F33" s="15">
        <v>42370</v>
      </c>
      <c r="G33" s="13" t="s">
        <v>89</v>
      </c>
      <c r="H33" s="13" t="s">
        <v>141</v>
      </c>
      <c r="I33" s="16" t="s">
        <v>142</v>
      </c>
      <c r="J33" s="16" t="s">
        <v>143</v>
      </c>
      <c r="K33" s="16"/>
      <c r="L33" s="16" t="s">
        <v>144</v>
      </c>
      <c r="M33" s="16" t="s">
        <v>145</v>
      </c>
      <c r="N33" s="16" t="s">
        <v>146</v>
      </c>
      <c r="O33" s="17" t="s">
        <v>79</v>
      </c>
      <c r="P33" s="17" t="s">
        <v>79</v>
      </c>
      <c r="Q33" s="16" t="s">
        <v>147</v>
      </c>
      <c r="R33" s="16" t="s">
        <v>148</v>
      </c>
      <c r="S33" s="18" t="s">
        <v>130</v>
      </c>
      <c r="T33" s="19"/>
      <c r="U33" s="19" t="s">
        <v>149</v>
      </c>
      <c r="V33" s="18">
        <v>10</v>
      </c>
      <c r="W33" s="15" t="s">
        <v>77</v>
      </c>
      <c r="X33" s="15" t="s">
        <v>150</v>
      </c>
      <c r="Y33" s="15">
        <v>42380</v>
      </c>
      <c r="Z33" s="22" t="s">
        <v>79</v>
      </c>
      <c r="AA33" s="23" t="s">
        <v>80</v>
      </c>
      <c r="AB33" s="24" t="s">
        <v>132</v>
      </c>
      <c r="AC33" s="24" t="s">
        <v>130</v>
      </c>
      <c r="AD33" s="25">
        <f ca="1">IFERROR(IF($AD33="SOLIA",VLOOKUP($B33,[1]!Tableau_Lancer_la_requête_à_partir_de_Excel_Files6[#All],28,FALSE),IF($AD33="FIRPLAST",VLOOKUP($B33,[1]!Tableau_Lancer_la_requête_à_partir_de_Excel_Files5[#All],28,FALSE),IF($AD33="COMATEC",VLOOKUP($B33,[1]!Tableau_Lancer_la_requête_à_partir_de_Excel_Files7[#All],28,FALSE),IF($AD33="DE FACTO",VLOOKUP($B33,[1]!Tableau_Lancer_la_requête_à_partir_de_Excel_Files4[#All],28,FALSE),IF($AD33="ARTE Dist",VLOOKUP($B33,[1]!Tableau_Lancer_la_requête_à_partir_de_Excel_Files18[#All],28,FALSE),IF($AD33="THIOLAT",VLOOKUP($B33,[1]!Tableau_Lancer_la_requête_à_partir_de_Excel_Files20[#All],28,FALSE),IF($AD33="LE GOFF",VLOOKUP($B33,[1]!Tableau_Lancer_la_requête_à_partir_de_Excel_Files19[#All],28,FALSE),IF($AD33="ARDEX",VLOOKUP($B33,[1]!Tableau_Lancer_la_requête_à_partir_de_Excel_Files8[#All],28,FALSE),IF($AD33="EVENPLAST",VLOOKUP($B33,[1]!Tableau_Lancer_la_requête_à_partir_de_Excel_Files9[#All],28,FALSE),IF($AD33="GAULT ET FREMONT",VLOOKUP($B33,[1]!Tableau_Lancer_la_requête_à_partir_de_Excel_Files10[#All],28,FALSE),IF($AD33="GUILLIN EMBALLAGES",VLOOKUP($B33,[1]!Tableau_Lancer_la_requête_à_partir_de_Excel_Files11[#All],28,FALSE),IF($AD33="IMPRIMERIE DU VIADUC",VLOOKUP($B33,[1]!Tableau_Lancer_la_requête_à_partir_de_Excel_Files12[#All],28,FALSE),IF($AD33="JOLARD",VLOOKUP($B33,[1]!Tableau_Lancer_la_requête_à_partir_de_Excel_Files14[#All],28,FALSE),IF($AD33="MP HYGIENE",VLOOKUP($B33,[1]!Tableau_Lancer_la_requête_à_partir_de_Excel_Files15[#All],28,FALSE),IF($AD33="SIPALDIS",VLOOKUP($B33,[1]!Tableau_Lancer_la_requête_à_partir_de_Excel_Files13[#All],28,FALSE),IF($AD33="TICKET COM",VLOOKUP($B33,[1]!Tableau_Lancer_la_requête_à_partir_de_Excel_Files16[#All],28,FALSE),IF($AD33="TREELOGI-CODINA",VLOOKUP($B33,[1]!Tableau_Lancer_la_requête_à_partir_de_Excel_Files17[#All],28,FALSE)))))))))))))))))),"A REMPLIR")</f>
        <v>42431</v>
      </c>
      <c r="AE33" s="25" t="str">
        <f ca="1">IFERROR(IF($AD33="SOLIA",VLOOKUP($B33,[1]!Tableau_Lancer_la_requête_à_partir_de_Excel_Files6[#All],29,FALSE),IF($AD33="FIRPLAST",VLOOKUP($B33,[1]!Tableau_Lancer_la_requête_à_partir_de_Excel_Files5[#All],29,FALSE),IF($AD33="COMATEC",VLOOKUP($B33,[1]!Tableau_Lancer_la_requête_à_partir_de_Excel_Files7[#All],29,FALSE),IF($AD33="DE FACTO",VLOOKUP($B33,[1]!Tableau_Lancer_la_requête_à_partir_de_Excel_Files4[#All],29,FALSE),IF($AD33="ARTE Dist",VLOOKUP($B33,[1]!Tableau_Lancer_la_requête_à_partir_de_Excel_Files18[#All],29,FALSE),IF($AD33="THIOLAT",VLOOKUP($B33,[1]!Tableau_Lancer_la_requête_à_partir_de_Excel_Files20[#All],29,FALSE),IF($AD33="LE GOFF",VLOOKUP($B33,[1]!Tableau_Lancer_la_requête_à_partir_de_Excel_Files19[#All],29,FALSE),IF($AD33="ARDEX",VLOOKUP($B33,[1]!Tableau_Lancer_la_requête_à_partir_de_Excel_Files8[#All],29,FALSE),IF($AD33="EVENPLAST",VLOOKUP($B33,[1]!Tableau_Lancer_la_requête_à_partir_de_Excel_Files9[#All],29,FALSE),IF($AD33="GAULT ET FREMONT",VLOOKUP($B33,[1]!Tableau_Lancer_la_requête_à_partir_de_Excel_Files10[#All],29,FALSE),IF($AD33="GUILLIN EMBALLAGES",VLOOKUP($B33,[1]!Tableau_Lancer_la_requête_à_partir_de_Excel_Files11[#All],29,FALSE),IF($AD33="IMPRIMERIE DU VIADUC",VLOOKUP($B33,[1]!Tableau_Lancer_la_requête_à_partir_de_Excel_Files12[#All],29,FALSE),IF($AD33="JOLARD",VLOOKUP($B33,[1]!Tableau_Lancer_la_requête_à_partir_de_Excel_Files14[#All],29,FALSE),IF($AD33="MP HYGIENE",VLOOKUP($B33,[1]!Tableau_Lancer_la_requête_à_partir_de_Excel_Files15[#All],29,FALSE),IF($AD33="SIPALDIS",VLOOKUP($B33,[1]!Tableau_Lancer_la_requête_à_partir_de_Excel_Files13[#All],29,FALSE),IF($AD33="TICKET COM",VLOOKUP($B33,[1]!Tableau_Lancer_la_requête_à_partir_de_Excel_Files16[#All],29,FALSE),IF($AD33="TREELOGI-CODINA",VLOOKUP($B33,[1]!Tableau_Lancer_la_requête_à_partir_de_Excel_Files17[#All],29,FALSE)))))))))))))))))),"A REMPLIR")</f>
        <v>VR-VR3-30CL</v>
      </c>
      <c r="AF33" s="25" t="str">
        <f ca="1">IFERROR(IF($AD33="SOLIA",VLOOKUP($B33,[1]!Tableau_Lancer_la_requête_à_partir_de_Excel_Files6[#All],30,FALSE),IF($AD33="FIRPLAST",VLOOKUP($B33,[1]!Tableau_Lancer_la_requête_à_partir_de_Excel_Files5[#All],30,FALSE),IF($AD33="COMATEC",VLOOKUP($B33,[1]!Tableau_Lancer_la_requête_à_partir_de_Excel_Files7[#All],30,FALSE),IF($AD33="DE FACTO",VLOOKUP($B33,[1]!Tableau_Lancer_la_requête_à_partir_de_Excel_Files4[#All],30,FALSE),IF($AD33="ARTE Dist",VLOOKUP($B33,[1]!Tableau_Lancer_la_requête_à_partir_de_Excel_Files18[#All],30,FALSE),IF($AD33="THIOLAT",VLOOKUP($B33,[1]!Tableau_Lancer_la_requête_à_partir_de_Excel_Files20[#All],30,FALSE),IF($AD33="LE GOFF",VLOOKUP($B33,[1]!Tableau_Lancer_la_requête_à_partir_de_Excel_Files19[#All],30,FALSE),IF($AD33="ARDEX",VLOOKUP($B33,[1]!Tableau_Lancer_la_requête_à_partir_de_Excel_Files8[#All],30,FALSE),IF($AD33="EVENPLAST",VLOOKUP($B33,[1]!Tableau_Lancer_la_requête_à_partir_de_Excel_Files9[#All],30,FALSE),IF($AD33="GAULT ET FREMONT",VLOOKUP($B33,[1]!Tableau_Lancer_la_requête_à_partir_de_Excel_Files10[#All],30,FALSE),IF($AD33="GUILLIN EMBALLAGES",VLOOKUP($B33,[1]!Tableau_Lancer_la_requête_à_partir_de_Excel_Files11[#All],30,FALSE),IF($AD33="IMPRIMERIE DU VIADUC",VLOOKUP($B33,[1]!Tableau_Lancer_la_requête_à_partir_de_Excel_Files12[#All],30,FALSE),IF($AD33="JOLARD",VLOOKUP($B33,[1]!Tableau_Lancer_la_requête_à_partir_de_Excel_Files14[#All],30,FALSE),IF($AD33="MP HYGIENE",VLOOKUP($B33,[1]!Tableau_Lancer_la_requête_à_partir_de_Excel_Files15[#All],30,FALSE),IF($AD33="SIPALDIS",VLOOKUP($B33,[1]!Tableau_Lancer_la_requête_à_partir_de_Excel_Files13[#All],30,FALSE),IF($AD33="TICKET COM",VLOOKUP($B33,[1]!Tableau_Lancer_la_requête_à_partir_de_Excel_Files16[#All],30,FALSE),IF($AD33="TREELOGI-CODINA",VLOOKUP($B33,[1]!Tableau_Lancer_la_requête_à_partir_de_Excel_Files17[#All],30,FALSE)))))))))))))))))),"A REMPLIR")</f>
        <v>Verre en verre standard 30CL C-50</v>
      </c>
      <c r="AG33" s="26" t="str">
        <f ca="1">IFERROR(IF($AD33="SOLIA",VLOOKUP($B33,[1]!Tableau_Lancer_la_requête_à_partir_de_Excel_Files6[#All],31,FALSE),IF($AD33="FIRPLAST",VLOOKUP($B33,[1]!Tableau_Lancer_la_requête_à_partir_de_Excel_Files5[#All],31,FALSE),IF($AD33="COMATEC",VLOOKUP($B33,[1]!Tableau_Lancer_la_requête_à_partir_de_Excel_Files7[#All],31,FALSE),IF($AD33="DE FACTO",VLOOKUP($B33,[1]!Tableau_Lancer_la_requête_à_partir_de_Excel_Files4[#All],31,FALSE),IF($AD33="ARTE Dist",VLOOKUP($B33,[1]!Tableau_Lancer_la_requête_à_partir_de_Excel_Files18[#All],31,FALSE),IF($AD33="THIOLAT",VLOOKUP($B33,[1]!Tableau_Lancer_la_requête_à_partir_de_Excel_Files20[#All],31,FALSE),IF($AD33="LE GOFF",VLOOKUP($B33,[1]!Tableau_Lancer_la_requête_à_partir_de_Excel_Files19[#All],31,FALSE),IF($AD33="ARDEX",VLOOKUP($B33,[1]!Tableau_Lancer_la_requête_à_partir_de_Excel_Files8[#All],31,FALSE),IF($AD33="EVENPLAST",VLOOKUP($B33,[1]!Tableau_Lancer_la_requête_à_partir_de_Excel_Files9[#All],31,FALSE),IF($AD33="GAULT ET FREMONT",VLOOKUP($B33,[1]!Tableau_Lancer_la_requête_à_partir_de_Excel_Files10[#All],31,FALSE),IF($AD33="GUILLIN EMBALLAGES",VLOOKUP($B33,[1]!Tableau_Lancer_la_requête_à_partir_de_Excel_Files11[#All],31,FALSE),IF($AD33="IMPRIMERIE DU VIADUC",VLOOKUP($B33,[1]!Tableau_Lancer_la_requête_à_partir_de_Excel_Files12[#All],31,FALSE),IF($AD33="JOLARD",VLOOKUP($B33,[1]!Tableau_Lancer_la_requête_à_partir_de_Excel_Files14[#All],31,FALSE),IF($AD33="MP HYGIENE",VLOOKUP($B33,[1]!Tableau_Lancer_la_requête_à_partir_de_Excel_Files15[#All],31,FALSE),IF($AD33="SIPALDIS",VLOOKUP($B33,[1]!Tableau_Lancer_la_requête_à_partir_de_Excel_Files13[#All],31,FALSE),IF($AD33="TICKET COM",VLOOKUP($B33,[1]!Tableau_Lancer_la_requête_à_partir_de_Excel_Files16[#All],31,FALSE),IF($AD33="TREELOGI-CODINA",VLOOKUP($B33,[1]!Tableau_Lancer_la_requête_à_partir_de_Excel_Files17[#All],31,FALSE)))))))))))))))))),"A REMPLIR")</f>
        <v>50</v>
      </c>
      <c r="AH33" s="25" t="str">
        <f ca="1">IFERROR(IF($AD33="SOLIA",VLOOKUP($B33,[1]!Tableau_Lancer_la_requête_à_partir_de_Excel_Files6[#All],32,FALSE),IF($AD33="FIRPLAST",VLOOKUP($B33,[1]!Tableau_Lancer_la_requête_à_partir_de_Excel_Files5[#All],32,FALSE),IF($AD33="COMATEC",VLOOKUP($B33,[1]!Tableau_Lancer_la_requête_à_partir_de_Excel_Files7[#All],32,FALSE),IF($AD33="DE FACTO",VLOOKUP($B33,[1]!Tableau_Lancer_la_requête_à_partir_de_Excel_Files4[#All],32,FALSE),IF($AD33="ARTE Dist",VLOOKUP($B33,[1]!Tableau_Lancer_la_requête_à_partir_de_Excel_Files18[#All],32,FALSE),IF($AD33="THIOLAT",VLOOKUP($B33,[1]!Tableau_Lancer_la_requête_à_partir_de_Excel_Files20[#All],32,FALSE),IF($AD33="LE GOFF",VLOOKUP($B33,[1]!Tableau_Lancer_la_requête_à_partir_de_Excel_Files19[#All],32,FALSE),IF($AD33="ARDEX",VLOOKUP($B33,[1]!Tableau_Lancer_la_requête_à_partir_de_Excel_Files8[#All],32,FALSE),IF($AD33="EVENPLAST",VLOOKUP($B33,[1]!Tableau_Lancer_la_requête_à_partir_de_Excel_Files9[#All],32,FALSE),IF($AD33="GAULT ET FREMONT",VLOOKUP($B33,[1]!Tableau_Lancer_la_requête_à_partir_de_Excel_Files10[#All],32,FALSE),IF($AD33="GUILLIN EMBALLAGES",VLOOKUP($B33,[1]!Tableau_Lancer_la_requête_à_partir_de_Excel_Files11[#All],32,FALSE),IF($AD33="IMPRIMERIE DU VIADUC",VLOOKUP($B33,[1]!Tableau_Lancer_la_requête_à_partir_de_Excel_Files12[#All],32,FALSE),IF($AD33="JOLARD",VLOOKUP($B33,[1]!Tableau_Lancer_la_requête_à_partir_de_Excel_Files14[#All],32,FALSE),IF($AD33="MP HYGIENE",VLOOKUP($B33,[1]!Tableau_Lancer_la_requête_à_partir_de_Excel_Files15[#All],32,FALSE),IF($AD33="SIPALDIS",VLOOKUP($B33,[1]!Tableau_Lancer_la_requête_à_partir_de_Excel_Files13[#All],32,FALSE),IF($AD33="TICKET COM",VLOOKUP($B33,[1]!Tableau_Lancer_la_requête_à_partir_de_Excel_Files16[#All],32,FALSE),IF($AD33="TREELOGI-CODINA",VLOOKUP($B33,[1]!Tableau_Lancer_la_requête_à_partir_de_Excel_Files17[#All],32,FALSE)))))))))))))))))),"A REMPLIR")</f>
        <v>NON</v>
      </c>
      <c r="AI33" s="27" t="str">
        <f ca="1">IFERROR(IF($AD33="SOLIA",VLOOKUP($B33,[1]!Tableau_Lancer_la_requête_à_partir_de_Excel_Files6[#All],33,FALSE),IF($AD33="FIRPLAST",VLOOKUP($B33,[1]!Tableau_Lancer_la_requête_à_partir_de_Excel_Files5[#All],33,FALSE),IF($AD33="COMATEC",VLOOKUP($B33,[1]!Tableau_Lancer_la_requête_à_partir_de_Excel_Files7[#All],33,FALSE),IF($AD33="DE FACTO",VLOOKUP($B33,[1]!Tableau_Lancer_la_requête_à_partir_de_Excel_Files4[#All],33,FALSE),IF($AD33="ARTE Dist",VLOOKUP($B33,[1]!Tableau_Lancer_la_requête_à_partir_de_Excel_Files18[#All],33,FALSE),IF($AD33="THIOLAT",VLOOKUP($B33,[1]!Tableau_Lancer_la_requête_à_partir_de_Excel_Files20[#All],33,FALSE),IF($AD33="LE GOFF",VLOOKUP($B33,[1]!Tableau_Lancer_la_requête_à_partir_de_Excel_Files19[#All],33,FALSE),IF($AD33="ARDEX",VLOOKUP($B33,[1]!Tableau_Lancer_la_requête_à_partir_de_Excel_Files8[#All],33,FALSE),IF($AD33="EVENPLAST",VLOOKUP($B33,[1]!Tableau_Lancer_la_requête_à_partir_de_Excel_Files9[#All],33,FALSE),IF($AD33="GAULT ET FREMONT",VLOOKUP($B33,[1]!Tableau_Lancer_la_requête_à_partir_de_Excel_Files10[#All],33,FALSE),IF($AD33="GUILLIN EMBALLAGES",VLOOKUP($B33,[1]!Tableau_Lancer_la_requête_à_partir_de_Excel_Files11[#All],33,FALSE),IF($AD33="IMPRIMERIE DU VIADUC",VLOOKUP($B33,[1]!Tableau_Lancer_la_requête_à_partir_de_Excel_Files12[#All],33,FALSE),IF($AD33="JOLARD",VLOOKUP($B33,[1]!Tableau_Lancer_la_requête_à_partir_de_Excel_Files14[#All],33,FALSE),IF($AD33="MP HYGIENE",VLOOKUP($B33,[1]!Tableau_Lancer_la_requête_à_partir_de_Excel_Files15[#All],33,FALSE),IF($AD33="SIPALDIS",VLOOKUP($B33,[1]!Tableau_Lancer_la_requête_à_partir_de_Excel_Files13[#All],33,FALSE),IF($AD33="TICKET COM",VLOOKUP($B33,[1]!Tableau_Lancer_la_requête_à_partir_de_Excel_Files16[#All],33,FALSE),IF($AD33="TREELOGI-CODINA",VLOOKUP($B33,[1]!Tableau_Lancer_la_requête_à_partir_de_Excel_Files17[#All],33,FALSE)))))))))))))))))),"A REMPLIR")</f>
        <v>0</v>
      </c>
      <c r="AJ33" s="25">
        <f ca="1">IFERROR(IF($AD33="SOLIA",VLOOKUP($B33,[1]!Tableau_Lancer_la_requête_à_partir_de_Excel_Files6[#All],34,FALSE),IF($AD33="FIRPLAST",VLOOKUP($B33,[1]!Tableau_Lancer_la_requête_à_partir_de_Excel_Files5[#All],34,FALSE),IF($AD33="COMATEC",VLOOKUP($B33,[1]!Tableau_Lancer_la_requête_à_partir_de_Excel_Files7[#All],34,FALSE),IF($AD33="DE FACTO",VLOOKUP($B33,[1]!Tableau_Lancer_la_requête_à_partir_de_Excel_Files4[#All],34,FALSE),IF($AD33="ARTE Dist",VLOOKUP($B33,[1]!Tableau_Lancer_la_requête_à_partir_de_Excel_Files18[#All],34,FALSE),IF($AD33="THIOLAT",VLOOKUP($B33,[1]!Tableau_Lancer_la_requête_à_partir_de_Excel_Files20[#All],34,FALSE),IF($AD33="LE GOFF",VLOOKUP($B33,[1]!Tableau_Lancer_la_requête_à_partir_de_Excel_Files19[#All],34,FALSE),IF($AD33="ARDEX",VLOOKUP($B33,[1]!Tableau_Lancer_la_requête_à_partir_de_Excel_Files8[#All],34,FALSE),IF($AD33="EVENPLAST",VLOOKUP($B33,[1]!Tableau_Lancer_la_requête_à_partir_de_Excel_Files9[#All],34,FALSE),IF($AD33="GAULT ET FREMONT",VLOOKUP($B33,[1]!Tableau_Lancer_la_requête_à_partir_de_Excel_Files10[#All],34,FALSE),IF($AD33="GUILLIN EMBALLAGES",VLOOKUP($B33,[1]!Tableau_Lancer_la_requête_à_partir_de_Excel_Files11[#All],34,FALSE),IF($AD33="IMPRIMERIE DU VIADUC",VLOOKUP($B33,[1]!Tableau_Lancer_la_requête_à_partir_de_Excel_Files12[#All],34,FALSE),IF($AD33="JOLARD",VLOOKUP($B33,[1]!Tableau_Lancer_la_requête_à_partir_de_Excel_Files14[#All],34,FALSE),IF($AD33="MP HYGIENE",VLOOKUP($B33,[1]!Tableau_Lancer_la_requête_à_partir_de_Excel_Files15[#All],34,FALSE),IF($AD33="SIPALDIS",VLOOKUP($B33,[1]!Tableau_Lancer_la_requête_à_partir_de_Excel_Files13[#All],34,FALSE),IF($AD33="TICKET COM",VLOOKUP($B33,[1]!Tableau_Lancer_la_requête_à_partir_de_Excel_Files16[#All],34,FALSE),IF($AD33="TREELOGI-CODINA",VLOOKUP($B33,[1]!Tableau_Lancer_la_requête_à_partir_de_Excel_Files17[#All],34,FALSE)))))))))))))))))),"A REMPLIR")</f>
        <v>42376</v>
      </c>
      <c r="AK33" s="25" t="str">
        <f ca="1">IFERROR(IF($AD33="SOLIA",VLOOKUP($B33,[1]!Tableau_Lancer_la_requête_à_partir_de_Excel_Files6[#All],35,FALSE),IF($AD33="FIRPLAST",VLOOKUP($B33,[1]!Tableau_Lancer_la_requête_à_partir_de_Excel_Files5[#All],35,FALSE),IF($AD33="COMATEC",VLOOKUP($B33,[1]!Tableau_Lancer_la_requête_à_partir_de_Excel_Files7[#All],35,FALSE),IF($AD33="DE FACTO",VLOOKUP($B33,[1]!Tableau_Lancer_la_requête_à_partir_de_Excel_Files4[#All],35,FALSE),IF($AD33="ARTE Dist",VLOOKUP($B33,[1]!Tableau_Lancer_la_requête_à_partir_de_Excel_Files18[#All],35,FALSE),IF($AD33="THIOLAT",VLOOKUP($B33,[1]!Tableau_Lancer_la_requête_à_partir_de_Excel_Files20[#All],35,FALSE),IF($AD33="LE GOFF",VLOOKUP($B33,[1]!Tableau_Lancer_la_requête_à_partir_de_Excel_Files19[#All],35,FALSE),IF($AD33="ARDEX",VLOOKUP($B33,[1]!Tableau_Lancer_la_requête_à_partir_de_Excel_Files8[#All],35,FALSE),IF($AD33="EVENPLAST",VLOOKUP($B33,[1]!Tableau_Lancer_la_requête_à_partir_de_Excel_Files9[#All],35,FALSE),IF($AD33="GAULT ET FREMONT",VLOOKUP($B33,[1]!Tableau_Lancer_la_requête_à_partir_de_Excel_Files10[#All],35,FALSE),IF($AD33="GUILLIN EMBALLAGES",VLOOKUP($B33,[1]!Tableau_Lancer_la_requête_à_partir_de_Excel_Files11[#All],35,FALSE),IF($AD33="IMPRIMERIE DU VIADUC",VLOOKUP($B33,[1]!Tableau_Lancer_la_requête_à_partir_de_Excel_Files12[#All],35,FALSE),IF($AD33="JOLARD",VLOOKUP($B33,[1]!Tableau_Lancer_la_requête_à_partir_de_Excel_Files14[#All],35,FALSE),IF($AD33="MP HYGIENE",VLOOKUP($B33,[1]!Tableau_Lancer_la_requête_à_partir_de_Excel_Files15[#All],35,FALSE),IF($AD33="SIPALDIS",VLOOKUP($B33,[1]!Tableau_Lancer_la_requête_à_partir_de_Excel_Files13[#All],35,FALSE),IF($AD33="TICKET COM",VLOOKUP($B33,[1]!Tableau_Lancer_la_requête_à_partir_de_Excel_Files16[#All],35,FALSE),IF($AD33="TREELOGI-CODINA",VLOOKUP($B33,[1]!Tableau_Lancer_la_requête_à_partir_de_Excel_Files17[#All],35,FALSE)))))))))))))))))),"A REMPLIR")</f>
        <v>Colissimo</v>
      </c>
      <c r="AL33" s="26" t="str">
        <f ca="1">IFERROR(IF($AD33="SOLIA",VLOOKUP($B33,[1]!Tableau_Lancer_la_requête_à_partir_de_Excel_Files6[#All],36,FALSE),IF($AD33="FIRPLAST",VLOOKUP($B33,[1]!Tableau_Lancer_la_requête_à_partir_de_Excel_Files5[#All],36,FALSE),IF($AD33="COMATEC",VLOOKUP($B33,[1]!Tableau_Lancer_la_requête_à_partir_de_Excel_Files7[#All],36,FALSE),IF($AD33="DE FACTO",VLOOKUP($B33,[1]!Tableau_Lancer_la_requête_à_partir_de_Excel_Files4[#All],36,FALSE),IF($AD33="ARTE Dist",VLOOKUP($B33,[1]!Tableau_Lancer_la_requête_à_partir_de_Excel_Files18[#All],36,FALSE),IF($AD33="THIOLAT",VLOOKUP($B33,[1]!Tableau_Lancer_la_requête_à_partir_de_Excel_Files20[#All],36,FALSE),IF($AD33="LE GOFF",VLOOKUP($B33,[1]!Tableau_Lancer_la_requête_à_partir_de_Excel_Files19[#All],36,FALSE),IF($AD33="ARDEX",VLOOKUP($B33,[1]!Tableau_Lancer_la_requête_à_partir_de_Excel_Files8[#All],36,FALSE),IF($AD33="EVENPLAST",VLOOKUP($B33,[1]!Tableau_Lancer_la_requête_à_partir_de_Excel_Files9[#All],36,FALSE),IF($AD33="GAULT ET FREMONT",VLOOKUP($B33,[1]!Tableau_Lancer_la_requête_à_partir_de_Excel_Files10[#All],36,FALSE),IF($AD33="GUILLIN EMBALLAGES",VLOOKUP($B33,[1]!Tableau_Lancer_la_requête_à_partir_de_Excel_Files11[#All],36,FALSE),IF($AD33="IMPRIMERIE DU VIADUC",VLOOKUP($B33,[1]!Tableau_Lancer_la_requête_à_partir_de_Excel_Files12[#All],36,FALSE),IF($AD33="JOLARD",VLOOKUP($B33,[1]!Tableau_Lancer_la_requête_à_partir_de_Excel_Files14[#All],36,FALSE),IF($AD33="MP HYGIENE",VLOOKUP($B33,[1]!Tableau_Lancer_la_requête_à_partir_de_Excel_Files15[#All],36,FALSE),IF($AD33="SIPALDIS",VLOOKUP($B33,[1]!Tableau_Lancer_la_requête_à_partir_de_Excel_Files13[#All],36,FALSE),IF($AD33="TICKET COM",VLOOKUP($B33,[1]!Tableau_Lancer_la_requête_à_partir_de_Excel_Files16[#All],36,FALSE),IF($AD33="TREELOGI-CODINA",VLOOKUP($B33,[1]!Tableau_Lancer_la_requête_à_partir_de_Excel_Files17[#All],36,FALSE)))))))))))))))))),"A REMPLIR")</f>
        <v>3</v>
      </c>
      <c r="AM33" s="26">
        <f ca="1">IFERROR(IF($AD33="SOLIA",VLOOKUP($B33,[1]!Tableau_Lancer_la_requête_à_partir_de_Excel_Files6[#All],37,FALSE),IF($AD33="FIRPLAST",VLOOKUP($B33,[1]!Tableau_Lancer_la_requête_à_partir_de_Excel_Files5[#All],37,FALSE),IF($AD33="COMATEC",VLOOKUP($B33,[1]!Tableau_Lancer_la_requête_à_partir_de_Excel_Files7[#All],37,FALSE),IF($AD33="DE FACTO",VLOOKUP($B33,[1]!Tableau_Lancer_la_requête_à_partir_de_Excel_Files4[#All],37,FALSE),IF($AD33="ARTE Dist",VLOOKUP($B33,[1]!Tableau_Lancer_la_requête_à_partir_de_Excel_Files18[#All],37,FALSE),IF($AD33="THIOLAT",VLOOKUP($B33,[1]!Tableau_Lancer_la_requête_à_partir_de_Excel_Files20[#All],37,FALSE),IF($AD33="LE GOFF",VLOOKUP($B33,[1]!Tableau_Lancer_la_requête_à_partir_de_Excel_Files19[#All],37,FALSE),IF($AD33="ARDEX",VLOOKUP($B33,[1]!Tableau_Lancer_la_requête_à_partir_de_Excel_Files8[#All],37,FALSE),IF($AD33="EVENPLAST",VLOOKUP($B33,[1]!Tableau_Lancer_la_requête_à_partir_de_Excel_Files9[#All],37,FALSE),IF($AD33="GAULT ET FREMONT",VLOOKUP($B33,[1]!Tableau_Lancer_la_requête_à_partir_de_Excel_Files10[#All],37,FALSE),IF($AD33="GUILLIN EMBALLAGES",VLOOKUP($B33,[1]!Tableau_Lancer_la_requête_à_partir_de_Excel_Files11[#All],37,FALSE),IF($AD33="IMPRIMERIE DU VIADUC",VLOOKUP($B33,[1]!Tableau_Lancer_la_requête_à_partir_de_Excel_Files12[#All],37,FALSE),IF($AD33="JOLARD",VLOOKUP($B33,[1]!Tableau_Lancer_la_requête_à_partir_de_Excel_Files14[#All],37,FALSE),IF($AD33="MP HYGIENE",VLOOKUP($B33,[1]!Tableau_Lancer_la_requête_à_partir_de_Excel_Files15[#All],37,FALSE),IF($AD33="SIPALDIS",VLOOKUP($B33,[1]!Tableau_Lancer_la_requête_à_partir_de_Excel_Files13[#All],37,FALSE),IF($AD33="TICKET COM",VLOOKUP($B33,[1]!Tableau_Lancer_la_requête_à_partir_de_Excel_Files16[#All],37,FALSE),IF($AD33="TREELOGI-CODINA",VLOOKUP($B33,[1]!Tableau_Lancer_la_requête_à_partir_de_Excel_Files17[#All],37,FALSE)))))))))))))))))),"A REMPLIR")</f>
        <v>10</v>
      </c>
      <c r="AN33" s="28">
        <f ca="1">IFERROR(IF($AD33="SOLIA",VLOOKUP($B33,[1]!Tableau_Lancer_la_requête_à_partir_de_Excel_Files6[#All],38,FALSE),IF($AD33="FIRPLAST",VLOOKUP($B33,[1]!Tableau_Lancer_la_requête_à_partir_de_Excel_Files5[#All],38,FALSE),IF($AD33="COMATEC",VLOOKUP($B33,[1]!Tableau_Lancer_la_requête_à_partir_de_Excel_Files7[#All],38,FALSE),IF($AD33="DE FACTO",VLOOKUP($B33,[1]!Tableau_Lancer_la_requête_à_partir_de_Excel_Files4[#All],38,FALSE),IF($AD33="ARTE Dist",VLOOKUP($B33,[1]!Tableau_Lancer_la_requête_à_partir_de_Excel_Files18[#All],38,FALSE),IF($AD33="THIOLAT",VLOOKUP($B33,[1]!Tableau_Lancer_la_requête_à_partir_de_Excel_Files20[#All],38,FALSE),IF($AD33="LE GOFF",VLOOKUP($B33,[1]!Tableau_Lancer_la_requête_à_partir_de_Excel_Files19[#All],38,FALSE),IF($AD33="ARDEX",VLOOKUP($B33,[1]!Tableau_Lancer_la_requête_à_partir_de_Excel_Files8[#All],38,FALSE),IF($AD33="EVENPLAST",VLOOKUP($B33,[1]!Tableau_Lancer_la_requête_à_partir_de_Excel_Files9[#All],38,FALSE),IF($AD33="GAULT ET FREMONT",VLOOKUP($B33,[1]!Tableau_Lancer_la_requête_à_partir_de_Excel_Files10[#All],38,FALSE),IF($AD33="GUILLIN EMBALLAGES",VLOOKUP($B33,[1]!Tableau_Lancer_la_requête_à_partir_de_Excel_Files11[#All],38,FALSE),IF($AD33="IMPRIMERIE DU VIADUC",VLOOKUP($B33,[1]!Tableau_Lancer_la_requête_à_partir_de_Excel_Files12[#All],38,FALSE),IF($AD33="JOLARD",VLOOKUP($B33,[1]!Tableau_Lancer_la_requête_à_partir_de_Excel_Files14[#All],38,FALSE),IF($AD33="MP HYGIENE",VLOOKUP($B33,[1]!Tableau_Lancer_la_requête_à_partir_de_Excel_Files15[#All],38,FALSE),IF($AD33="SIPALDIS",VLOOKUP($B33,[1]!Tableau_Lancer_la_requête_à_partir_de_Excel_Files13[#All],38,FALSE),IF($AD33="TICKET COM",VLOOKUP($B33,[1]!Tableau_Lancer_la_requête_à_partir_de_Excel_Files16[#All],38,FALSE),IF($AD33="TREELOGI-CODINA",VLOOKUP($B33,[1]!Tableau_Lancer_la_requête_à_partir_de_Excel_Files17[#All],38,FALSE)))))))))))))))))),"A REMPLIR")</f>
        <v>10</v>
      </c>
      <c r="AO33" s="28">
        <f ca="1">IFERROR(IF($AD33="SOLIA",VLOOKUP($B33,[1]!Tableau_Lancer_la_requête_à_partir_de_Excel_Files6[#All],39,FALSE),IF($AD33="FIRPLAST",VLOOKUP($B33,[1]!Tableau_Lancer_la_requête_à_partir_de_Excel_Files5[#All],39,FALSE),IF($AD33="COMATEC",VLOOKUP($B33,[1]!Tableau_Lancer_la_requête_à_partir_de_Excel_Files7[#All],39,FALSE),IF($AD33="DE FACTO",VLOOKUP($B33,[1]!Tableau_Lancer_la_requête_à_partir_de_Excel_Files4[#All],39,FALSE),IF($AD33="ARTE Dist",VLOOKUP($B33,[1]!Tableau_Lancer_la_requête_à_partir_de_Excel_Files18[#All],39,FALSE),IF($AD33="THIOLAT",VLOOKUP($B33,[1]!Tableau_Lancer_la_requête_à_partir_de_Excel_Files20[#All],39,FALSE),IF($AD33="LE GOFF",VLOOKUP($B33,[1]!Tableau_Lancer_la_requête_à_partir_de_Excel_Files19[#All],39,FALSE),IF($AD33="ARDEX",VLOOKUP($B33,[1]!Tableau_Lancer_la_requête_à_partir_de_Excel_Files8[#All],39,FALSE),IF($AD33="EVENPLAST",VLOOKUP($B33,[1]!Tableau_Lancer_la_requête_à_partir_de_Excel_Files9[#All],39,FALSE),IF($AD33="GAULT ET FREMONT",VLOOKUP($B33,[1]!Tableau_Lancer_la_requête_à_partir_de_Excel_Files10[#All],39,FALSE),IF($AD33="GUILLIN EMBALLAGES",VLOOKUP($B33,[1]!Tableau_Lancer_la_requête_à_partir_de_Excel_Files11[#All],39,FALSE),IF($AD33="IMPRIMERIE DU VIADUC",VLOOKUP($B33,[1]!Tableau_Lancer_la_requête_à_partir_de_Excel_Files12[#All],39,FALSE),IF($AD33="JOLARD",VLOOKUP($B33,[1]!Tableau_Lancer_la_requête_à_partir_de_Excel_Files14[#All],39,FALSE),IF($AD33="MP HYGIENE",VLOOKUP($B33,[1]!Tableau_Lancer_la_requête_à_partir_de_Excel_Files15[#All],39,FALSE),IF($AD33="SIPALDIS",VLOOKUP($B33,[1]!Tableau_Lancer_la_requête_à_partir_de_Excel_Files13[#All],39,FALSE),IF($AD33="TICKET COM",VLOOKUP($B33,[1]!Tableau_Lancer_la_requête_à_partir_de_Excel_Files16[#All],39,FALSE),IF($AD33="TREELOGI-CODINA",VLOOKUP($B33,[1]!Tableau_Lancer_la_requête_à_partir_de_Excel_Files17[#All],39,FALSE)))))))))))))))))),"A REMPLIR")</f>
        <v>5</v>
      </c>
      <c r="AP33" s="25" t="str">
        <f ca="1">IFERROR(IF($AD33="SOLIA",VLOOKUP($B33,[1]!Tableau_Lancer_la_requête_à_partir_de_Excel_Files6[#All],40,FALSE),IF($AD33="FIRPLAST",VLOOKUP($B33,[1]!Tableau_Lancer_la_requête_à_partir_de_Excel_Files5[#All],40,FALSE),IF($AD33="COMATEC",VLOOKUP($B33,[1]!Tableau_Lancer_la_requête_à_partir_de_Excel_Files7[#All],40,FALSE),IF($AD33="DE FACTO",VLOOKUP($B33,[1]!Tableau_Lancer_la_requête_à_partir_de_Excel_Files4[#All],40,FALSE),IF($AD33="ARTE Dist",VLOOKUP($B33,[1]!Tableau_Lancer_la_requête_à_partir_de_Excel_Files18[#All],40,FALSE),IF($AD33="THIOLAT",VLOOKUP($B33,[1]!Tableau_Lancer_la_requête_à_partir_de_Excel_Files20[#All],40,FALSE),IF($AD33="LE GOFF",VLOOKUP($B33,[1]!Tableau_Lancer_la_requête_à_partir_de_Excel_Files19[#All],40,FALSE),IF($AD33="ARDEX",VLOOKUP($B33,[1]!Tableau_Lancer_la_requête_à_partir_de_Excel_Files8[#All],40,FALSE),IF($AD33="EVENPLAST",VLOOKUP($B33,[1]!Tableau_Lancer_la_requête_à_partir_de_Excel_Files9[#All],40,FALSE),IF($AD33="GAULT ET FREMONT",VLOOKUP($B33,[1]!Tableau_Lancer_la_requête_à_partir_de_Excel_Files10[#All],40,FALSE),IF($AD33="GUILLIN EMBALLAGES",VLOOKUP($B33,[1]!Tableau_Lancer_la_requête_à_partir_de_Excel_Files11[#All],40,FALSE),IF($AD33="IMPRIMERIE DU VIADUC",VLOOKUP($B33,[1]!Tableau_Lancer_la_requête_à_partir_de_Excel_Files12[#All],40,FALSE),IF($AD33="JOLARD",VLOOKUP($B33,[1]!Tableau_Lancer_la_requête_à_partir_de_Excel_Files14[#All],40,FALSE),IF($AD33="MP HYGIENE",VLOOKUP($B33,[1]!Tableau_Lancer_la_requête_à_partir_de_Excel_Files15[#All],40,FALSE),IF($AD33="SIPALDIS",VLOOKUP($B33,[1]!Tableau_Lancer_la_requête_à_partir_de_Excel_Files13[#All],40,FALSE),IF($AD33="TICKET COM",VLOOKUP($B33,[1]!Tableau_Lancer_la_requête_à_partir_de_Excel_Files16[#All],40,FALSE),IF($AD33="TREELOGI-CODINA",VLOOKUP($B33,[1]!Tableau_Lancer_la_requête_à_partir_de_Excel_Files17[#All],40,FALSE)))))))))))))))))),"A REMPLIR")</f>
        <v>Robert GERMAIN</v>
      </c>
      <c r="AQ33" s="27" t="str">
        <f ca="1">IFERROR(IF($AD33="SOLIA",VLOOKUP($B33,[1]!Tableau_Lancer_la_requête_à_partir_de_Excel_Files6[#All],41,FALSE),IF($AD33="FIRPLAST",VLOOKUP($B33,[1]!Tableau_Lancer_la_requête_à_partir_de_Excel_Files5[#All],41,FALSE),IF($AD33="COMATEC",VLOOKUP($B33,[1]!Tableau_Lancer_la_requête_à_partir_de_Excel_Files7[#All],41,FALSE),IF($AD33="DE FACTO",VLOOKUP($B33,[1]!Tableau_Lancer_la_requête_à_partir_de_Excel_Files4[#All],41,FALSE),IF($AD33="ARTE Dist",VLOOKUP($B33,[1]!Tableau_Lancer_la_requête_à_partir_de_Excel_Files18[#All],41,FALSE),IF($AD33="THIOLAT",VLOOKUP($B33,[1]!Tableau_Lancer_la_requête_à_partir_de_Excel_Files20[#All],41,FALSE),IF($AD33="LE GOFF",VLOOKUP($B33,[1]!Tableau_Lancer_la_requête_à_partir_de_Excel_Files19[#All],41,FALSE),IF($AD33="ARDEX",VLOOKUP($B33,[1]!Tableau_Lancer_la_requête_à_partir_de_Excel_Files8[#All],41,FALSE),IF($AD33="EVENPLAST",VLOOKUP($B33,[1]!Tableau_Lancer_la_requête_à_partir_de_Excel_Files9[#All],41,FALSE),IF($AD33="GAULT ET FREMONT",VLOOKUP($B33,[1]!Tableau_Lancer_la_requête_à_partir_de_Excel_Files10[#All],41,FALSE),IF($AD33="GUILLIN EMBALLAGES",VLOOKUP($B33,[1]!Tableau_Lancer_la_requête_à_partir_de_Excel_Files11[#All],41,FALSE),IF($AD33="IMPRIMERIE DU VIADUC",VLOOKUP($B33,[1]!Tableau_Lancer_la_requête_à_partir_de_Excel_Files12[#All],41,FALSE),IF($AD33="JOLARD",VLOOKUP($B33,[1]!Tableau_Lancer_la_requête_à_partir_de_Excel_Files14[#All],41,FALSE),IF($AD33="MP HYGIENE",VLOOKUP($B33,[1]!Tableau_Lancer_la_requête_à_partir_de_Excel_Files15[#All],41,FALSE),IF($AD33="SIPALDIS",VLOOKUP($B33,[1]!Tableau_Lancer_la_requête_à_partir_de_Excel_Files13[#All],41,FALSE),IF($AD33="TICKET COM",VLOOKUP($B33,[1]!Tableau_Lancer_la_requête_à_partir_de_Excel_Files16[#All],41,FALSE),IF($AD33="TREELOGI-CODINA",VLOOKUP($B33,[1]!Tableau_Lancer_la_requête_à_partir_de_Excel_Files17[#All],41,FALSE)))))))))))))))))),"A REMPLIR")</f>
        <v>02 34 51 67 54</v>
      </c>
      <c r="AR33" s="29">
        <v>42383</v>
      </c>
      <c r="AS33" s="24">
        <v>10</v>
      </c>
      <c r="AT33" s="30" t="s">
        <v>151</v>
      </c>
      <c r="AU33" s="31" t="s">
        <v>79</v>
      </c>
      <c r="AV33" s="31" t="s">
        <v>72</v>
      </c>
      <c r="AW33" s="31" t="s">
        <v>79</v>
      </c>
      <c r="AX33" s="31"/>
      <c r="AY33" s="32">
        <v>300000</v>
      </c>
      <c r="AZ33" s="32">
        <v>6000</v>
      </c>
      <c r="BA33" s="31">
        <v>12</v>
      </c>
      <c r="BB33" s="31" t="s">
        <v>82</v>
      </c>
      <c r="BC33" s="31" t="s">
        <v>152</v>
      </c>
      <c r="BD33" s="30" t="s">
        <v>153</v>
      </c>
      <c r="BE33" s="33">
        <v>42394</v>
      </c>
      <c r="BF33" s="37"/>
      <c r="BG33" s="40" t="s">
        <v>169</v>
      </c>
    </row>
    <row r="34" spans="1:59" ht="60" customHeight="1">
      <c r="A34" s="38" t="s">
        <v>154</v>
      </c>
      <c r="B34" s="34" t="s">
        <v>155</v>
      </c>
      <c r="C34" s="12" t="s">
        <v>61</v>
      </c>
      <c r="D34" s="13" t="s">
        <v>77</v>
      </c>
      <c r="E34" s="14" t="s">
        <v>88</v>
      </c>
      <c r="F34" s="15">
        <v>42530</v>
      </c>
      <c r="G34" s="13" t="s">
        <v>89</v>
      </c>
      <c r="H34" s="13" t="s">
        <v>89</v>
      </c>
      <c r="I34" s="16" t="s">
        <v>156</v>
      </c>
      <c r="J34" s="16" t="s">
        <v>157</v>
      </c>
      <c r="K34" s="16" t="s">
        <v>158</v>
      </c>
      <c r="L34" s="16" t="s">
        <v>159</v>
      </c>
      <c r="M34" s="16" t="s">
        <v>160</v>
      </c>
      <c r="N34" s="16" t="s">
        <v>161</v>
      </c>
      <c r="O34" s="17" t="s">
        <v>79</v>
      </c>
      <c r="P34" s="17" t="s">
        <v>79</v>
      </c>
      <c r="Q34" s="16" t="s">
        <v>162</v>
      </c>
      <c r="R34" s="16" t="s">
        <v>163</v>
      </c>
      <c r="S34" s="18" t="s">
        <v>130</v>
      </c>
      <c r="T34" s="19"/>
      <c r="U34" s="19" t="s">
        <v>164</v>
      </c>
      <c r="V34" s="18">
        <v>3</v>
      </c>
      <c r="W34" s="15" t="s">
        <v>165</v>
      </c>
      <c r="X34" s="15" t="s">
        <v>78</v>
      </c>
      <c r="Y34" s="15">
        <v>42535</v>
      </c>
      <c r="Z34" s="22" t="s">
        <v>79</v>
      </c>
      <c r="AA34" s="23" t="s">
        <v>80</v>
      </c>
      <c r="AB34" s="24"/>
      <c r="AC34" s="24" t="s">
        <v>130</v>
      </c>
      <c r="AD34" s="25">
        <f ca="1">IFERROR(IF($AD34="SOLIA",VLOOKUP($B34,[1]!Tableau_Lancer_la_requête_à_partir_de_Excel_Files6[#All],28,FALSE),IF($AD34="FIRPLAST",VLOOKUP($B34,[1]!Tableau_Lancer_la_requête_à_partir_de_Excel_Files5[#All],28,FALSE),IF($AD34="COMATEC",VLOOKUP($B34,[1]!Tableau_Lancer_la_requête_à_partir_de_Excel_Files7[#All],28,FALSE),IF($AD34="DE FACTO",VLOOKUP($B34,[1]!Tableau_Lancer_la_requête_à_partir_de_Excel_Files4[#All],28,FALSE),IF($AD34="ARTE Dist",VLOOKUP($B34,[1]!Tableau_Lancer_la_requête_à_partir_de_Excel_Files18[#All],28,FALSE),IF($AD34="THIOLAT",VLOOKUP($B34,[1]!Tableau_Lancer_la_requête_à_partir_de_Excel_Files20[#All],28,FALSE),IF($AD34="LE GOFF",VLOOKUP($B34,[1]!Tableau_Lancer_la_requête_à_partir_de_Excel_Files19[#All],28,FALSE),IF($AD34="ARDEX",VLOOKUP($B34,[1]!Tableau_Lancer_la_requête_à_partir_de_Excel_Files8[#All],28,FALSE),IF($AD34="EVENPLAST",VLOOKUP($B34,[1]!Tableau_Lancer_la_requête_à_partir_de_Excel_Files9[#All],28,FALSE),IF($AD34="GAULT ET FREMONT",VLOOKUP($B34,[1]!Tableau_Lancer_la_requête_à_partir_de_Excel_Files10[#All],28,FALSE),IF($AD34="GUILLIN EMBALLAGES",VLOOKUP($B34,[1]!Tableau_Lancer_la_requête_à_partir_de_Excel_Files11[#All],28,FALSE),IF($AD34="IMPRIMERIE DU VIADUC",VLOOKUP($B34,[1]!Tableau_Lancer_la_requête_à_partir_de_Excel_Files12[#All],28,FALSE),IF($AD34="JOLARD",VLOOKUP($B34,[1]!Tableau_Lancer_la_requête_à_partir_de_Excel_Files14[#All],28,FALSE),IF($AD34="MP HYGIENE",VLOOKUP($B34,[1]!Tableau_Lancer_la_requête_à_partir_de_Excel_Files15[#All],28,FALSE),IF($AD34="SIPALDIS",VLOOKUP($B34,[1]!Tableau_Lancer_la_requête_à_partir_de_Excel_Files13[#All],28,FALSE),IF($AD34="TICKET COM",VLOOKUP($B34,[1]!Tableau_Lancer_la_requête_à_partir_de_Excel_Files16[#All],28,FALSE),IF($AD34="TREELOGI-CODINA",VLOOKUP($B34,[1]!Tableau_Lancer_la_requête_à_partir_de_Excel_Files17[#All],28,FALSE)))))))))))))))))),"A REMPLIR")</f>
        <v>42533</v>
      </c>
      <c r="AE34" s="25" t="str">
        <f ca="1">IFERROR(IF($AD34="SOLIA",VLOOKUP($B34,[1]!Tableau_Lancer_la_requête_à_partir_de_Excel_Files6[#All],29,FALSE),IF($AD34="FIRPLAST",VLOOKUP($B34,[1]!Tableau_Lancer_la_requête_à_partir_de_Excel_Files5[#All],29,FALSE),IF($AD34="COMATEC",VLOOKUP($B34,[1]!Tableau_Lancer_la_requête_à_partir_de_Excel_Files7[#All],29,FALSE),IF($AD34="DE FACTO",VLOOKUP($B34,[1]!Tableau_Lancer_la_requête_à_partir_de_Excel_Files4[#All],29,FALSE),IF($AD34="ARTE Dist",VLOOKUP($B34,[1]!Tableau_Lancer_la_requête_à_partir_de_Excel_Files18[#All],29,FALSE),IF($AD34="THIOLAT",VLOOKUP($B34,[1]!Tableau_Lancer_la_requête_à_partir_de_Excel_Files20[#All],29,FALSE),IF($AD34="LE GOFF",VLOOKUP($B34,[1]!Tableau_Lancer_la_requête_à_partir_de_Excel_Files19[#All],29,FALSE),IF($AD34="ARDEX",VLOOKUP($B34,[1]!Tableau_Lancer_la_requête_à_partir_de_Excel_Files8[#All],29,FALSE),IF($AD34="EVENPLAST",VLOOKUP($B34,[1]!Tableau_Lancer_la_requête_à_partir_de_Excel_Files9[#All],29,FALSE),IF($AD34="GAULT ET FREMONT",VLOOKUP($B34,[1]!Tableau_Lancer_la_requête_à_partir_de_Excel_Files10[#All],29,FALSE),IF($AD34="GUILLIN EMBALLAGES",VLOOKUP($B34,[1]!Tableau_Lancer_la_requête_à_partir_de_Excel_Files11[#All],29,FALSE),IF($AD34="IMPRIMERIE DU VIADUC",VLOOKUP($B34,[1]!Tableau_Lancer_la_requête_à_partir_de_Excel_Files12[#All],29,FALSE),IF($AD34="JOLARD",VLOOKUP($B34,[1]!Tableau_Lancer_la_requête_à_partir_de_Excel_Files14[#All],29,FALSE),IF($AD34="MP HYGIENE",VLOOKUP($B34,[1]!Tableau_Lancer_la_requête_à_partir_de_Excel_Files15[#All],29,FALSE),IF($AD34="SIPALDIS",VLOOKUP($B34,[1]!Tableau_Lancer_la_requête_à_partir_de_Excel_Files13[#All],29,FALSE),IF($AD34="TICKET COM",VLOOKUP($B34,[1]!Tableau_Lancer_la_requête_à_partir_de_Excel_Files16[#All],29,FALSE),IF($AD34="TREELOGI-CODINA",VLOOKUP($B34,[1]!Tableau_Lancer_la_requête_à_partir_de_Excel_Files17[#All],29,FALSE)))))))))))))))))),"A REMPLIR")</f>
        <v>TYYUJ-76</v>
      </c>
      <c r="AF34" s="25" t="str">
        <f ca="1">IFERROR(IF($AD34="SOLIA",VLOOKUP($B34,[1]!Tableau_Lancer_la_requête_à_partir_de_Excel_Files6[#All],30,FALSE),IF($AD34="FIRPLAST",VLOOKUP($B34,[1]!Tableau_Lancer_la_requête_à_partir_de_Excel_Files5[#All],30,FALSE),IF($AD34="COMATEC",VLOOKUP($B34,[1]!Tableau_Lancer_la_requête_à_partir_de_Excel_Files7[#All],30,FALSE),IF($AD34="DE FACTO",VLOOKUP($B34,[1]!Tableau_Lancer_la_requête_à_partir_de_Excel_Files4[#All],30,FALSE),IF($AD34="ARTE Dist",VLOOKUP($B34,[1]!Tableau_Lancer_la_requête_à_partir_de_Excel_Files18[#All],30,FALSE),IF($AD34="THIOLAT",VLOOKUP($B34,[1]!Tableau_Lancer_la_requête_à_partir_de_Excel_Files20[#All],30,FALSE),IF($AD34="LE GOFF",VLOOKUP($B34,[1]!Tableau_Lancer_la_requête_à_partir_de_Excel_Files19[#All],30,FALSE),IF($AD34="ARDEX",VLOOKUP($B34,[1]!Tableau_Lancer_la_requête_à_partir_de_Excel_Files8[#All],30,FALSE),IF($AD34="EVENPLAST",VLOOKUP($B34,[1]!Tableau_Lancer_la_requête_à_partir_de_Excel_Files9[#All],30,FALSE),IF($AD34="GAULT ET FREMONT",VLOOKUP($B34,[1]!Tableau_Lancer_la_requête_à_partir_de_Excel_Files10[#All],30,FALSE),IF($AD34="GUILLIN EMBALLAGES",VLOOKUP($B34,[1]!Tableau_Lancer_la_requête_à_partir_de_Excel_Files11[#All],30,FALSE),IF($AD34="IMPRIMERIE DU VIADUC",VLOOKUP($B34,[1]!Tableau_Lancer_la_requête_à_partir_de_Excel_Files12[#All],30,FALSE),IF($AD34="JOLARD",VLOOKUP($B34,[1]!Tableau_Lancer_la_requête_à_partir_de_Excel_Files14[#All],30,FALSE),IF($AD34="MP HYGIENE",VLOOKUP($B34,[1]!Tableau_Lancer_la_requête_à_partir_de_Excel_Files15[#All],30,FALSE),IF($AD34="SIPALDIS",VLOOKUP($B34,[1]!Tableau_Lancer_la_requête_à_partir_de_Excel_Files13[#All],30,FALSE),IF($AD34="TICKET COM",VLOOKUP($B34,[1]!Tableau_Lancer_la_requête_à_partir_de_Excel_Files16[#All],30,FALSE),IF($AD34="TREELOGI-CODINA",VLOOKUP($B34,[1]!Tableau_Lancer_la_requête_à_partir_de_Excel_Files17[#All],30,FALSE)))))))))))))))))),"A REMPLIR")</f>
        <v>Sac papier kraft C-350</v>
      </c>
      <c r="AG34" s="26" t="str">
        <f ca="1">IFERROR(IF($AD34="SOLIA",VLOOKUP($B34,[1]!Tableau_Lancer_la_requête_à_partir_de_Excel_Files6[#All],31,FALSE),IF($AD34="FIRPLAST",VLOOKUP($B34,[1]!Tableau_Lancer_la_requête_à_partir_de_Excel_Files5[#All],31,FALSE),IF($AD34="COMATEC",VLOOKUP($B34,[1]!Tableau_Lancer_la_requête_à_partir_de_Excel_Files7[#All],31,FALSE),IF($AD34="DE FACTO",VLOOKUP($B34,[1]!Tableau_Lancer_la_requête_à_partir_de_Excel_Files4[#All],31,FALSE),IF($AD34="ARTE Dist",VLOOKUP($B34,[1]!Tableau_Lancer_la_requête_à_partir_de_Excel_Files18[#All],31,FALSE),IF($AD34="THIOLAT",VLOOKUP($B34,[1]!Tableau_Lancer_la_requête_à_partir_de_Excel_Files20[#All],31,FALSE),IF($AD34="LE GOFF",VLOOKUP($B34,[1]!Tableau_Lancer_la_requête_à_partir_de_Excel_Files19[#All],31,FALSE),IF($AD34="ARDEX",VLOOKUP($B34,[1]!Tableau_Lancer_la_requête_à_partir_de_Excel_Files8[#All],31,FALSE),IF($AD34="EVENPLAST",VLOOKUP($B34,[1]!Tableau_Lancer_la_requête_à_partir_de_Excel_Files9[#All],31,FALSE),IF($AD34="GAULT ET FREMONT",VLOOKUP($B34,[1]!Tableau_Lancer_la_requête_à_partir_de_Excel_Files10[#All],31,FALSE),IF($AD34="GUILLIN EMBALLAGES",VLOOKUP($B34,[1]!Tableau_Lancer_la_requête_à_partir_de_Excel_Files11[#All],31,FALSE),IF($AD34="IMPRIMERIE DU VIADUC",VLOOKUP($B34,[1]!Tableau_Lancer_la_requête_à_partir_de_Excel_Files12[#All],31,FALSE),IF($AD34="JOLARD",VLOOKUP($B34,[1]!Tableau_Lancer_la_requête_à_partir_de_Excel_Files14[#All],31,FALSE),IF($AD34="MP HYGIENE",VLOOKUP($B34,[1]!Tableau_Lancer_la_requête_à_partir_de_Excel_Files15[#All],31,FALSE),IF($AD34="SIPALDIS",VLOOKUP($B34,[1]!Tableau_Lancer_la_requête_à_partir_de_Excel_Files13[#All],31,FALSE),IF($AD34="TICKET COM",VLOOKUP($B34,[1]!Tableau_Lancer_la_requête_à_partir_de_Excel_Files16[#All],31,FALSE),IF($AD34="TREELOGI-CODINA",VLOOKUP($B34,[1]!Tableau_Lancer_la_requête_à_partir_de_Excel_Files17[#All],31,FALSE)))))))))))))))))),"A REMPLIR")</f>
        <v>350</v>
      </c>
      <c r="AH34" s="25" t="str">
        <f ca="1">IFERROR(IF($AD34="SOLIA",VLOOKUP($B34,[1]!Tableau_Lancer_la_requête_à_partir_de_Excel_Files6[#All],32,FALSE),IF($AD34="FIRPLAST",VLOOKUP($B34,[1]!Tableau_Lancer_la_requête_à_partir_de_Excel_Files5[#All],32,FALSE),IF($AD34="COMATEC",VLOOKUP($B34,[1]!Tableau_Lancer_la_requête_à_partir_de_Excel_Files7[#All],32,FALSE),IF($AD34="DE FACTO",VLOOKUP($B34,[1]!Tableau_Lancer_la_requête_à_partir_de_Excel_Files4[#All],32,FALSE),IF($AD34="ARTE Dist",VLOOKUP($B34,[1]!Tableau_Lancer_la_requête_à_partir_de_Excel_Files18[#All],32,FALSE),IF($AD34="THIOLAT",VLOOKUP($B34,[1]!Tableau_Lancer_la_requête_à_partir_de_Excel_Files20[#All],32,FALSE),IF($AD34="LE GOFF",VLOOKUP($B34,[1]!Tableau_Lancer_la_requête_à_partir_de_Excel_Files19[#All],32,FALSE),IF($AD34="ARDEX",VLOOKUP($B34,[1]!Tableau_Lancer_la_requête_à_partir_de_Excel_Files8[#All],32,FALSE),IF($AD34="EVENPLAST",VLOOKUP($B34,[1]!Tableau_Lancer_la_requête_à_partir_de_Excel_Files9[#All],32,FALSE),IF($AD34="GAULT ET FREMONT",VLOOKUP($B34,[1]!Tableau_Lancer_la_requête_à_partir_de_Excel_Files10[#All],32,FALSE),IF($AD34="GUILLIN EMBALLAGES",VLOOKUP($B34,[1]!Tableau_Lancer_la_requête_à_partir_de_Excel_Files11[#All],32,FALSE),IF($AD34="IMPRIMERIE DU VIADUC",VLOOKUP($B34,[1]!Tableau_Lancer_la_requête_à_partir_de_Excel_Files12[#All],32,FALSE),IF($AD34="JOLARD",VLOOKUP($B34,[1]!Tableau_Lancer_la_requête_à_partir_de_Excel_Files14[#All],32,FALSE),IF($AD34="MP HYGIENE",VLOOKUP($B34,[1]!Tableau_Lancer_la_requête_à_partir_de_Excel_Files15[#All],32,FALSE),IF($AD34="SIPALDIS",VLOOKUP($B34,[1]!Tableau_Lancer_la_requête_à_partir_de_Excel_Files13[#All],32,FALSE),IF($AD34="TICKET COM",VLOOKUP($B34,[1]!Tableau_Lancer_la_requête_à_partir_de_Excel_Files16[#All],32,FALSE),IF($AD34="TREELOGI-CODINA",VLOOKUP($B34,[1]!Tableau_Lancer_la_requête_à_partir_de_Excel_Files17[#All],32,FALSE)))))))))))))))))),"A REMPLIR")</f>
        <v>OUI</v>
      </c>
      <c r="AI34" s="27" t="str">
        <f ca="1">IFERROR(IF($AD34="SOLIA",VLOOKUP($B34,[1]!Tableau_Lancer_la_requête_à_partir_de_Excel_Files6[#All],33,FALSE),IF($AD34="FIRPLAST",VLOOKUP($B34,[1]!Tableau_Lancer_la_requête_à_partir_de_Excel_Files5[#All],33,FALSE),IF($AD34="COMATEC",VLOOKUP($B34,[1]!Tableau_Lancer_la_requête_à_partir_de_Excel_Files7[#All],33,FALSE),IF($AD34="DE FACTO",VLOOKUP($B34,[1]!Tableau_Lancer_la_requête_à_partir_de_Excel_Files4[#All],33,FALSE),IF($AD34="ARTE Dist",VLOOKUP($B34,[1]!Tableau_Lancer_la_requête_à_partir_de_Excel_Files18[#All],33,FALSE),IF($AD34="THIOLAT",VLOOKUP($B34,[1]!Tableau_Lancer_la_requête_à_partir_de_Excel_Files20[#All],33,FALSE),IF($AD34="LE GOFF",VLOOKUP($B34,[1]!Tableau_Lancer_la_requête_à_partir_de_Excel_Files19[#All],33,FALSE),IF($AD34="ARDEX",VLOOKUP($B34,[1]!Tableau_Lancer_la_requête_à_partir_de_Excel_Files8[#All],33,FALSE),IF($AD34="EVENPLAST",VLOOKUP($B34,[1]!Tableau_Lancer_la_requête_à_partir_de_Excel_Files9[#All],33,FALSE),IF($AD34="GAULT ET FREMONT",VLOOKUP($B34,[1]!Tableau_Lancer_la_requête_à_partir_de_Excel_Files10[#All],33,FALSE),IF($AD34="GUILLIN EMBALLAGES",VLOOKUP($B34,[1]!Tableau_Lancer_la_requête_à_partir_de_Excel_Files11[#All],33,FALSE),IF($AD34="IMPRIMERIE DU VIADUC",VLOOKUP($B34,[1]!Tableau_Lancer_la_requête_à_partir_de_Excel_Files12[#All],33,FALSE),IF($AD34="JOLARD",VLOOKUP($B34,[1]!Tableau_Lancer_la_requête_à_partir_de_Excel_Files14[#All],33,FALSE),IF($AD34="MP HYGIENE",VLOOKUP($B34,[1]!Tableau_Lancer_la_requête_à_partir_de_Excel_Files15[#All],33,FALSE),IF($AD34="SIPALDIS",VLOOKUP($B34,[1]!Tableau_Lancer_la_requête_à_partir_de_Excel_Files13[#All],33,FALSE),IF($AD34="TICKET COM",VLOOKUP($B34,[1]!Tableau_Lancer_la_requête_à_partir_de_Excel_Files16[#All],33,FALSE),IF($AD34="TREELOGI-CODINA",VLOOKUP($B34,[1]!Tableau_Lancer_la_requête_à_partir_de_Excel_Files17[#All],33,FALSE)))))))))))))))))),"A REMPLIR")</f>
        <v>5000</v>
      </c>
      <c r="AJ34" s="25">
        <f ca="1">IFERROR(IF($AD34="SOLIA",VLOOKUP($B34,[1]!Tableau_Lancer_la_requête_à_partir_de_Excel_Files6[#All],34,FALSE),IF($AD34="FIRPLAST",VLOOKUP($B34,[1]!Tableau_Lancer_la_requête_à_partir_de_Excel_Files5[#All],34,FALSE),IF($AD34="COMATEC",VLOOKUP($B34,[1]!Tableau_Lancer_la_requête_à_partir_de_Excel_Files7[#All],34,FALSE),IF($AD34="DE FACTO",VLOOKUP($B34,[1]!Tableau_Lancer_la_requête_à_partir_de_Excel_Files4[#All],34,FALSE),IF($AD34="ARTE Dist",VLOOKUP($B34,[1]!Tableau_Lancer_la_requête_à_partir_de_Excel_Files18[#All],34,FALSE),IF($AD34="THIOLAT",VLOOKUP($B34,[1]!Tableau_Lancer_la_requête_à_partir_de_Excel_Files20[#All],34,FALSE),IF($AD34="LE GOFF",VLOOKUP($B34,[1]!Tableau_Lancer_la_requête_à_partir_de_Excel_Files19[#All],34,FALSE),IF($AD34="ARDEX",VLOOKUP($B34,[1]!Tableau_Lancer_la_requête_à_partir_de_Excel_Files8[#All],34,FALSE),IF($AD34="EVENPLAST",VLOOKUP($B34,[1]!Tableau_Lancer_la_requête_à_partir_de_Excel_Files9[#All],34,FALSE),IF($AD34="GAULT ET FREMONT",VLOOKUP($B34,[1]!Tableau_Lancer_la_requête_à_partir_de_Excel_Files10[#All],34,FALSE),IF($AD34="GUILLIN EMBALLAGES",VLOOKUP($B34,[1]!Tableau_Lancer_la_requête_à_partir_de_Excel_Files11[#All],34,FALSE),IF($AD34="IMPRIMERIE DU VIADUC",VLOOKUP($B34,[1]!Tableau_Lancer_la_requête_à_partir_de_Excel_Files12[#All],34,FALSE),IF($AD34="JOLARD",VLOOKUP($B34,[1]!Tableau_Lancer_la_requête_à_partir_de_Excel_Files14[#All],34,FALSE),IF($AD34="MP HYGIENE",VLOOKUP($B34,[1]!Tableau_Lancer_la_requête_à_partir_de_Excel_Files15[#All],34,FALSE),IF($AD34="SIPALDIS",VLOOKUP($B34,[1]!Tableau_Lancer_la_requête_à_partir_de_Excel_Files13[#All],34,FALSE),IF($AD34="TICKET COM",VLOOKUP($B34,[1]!Tableau_Lancer_la_requête_à_partir_de_Excel_Files16[#All],34,FALSE),IF($AD34="TREELOGI-CODINA",VLOOKUP($B34,[1]!Tableau_Lancer_la_requête_à_partir_de_Excel_Files17[#All],34,FALSE)))))))))))))))))),"A REMPLIR")</f>
        <v>42529</v>
      </c>
      <c r="AK34" s="25" t="str">
        <f ca="1">IFERROR(IF($AD34="SOLIA",VLOOKUP($B34,[1]!Tableau_Lancer_la_requête_à_partir_de_Excel_Files6[#All],35,FALSE),IF($AD34="FIRPLAST",VLOOKUP($B34,[1]!Tableau_Lancer_la_requête_à_partir_de_Excel_Files5[#All],35,FALSE),IF($AD34="COMATEC",VLOOKUP($B34,[1]!Tableau_Lancer_la_requête_à_partir_de_Excel_Files7[#All],35,FALSE),IF($AD34="DE FACTO",VLOOKUP($B34,[1]!Tableau_Lancer_la_requête_à_partir_de_Excel_Files4[#All],35,FALSE),IF($AD34="ARTE Dist",VLOOKUP($B34,[1]!Tableau_Lancer_la_requête_à_partir_de_Excel_Files18[#All],35,FALSE),IF($AD34="THIOLAT",VLOOKUP($B34,[1]!Tableau_Lancer_la_requête_à_partir_de_Excel_Files20[#All],35,FALSE),IF($AD34="LE GOFF",VLOOKUP($B34,[1]!Tableau_Lancer_la_requête_à_partir_de_Excel_Files19[#All],35,FALSE),IF($AD34="ARDEX",VLOOKUP($B34,[1]!Tableau_Lancer_la_requête_à_partir_de_Excel_Files8[#All],35,FALSE),IF($AD34="EVENPLAST",VLOOKUP($B34,[1]!Tableau_Lancer_la_requête_à_partir_de_Excel_Files9[#All],35,FALSE),IF($AD34="GAULT ET FREMONT",VLOOKUP($B34,[1]!Tableau_Lancer_la_requête_à_partir_de_Excel_Files10[#All],35,FALSE),IF($AD34="GUILLIN EMBALLAGES",VLOOKUP($B34,[1]!Tableau_Lancer_la_requête_à_partir_de_Excel_Files11[#All],35,FALSE),IF($AD34="IMPRIMERIE DU VIADUC",VLOOKUP($B34,[1]!Tableau_Lancer_la_requête_à_partir_de_Excel_Files12[#All],35,FALSE),IF($AD34="JOLARD",VLOOKUP($B34,[1]!Tableau_Lancer_la_requête_à_partir_de_Excel_Files14[#All],35,FALSE),IF($AD34="MP HYGIENE",VLOOKUP($B34,[1]!Tableau_Lancer_la_requête_à_partir_de_Excel_Files15[#All],35,FALSE),IF($AD34="SIPALDIS",VLOOKUP($B34,[1]!Tableau_Lancer_la_requête_à_partir_de_Excel_Files13[#All],35,FALSE),IF($AD34="TICKET COM",VLOOKUP($B34,[1]!Tableau_Lancer_la_requête_à_partir_de_Excel_Files16[#All],35,FALSE),IF($AD34="TREELOGI-CODINA",VLOOKUP($B34,[1]!Tableau_Lancer_la_requête_à_partir_de_Excel_Files17[#All],35,FALSE)))))))))))))))))),"A REMPLIR")</f>
        <v>Lettre recommandé</v>
      </c>
      <c r="AL34" s="26" t="str">
        <f ca="1">IFERROR(IF($AD34="SOLIA",VLOOKUP($B34,[1]!Tableau_Lancer_la_requête_à_partir_de_Excel_Files6[#All],36,FALSE),IF($AD34="FIRPLAST",VLOOKUP($B34,[1]!Tableau_Lancer_la_requête_à_partir_de_Excel_Files5[#All],36,FALSE),IF($AD34="COMATEC",VLOOKUP($B34,[1]!Tableau_Lancer_la_requête_à_partir_de_Excel_Files7[#All],36,FALSE),IF($AD34="DE FACTO",VLOOKUP($B34,[1]!Tableau_Lancer_la_requête_à_partir_de_Excel_Files4[#All],36,FALSE),IF($AD34="ARTE Dist",VLOOKUP($B34,[1]!Tableau_Lancer_la_requête_à_partir_de_Excel_Files18[#All],36,FALSE),IF($AD34="THIOLAT",VLOOKUP($B34,[1]!Tableau_Lancer_la_requête_à_partir_de_Excel_Files20[#All],36,FALSE),IF($AD34="LE GOFF",VLOOKUP($B34,[1]!Tableau_Lancer_la_requête_à_partir_de_Excel_Files19[#All],36,FALSE),IF($AD34="ARDEX",VLOOKUP($B34,[1]!Tableau_Lancer_la_requête_à_partir_de_Excel_Files8[#All],36,FALSE),IF($AD34="EVENPLAST",VLOOKUP($B34,[1]!Tableau_Lancer_la_requête_à_partir_de_Excel_Files9[#All],36,FALSE),IF($AD34="GAULT ET FREMONT",VLOOKUP($B34,[1]!Tableau_Lancer_la_requête_à_partir_de_Excel_Files10[#All],36,FALSE),IF($AD34="GUILLIN EMBALLAGES",VLOOKUP($B34,[1]!Tableau_Lancer_la_requête_à_partir_de_Excel_Files11[#All],36,FALSE),IF($AD34="IMPRIMERIE DU VIADUC",VLOOKUP($B34,[1]!Tableau_Lancer_la_requête_à_partir_de_Excel_Files12[#All],36,FALSE),IF($AD34="JOLARD",VLOOKUP($B34,[1]!Tableau_Lancer_la_requête_à_partir_de_Excel_Files14[#All],36,FALSE),IF($AD34="MP HYGIENE",VLOOKUP($B34,[1]!Tableau_Lancer_la_requête_à_partir_de_Excel_Files15[#All],36,FALSE),IF($AD34="SIPALDIS",VLOOKUP($B34,[1]!Tableau_Lancer_la_requête_à_partir_de_Excel_Files13[#All],36,FALSE),IF($AD34="TICKET COM",VLOOKUP($B34,[1]!Tableau_Lancer_la_requête_à_partir_de_Excel_Files16[#All],36,FALSE),IF($AD34="TREELOGI-CODINA",VLOOKUP($B34,[1]!Tableau_Lancer_la_requête_à_partir_de_Excel_Files17[#All],36,FALSE)))))))))))))))))),"A REMPLIR")</f>
        <v>6</v>
      </c>
      <c r="AM34" s="26">
        <f ca="1">IFERROR(IF($AD34="SOLIA",VLOOKUP($B34,[1]!Tableau_Lancer_la_requête_à_partir_de_Excel_Files6[#All],37,FALSE),IF($AD34="FIRPLAST",VLOOKUP($B34,[1]!Tableau_Lancer_la_requête_à_partir_de_Excel_Files5[#All],37,FALSE),IF($AD34="COMATEC",VLOOKUP($B34,[1]!Tableau_Lancer_la_requête_à_partir_de_Excel_Files7[#All],37,FALSE),IF($AD34="DE FACTO",VLOOKUP($B34,[1]!Tableau_Lancer_la_requête_à_partir_de_Excel_Files4[#All],37,FALSE),IF($AD34="ARTE Dist",VLOOKUP($B34,[1]!Tableau_Lancer_la_requête_à_partir_de_Excel_Files18[#All],37,FALSE),IF($AD34="THIOLAT",VLOOKUP($B34,[1]!Tableau_Lancer_la_requête_à_partir_de_Excel_Files20[#All],37,FALSE),IF($AD34="LE GOFF",VLOOKUP($B34,[1]!Tableau_Lancer_la_requête_à_partir_de_Excel_Files19[#All],37,FALSE),IF($AD34="ARDEX",VLOOKUP($B34,[1]!Tableau_Lancer_la_requête_à_partir_de_Excel_Files8[#All],37,FALSE),IF($AD34="EVENPLAST",VLOOKUP($B34,[1]!Tableau_Lancer_la_requête_à_partir_de_Excel_Files9[#All],37,FALSE),IF($AD34="GAULT ET FREMONT",VLOOKUP($B34,[1]!Tableau_Lancer_la_requête_à_partir_de_Excel_Files10[#All],37,FALSE),IF($AD34="GUILLIN EMBALLAGES",VLOOKUP($B34,[1]!Tableau_Lancer_la_requête_à_partir_de_Excel_Files11[#All],37,FALSE),IF($AD34="IMPRIMERIE DU VIADUC",VLOOKUP($B34,[1]!Tableau_Lancer_la_requête_à_partir_de_Excel_Files12[#All],37,FALSE),IF($AD34="JOLARD",VLOOKUP($B34,[1]!Tableau_Lancer_la_requête_à_partir_de_Excel_Files14[#All],37,FALSE),IF($AD34="MP HYGIENE",VLOOKUP($B34,[1]!Tableau_Lancer_la_requête_à_partir_de_Excel_Files15[#All],37,FALSE),IF($AD34="SIPALDIS",VLOOKUP($B34,[1]!Tableau_Lancer_la_requête_à_partir_de_Excel_Files13[#All],37,FALSE),IF($AD34="TICKET COM",VLOOKUP($B34,[1]!Tableau_Lancer_la_requête_à_partir_de_Excel_Files16[#All],37,FALSE),IF($AD34="TREELOGI-CODINA",VLOOKUP($B34,[1]!Tableau_Lancer_la_requête_à_partir_de_Excel_Files17[#All],37,FALSE)))))))))))))))))),"A REMPLIR")</f>
        <v>3</v>
      </c>
      <c r="AN34" s="28">
        <f ca="1">IFERROR(IF($AD34="SOLIA",VLOOKUP($B34,[1]!Tableau_Lancer_la_requête_à_partir_de_Excel_Files6[#All],38,FALSE),IF($AD34="FIRPLAST",VLOOKUP($B34,[1]!Tableau_Lancer_la_requête_à_partir_de_Excel_Files5[#All],38,FALSE),IF($AD34="COMATEC",VLOOKUP($B34,[1]!Tableau_Lancer_la_requête_à_partir_de_Excel_Files7[#All],38,FALSE),IF($AD34="DE FACTO",VLOOKUP($B34,[1]!Tableau_Lancer_la_requête_à_partir_de_Excel_Files4[#All],38,FALSE),IF($AD34="ARTE Dist",VLOOKUP($B34,[1]!Tableau_Lancer_la_requête_à_partir_de_Excel_Files18[#All],38,FALSE),IF($AD34="THIOLAT",VLOOKUP($B34,[1]!Tableau_Lancer_la_requête_à_partir_de_Excel_Files20[#All],38,FALSE),IF($AD34="LE GOFF",VLOOKUP($B34,[1]!Tableau_Lancer_la_requête_à_partir_de_Excel_Files19[#All],38,FALSE),IF($AD34="ARDEX",VLOOKUP($B34,[1]!Tableau_Lancer_la_requête_à_partir_de_Excel_Files8[#All],38,FALSE),IF($AD34="EVENPLAST",VLOOKUP($B34,[1]!Tableau_Lancer_la_requête_à_partir_de_Excel_Files9[#All],38,FALSE),IF($AD34="GAULT ET FREMONT",VLOOKUP($B34,[1]!Tableau_Lancer_la_requête_à_partir_de_Excel_Files10[#All],38,FALSE),IF($AD34="GUILLIN EMBALLAGES",VLOOKUP($B34,[1]!Tableau_Lancer_la_requête_à_partir_de_Excel_Files11[#All],38,FALSE),IF($AD34="IMPRIMERIE DU VIADUC",VLOOKUP($B34,[1]!Tableau_Lancer_la_requête_à_partir_de_Excel_Files12[#All],38,FALSE),IF($AD34="JOLARD",VLOOKUP($B34,[1]!Tableau_Lancer_la_requête_à_partir_de_Excel_Files14[#All],38,FALSE),IF($AD34="MP HYGIENE",VLOOKUP($B34,[1]!Tableau_Lancer_la_requête_à_partir_de_Excel_Files15[#All],38,FALSE),IF($AD34="SIPALDIS",VLOOKUP($B34,[1]!Tableau_Lancer_la_requête_à_partir_de_Excel_Files13[#All],38,FALSE),IF($AD34="TICKET COM",VLOOKUP($B34,[1]!Tableau_Lancer_la_requête_à_partir_de_Excel_Files16[#All],38,FALSE),IF($AD34="TREELOGI-CODINA",VLOOKUP($B34,[1]!Tableau_Lancer_la_requête_à_partir_de_Excel_Files17[#All],38,FALSE)))))))))))))))))),"A REMPLIR")</f>
        <v>0.05</v>
      </c>
      <c r="AO34" s="28">
        <f ca="1">IFERROR(IF($AD34="SOLIA",VLOOKUP($B34,[1]!Tableau_Lancer_la_requête_à_partir_de_Excel_Files6[#All],39,FALSE),IF($AD34="FIRPLAST",VLOOKUP($B34,[1]!Tableau_Lancer_la_requête_à_partir_de_Excel_Files5[#All],39,FALSE),IF($AD34="COMATEC",VLOOKUP($B34,[1]!Tableau_Lancer_la_requête_à_partir_de_Excel_Files7[#All],39,FALSE),IF($AD34="DE FACTO",VLOOKUP($B34,[1]!Tableau_Lancer_la_requête_à_partir_de_Excel_Files4[#All],39,FALSE),IF($AD34="ARTE Dist",VLOOKUP($B34,[1]!Tableau_Lancer_la_requête_à_partir_de_Excel_Files18[#All],39,FALSE),IF($AD34="THIOLAT",VLOOKUP($B34,[1]!Tableau_Lancer_la_requête_à_partir_de_Excel_Files20[#All],39,FALSE),IF($AD34="LE GOFF",VLOOKUP($B34,[1]!Tableau_Lancer_la_requête_à_partir_de_Excel_Files19[#All],39,FALSE),IF($AD34="ARDEX",VLOOKUP($B34,[1]!Tableau_Lancer_la_requête_à_partir_de_Excel_Files8[#All],39,FALSE),IF($AD34="EVENPLAST",VLOOKUP($B34,[1]!Tableau_Lancer_la_requête_à_partir_de_Excel_Files9[#All],39,FALSE),IF($AD34="GAULT ET FREMONT",VLOOKUP($B34,[1]!Tableau_Lancer_la_requête_à_partir_de_Excel_Files10[#All],39,FALSE),IF($AD34="GUILLIN EMBALLAGES",VLOOKUP($B34,[1]!Tableau_Lancer_la_requête_à_partir_de_Excel_Files11[#All],39,FALSE),IF($AD34="IMPRIMERIE DU VIADUC",VLOOKUP($B34,[1]!Tableau_Lancer_la_requête_à_partir_de_Excel_Files12[#All],39,FALSE),IF($AD34="JOLARD",VLOOKUP($B34,[1]!Tableau_Lancer_la_requête_à_partir_de_Excel_Files14[#All],39,FALSE),IF($AD34="MP HYGIENE",VLOOKUP($B34,[1]!Tableau_Lancer_la_requête_à_partir_de_Excel_Files15[#All],39,FALSE),IF($AD34="SIPALDIS",VLOOKUP($B34,[1]!Tableau_Lancer_la_requête_à_partir_de_Excel_Files13[#All],39,FALSE),IF($AD34="TICKET COM",VLOOKUP($B34,[1]!Tableau_Lancer_la_requête_à_partir_de_Excel_Files16[#All],39,FALSE),IF($AD34="TREELOGI-CODINA",VLOOKUP($B34,[1]!Tableau_Lancer_la_requête_à_partir_de_Excel_Files17[#All],39,FALSE)))))))))))))))))),"A REMPLIR")</f>
        <v>2</v>
      </c>
      <c r="AP34" s="25" t="str">
        <f ca="1">IFERROR(IF($AD34="SOLIA",VLOOKUP($B34,[1]!Tableau_Lancer_la_requête_à_partir_de_Excel_Files6[#All],40,FALSE),IF($AD34="FIRPLAST",VLOOKUP($B34,[1]!Tableau_Lancer_la_requête_à_partir_de_Excel_Files5[#All],40,FALSE),IF($AD34="COMATEC",VLOOKUP($B34,[1]!Tableau_Lancer_la_requête_à_partir_de_Excel_Files7[#All],40,FALSE),IF($AD34="DE FACTO",VLOOKUP($B34,[1]!Tableau_Lancer_la_requête_à_partir_de_Excel_Files4[#All],40,FALSE),IF($AD34="ARTE Dist",VLOOKUP($B34,[1]!Tableau_Lancer_la_requête_à_partir_de_Excel_Files18[#All],40,FALSE),IF($AD34="THIOLAT",VLOOKUP($B34,[1]!Tableau_Lancer_la_requête_à_partir_de_Excel_Files20[#All],40,FALSE),IF($AD34="LE GOFF",VLOOKUP($B34,[1]!Tableau_Lancer_la_requête_à_partir_de_Excel_Files19[#All],40,FALSE),IF($AD34="ARDEX",VLOOKUP($B34,[1]!Tableau_Lancer_la_requête_à_partir_de_Excel_Files8[#All],40,FALSE),IF($AD34="EVENPLAST",VLOOKUP($B34,[1]!Tableau_Lancer_la_requête_à_partir_de_Excel_Files9[#All],40,FALSE),IF($AD34="GAULT ET FREMONT",VLOOKUP($B34,[1]!Tableau_Lancer_la_requête_à_partir_de_Excel_Files10[#All],40,FALSE),IF($AD34="GUILLIN EMBALLAGES",VLOOKUP($B34,[1]!Tableau_Lancer_la_requête_à_partir_de_Excel_Files11[#All],40,FALSE),IF($AD34="IMPRIMERIE DU VIADUC",VLOOKUP($B34,[1]!Tableau_Lancer_la_requête_à_partir_de_Excel_Files12[#All],40,FALSE),IF($AD34="JOLARD",VLOOKUP($B34,[1]!Tableau_Lancer_la_requête_à_partir_de_Excel_Files14[#All],40,FALSE),IF($AD34="MP HYGIENE",VLOOKUP($B34,[1]!Tableau_Lancer_la_requête_à_partir_de_Excel_Files15[#All],40,FALSE),IF($AD34="SIPALDIS",VLOOKUP($B34,[1]!Tableau_Lancer_la_requête_à_partir_de_Excel_Files13[#All],40,FALSE),IF($AD34="TICKET COM",VLOOKUP($B34,[1]!Tableau_Lancer_la_requête_à_partir_de_Excel_Files16[#All],40,FALSE),IF($AD34="TREELOGI-CODINA",VLOOKUP($B34,[1]!Tableau_Lancer_la_requête_à_partir_de_Excel_Files17[#All],40,FALSE)))))))))))))))))),"A REMPLIR")</f>
        <v>Julien DAVID</v>
      </c>
      <c r="AQ34" s="27" t="str">
        <f ca="1">IFERROR(IF($AD34="SOLIA",VLOOKUP($B34,[1]!Tableau_Lancer_la_requête_à_partir_de_Excel_Files6[#All],41,FALSE),IF($AD34="FIRPLAST",VLOOKUP($B34,[1]!Tableau_Lancer_la_requête_à_partir_de_Excel_Files5[#All],41,FALSE),IF($AD34="COMATEC",VLOOKUP($B34,[1]!Tableau_Lancer_la_requête_à_partir_de_Excel_Files7[#All],41,FALSE),IF($AD34="DE FACTO",VLOOKUP($B34,[1]!Tableau_Lancer_la_requête_à_partir_de_Excel_Files4[#All],41,FALSE),IF($AD34="ARTE Dist",VLOOKUP($B34,[1]!Tableau_Lancer_la_requête_à_partir_de_Excel_Files18[#All],41,FALSE),IF($AD34="THIOLAT",VLOOKUP($B34,[1]!Tableau_Lancer_la_requête_à_partir_de_Excel_Files20[#All],41,FALSE),IF($AD34="LE GOFF",VLOOKUP($B34,[1]!Tableau_Lancer_la_requête_à_partir_de_Excel_Files19[#All],41,FALSE),IF($AD34="ARDEX",VLOOKUP($B34,[1]!Tableau_Lancer_la_requête_à_partir_de_Excel_Files8[#All],41,FALSE),IF($AD34="EVENPLAST",VLOOKUP($B34,[1]!Tableau_Lancer_la_requête_à_partir_de_Excel_Files9[#All],41,FALSE),IF($AD34="GAULT ET FREMONT",VLOOKUP($B34,[1]!Tableau_Lancer_la_requête_à_partir_de_Excel_Files10[#All],41,FALSE),IF($AD34="GUILLIN EMBALLAGES",VLOOKUP($B34,[1]!Tableau_Lancer_la_requête_à_partir_de_Excel_Files11[#All],41,FALSE),IF($AD34="IMPRIMERIE DU VIADUC",VLOOKUP($B34,[1]!Tableau_Lancer_la_requête_à_partir_de_Excel_Files12[#All],41,FALSE),IF($AD34="JOLARD",VLOOKUP($B34,[1]!Tableau_Lancer_la_requête_à_partir_de_Excel_Files14[#All],41,FALSE),IF($AD34="MP HYGIENE",VLOOKUP($B34,[1]!Tableau_Lancer_la_requête_à_partir_de_Excel_Files15[#All],41,FALSE),IF($AD34="SIPALDIS",VLOOKUP($B34,[1]!Tableau_Lancer_la_requête_à_partir_de_Excel_Files13[#All],41,FALSE),IF($AD34="TICKET COM",VLOOKUP($B34,[1]!Tableau_Lancer_la_requête_à_partir_de_Excel_Files16[#All],41,FALSE),IF($AD34="TREELOGI-CODINA",VLOOKUP($B34,[1]!Tableau_Lancer_la_requête_à_partir_de_Excel_Files17[#All],41,FALSE)))))))))))))))))),"A REMPLIR")</f>
        <v>03 42 51 67 89</v>
      </c>
      <c r="AR34" s="29">
        <v>42541</v>
      </c>
      <c r="AS34" s="24">
        <v>3</v>
      </c>
      <c r="AT34" s="30" t="s">
        <v>166</v>
      </c>
      <c r="AU34" s="31" t="s">
        <v>72</v>
      </c>
      <c r="AV34" s="31" t="s">
        <v>79</v>
      </c>
      <c r="AW34" s="31" t="s">
        <v>79</v>
      </c>
      <c r="AX34" s="31"/>
      <c r="AY34" s="32">
        <v>250000</v>
      </c>
      <c r="AZ34" s="32">
        <v>714.28571428571433</v>
      </c>
      <c r="BA34" s="31">
        <v>10</v>
      </c>
      <c r="BB34" s="31" t="s">
        <v>82</v>
      </c>
      <c r="BC34" s="31" t="s">
        <v>167</v>
      </c>
      <c r="BD34" s="30" t="s">
        <v>168</v>
      </c>
      <c r="BE34" s="33">
        <v>42552</v>
      </c>
      <c r="BF34" s="37"/>
      <c r="BG34" s="22" t="s">
        <v>169</v>
      </c>
    </row>
    <row r="35" spans="1:59" ht="60" customHeight="1">
      <c r="A35" s="10" t="s">
        <v>117</v>
      </c>
      <c r="B35" s="11" t="s">
        <v>118</v>
      </c>
      <c r="C35" s="12" t="s">
        <v>61</v>
      </c>
      <c r="D35" s="13" t="s">
        <v>119</v>
      </c>
      <c r="E35" s="14" t="s">
        <v>120</v>
      </c>
      <c r="F35" s="15">
        <v>42379</v>
      </c>
      <c r="G35" s="13" t="s">
        <v>121</v>
      </c>
      <c r="H35" s="13" t="s">
        <v>65</v>
      </c>
      <c r="I35" s="16" t="s">
        <v>122</v>
      </c>
      <c r="J35" s="16" t="s">
        <v>123</v>
      </c>
      <c r="K35" s="16" t="s">
        <v>124</v>
      </c>
      <c r="L35" s="16" t="s">
        <v>125</v>
      </c>
      <c r="M35" s="16" t="s">
        <v>126</v>
      </c>
      <c r="N35" s="16" t="s">
        <v>127</v>
      </c>
      <c r="O35" s="17" t="s">
        <v>72</v>
      </c>
      <c r="P35" s="17" t="s">
        <v>79</v>
      </c>
      <c r="Q35" s="16" t="s">
        <v>128</v>
      </c>
      <c r="R35" s="16" t="s">
        <v>129</v>
      </c>
      <c r="S35" s="18" t="s">
        <v>130</v>
      </c>
      <c r="T35" s="19"/>
      <c r="U35" s="19" t="s">
        <v>131</v>
      </c>
      <c r="V35" s="20">
        <v>5</v>
      </c>
      <c r="W35" s="21" t="s">
        <v>77</v>
      </c>
      <c r="X35" s="21" t="s">
        <v>78</v>
      </c>
      <c r="Y35" s="21">
        <v>42389</v>
      </c>
      <c r="Z35" s="22" t="s">
        <v>79</v>
      </c>
      <c r="AA35" s="23" t="s">
        <v>80</v>
      </c>
      <c r="AB35" s="24" t="s">
        <v>132</v>
      </c>
      <c r="AC35" s="24" t="s">
        <v>130</v>
      </c>
      <c r="AD35" s="25">
        <f ca="1">IFERROR(IF($AD35="SOLIA",VLOOKUP($B35,[1]!Tableau_Lancer_la_requête_à_partir_de_Excel_Files6[#All],28,FALSE),IF($AD35="FIRPLAST",VLOOKUP($B35,[1]!Tableau_Lancer_la_requête_à_partir_de_Excel_Files5[#All],28,FALSE),IF($AD35="COMATEC",VLOOKUP($B35,[1]!Tableau_Lancer_la_requête_à_partir_de_Excel_Files7[#All],28,FALSE),IF($AD35="DE FACTO",VLOOKUP($B35,[1]!Tableau_Lancer_la_requête_à_partir_de_Excel_Files4[#All],28,FALSE),IF($AD35="ARTE Dist",VLOOKUP($B35,[1]!Tableau_Lancer_la_requête_à_partir_de_Excel_Files18[#All],28,FALSE),IF($AD35="THIOLAT",VLOOKUP($B35,[1]!Tableau_Lancer_la_requête_à_partir_de_Excel_Files20[#All],28,FALSE),IF($AD35="LE GOFF",VLOOKUP($B35,[1]!Tableau_Lancer_la_requête_à_partir_de_Excel_Files19[#All],28,FALSE),IF($AD35="ARDEX",VLOOKUP($B35,[1]!Tableau_Lancer_la_requête_à_partir_de_Excel_Files8[#All],28,FALSE),IF($AD35="EVENPLAST",VLOOKUP($B35,[1]!Tableau_Lancer_la_requête_à_partir_de_Excel_Files9[#All],28,FALSE),IF($AD35="GAULT ET FREMONT",VLOOKUP($B35,[1]!Tableau_Lancer_la_requête_à_partir_de_Excel_Files10[#All],28,FALSE),IF($AD35="GUILLIN EMBALLAGES",VLOOKUP($B35,[1]!Tableau_Lancer_la_requête_à_partir_de_Excel_Files11[#All],28,FALSE),IF($AD35="IMPRIMERIE DU VIADUC",VLOOKUP($B35,[1]!Tableau_Lancer_la_requête_à_partir_de_Excel_Files12[#All],28,FALSE),IF($AD35="JOLARD",VLOOKUP($B35,[1]!Tableau_Lancer_la_requête_à_partir_de_Excel_Files14[#All],28,FALSE),IF($AD35="MP HYGIENE",VLOOKUP($B35,[1]!Tableau_Lancer_la_requête_à_partir_de_Excel_Files15[#All],28,FALSE),IF($AD35="SIPALDIS",VLOOKUP($B35,[1]!Tableau_Lancer_la_requête_à_partir_de_Excel_Files13[#All],28,FALSE),IF($AD35="TICKET COM",VLOOKUP($B35,[1]!Tableau_Lancer_la_requête_à_partir_de_Excel_Files16[#All],28,FALSE),IF($AD35="TREELOGI-CODINA",VLOOKUP($B35,[1]!Tableau_Lancer_la_requête_à_partir_de_Excel_Files17[#All],28,FALSE)))))))))))))))))),"A REMPLIR")</f>
        <v>42381</v>
      </c>
      <c r="AE35" s="25" t="str">
        <f ca="1">IFERROR(IF($AD35="SOLIA",VLOOKUP($B35,[1]!Tableau_Lancer_la_requête_à_partir_de_Excel_Files6[#All],29,FALSE),IF($AD35="FIRPLAST",VLOOKUP($B35,[1]!Tableau_Lancer_la_requête_à_partir_de_Excel_Files5[#All],29,FALSE),IF($AD35="COMATEC",VLOOKUP($B35,[1]!Tableau_Lancer_la_requête_à_partir_de_Excel_Files7[#All],29,FALSE),IF($AD35="DE FACTO",VLOOKUP($B35,[1]!Tableau_Lancer_la_requête_à_partir_de_Excel_Files4[#All],29,FALSE),IF($AD35="ARTE Dist",VLOOKUP($B35,[1]!Tableau_Lancer_la_requête_à_partir_de_Excel_Files18[#All],29,FALSE),IF($AD35="THIOLAT",VLOOKUP($B35,[1]!Tableau_Lancer_la_requête_à_partir_de_Excel_Files20[#All],29,FALSE),IF($AD35="LE GOFF",VLOOKUP($B35,[1]!Tableau_Lancer_la_requête_à_partir_de_Excel_Files19[#All],29,FALSE),IF($AD35="ARDEX",VLOOKUP($B35,[1]!Tableau_Lancer_la_requête_à_partir_de_Excel_Files8[#All],29,FALSE),IF($AD35="EVENPLAST",VLOOKUP($B35,[1]!Tableau_Lancer_la_requête_à_partir_de_Excel_Files9[#All],29,FALSE),IF($AD35="GAULT ET FREMONT",VLOOKUP($B35,[1]!Tableau_Lancer_la_requête_à_partir_de_Excel_Files10[#All],29,FALSE),IF($AD35="GUILLIN EMBALLAGES",VLOOKUP($B35,[1]!Tableau_Lancer_la_requête_à_partir_de_Excel_Files11[#All],29,FALSE),IF($AD35="IMPRIMERIE DU VIADUC",VLOOKUP($B35,[1]!Tableau_Lancer_la_requête_à_partir_de_Excel_Files12[#All],29,FALSE),IF($AD35="JOLARD",VLOOKUP($B35,[1]!Tableau_Lancer_la_requête_à_partir_de_Excel_Files14[#All],29,FALSE),IF($AD35="MP HYGIENE",VLOOKUP($B35,[1]!Tableau_Lancer_la_requête_à_partir_de_Excel_Files15[#All],29,FALSE),IF($AD35="SIPALDIS",VLOOKUP($B35,[1]!Tableau_Lancer_la_requête_à_partir_de_Excel_Files13[#All],29,FALSE),IF($AD35="TICKET COM",VLOOKUP($B35,[1]!Tableau_Lancer_la_requête_à_partir_de_Excel_Files16[#All],29,FALSE),IF($AD35="TREELOGI-CODINA",VLOOKUP($B35,[1]!Tableau_Lancer_la_requête_à_partir_de_Excel_Files17[#All],29,FALSE)))))))))))))))))),"A REMPLIR")</f>
        <v>18241</v>
      </c>
      <c r="AF35" s="25" t="str">
        <f ca="1">IFERROR(IF($AD35="SOLIA",VLOOKUP($B35,[1]!Tableau_Lancer_la_requête_à_partir_de_Excel_Files6[#All],30,FALSE),IF($AD35="FIRPLAST",VLOOKUP($B35,[1]!Tableau_Lancer_la_requête_à_partir_de_Excel_Files5[#All],30,FALSE),IF($AD35="COMATEC",VLOOKUP($B35,[1]!Tableau_Lancer_la_requête_à_partir_de_Excel_Files7[#All],30,FALSE),IF($AD35="DE FACTO",VLOOKUP($B35,[1]!Tableau_Lancer_la_requête_à_partir_de_Excel_Files4[#All],30,FALSE),IF($AD35="ARTE Dist",VLOOKUP($B35,[1]!Tableau_Lancer_la_requête_à_partir_de_Excel_Files18[#All],30,FALSE),IF($AD35="THIOLAT",VLOOKUP($B35,[1]!Tableau_Lancer_la_requête_à_partir_de_Excel_Files20[#All],30,FALSE),IF($AD35="LE GOFF",VLOOKUP($B35,[1]!Tableau_Lancer_la_requête_à_partir_de_Excel_Files19[#All],30,FALSE),IF($AD35="ARDEX",VLOOKUP($B35,[1]!Tableau_Lancer_la_requête_à_partir_de_Excel_Files8[#All],30,FALSE),IF($AD35="EVENPLAST",VLOOKUP($B35,[1]!Tableau_Lancer_la_requête_à_partir_de_Excel_Files9[#All],30,FALSE),IF($AD35="GAULT ET FREMONT",VLOOKUP($B35,[1]!Tableau_Lancer_la_requête_à_partir_de_Excel_Files10[#All],30,FALSE),IF($AD35="GUILLIN EMBALLAGES",VLOOKUP($B35,[1]!Tableau_Lancer_la_requête_à_partir_de_Excel_Files11[#All],30,FALSE),IF($AD35="IMPRIMERIE DU VIADUC",VLOOKUP($B35,[1]!Tableau_Lancer_la_requête_à_partir_de_Excel_Files12[#All],30,FALSE),IF($AD35="JOLARD",VLOOKUP($B35,[1]!Tableau_Lancer_la_requête_à_partir_de_Excel_Files14[#All],30,FALSE),IF($AD35="MP HYGIENE",VLOOKUP($B35,[1]!Tableau_Lancer_la_requête_à_partir_de_Excel_Files15[#All],30,FALSE),IF($AD35="SIPALDIS",VLOOKUP($B35,[1]!Tableau_Lancer_la_requête_à_partir_de_Excel_Files13[#All],30,FALSE),IF($AD35="TICKET COM",VLOOKUP($B35,[1]!Tableau_Lancer_la_requête_à_partir_de_Excel_Files16[#All],30,FALSE),IF($AD35="TREELOGI-CODINA",VLOOKUP($B35,[1]!Tableau_Lancer_la_requête_à_partir_de_Excel_Files17[#All],30,FALSE)))))))))))))))))),"A REMPLIR")</f>
        <v>Sac Panini papier 95x65x29 cm C-1000</v>
      </c>
      <c r="AG35" s="26" t="str">
        <f ca="1">IFERROR(IF($AD35="SOLIA",VLOOKUP($B35,[1]!Tableau_Lancer_la_requête_à_partir_de_Excel_Files6[#All],31,FALSE),IF($AD35="FIRPLAST",VLOOKUP($B35,[1]!Tableau_Lancer_la_requête_à_partir_de_Excel_Files5[#All],31,FALSE),IF($AD35="COMATEC",VLOOKUP($B35,[1]!Tableau_Lancer_la_requête_à_partir_de_Excel_Files7[#All],31,FALSE),IF($AD35="DE FACTO",VLOOKUP($B35,[1]!Tableau_Lancer_la_requête_à_partir_de_Excel_Files4[#All],31,FALSE),IF($AD35="ARTE Dist",VLOOKUP($B35,[1]!Tableau_Lancer_la_requête_à_partir_de_Excel_Files18[#All],31,FALSE),IF($AD35="THIOLAT",VLOOKUP($B35,[1]!Tableau_Lancer_la_requête_à_partir_de_Excel_Files20[#All],31,FALSE),IF($AD35="LE GOFF",VLOOKUP($B35,[1]!Tableau_Lancer_la_requête_à_partir_de_Excel_Files19[#All],31,FALSE),IF($AD35="ARDEX",VLOOKUP($B35,[1]!Tableau_Lancer_la_requête_à_partir_de_Excel_Files8[#All],31,FALSE),IF($AD35="EVENPLAST",VLOOKUP($B35,[1]!Tableau_Lancer_la_requête_à_partir_de_Excel_Files9[#All],31,FALSE),IF($AD35="GAULT ET FREMONT",VLOOKUP($B35,[1]!Tableau_Lancer_la_requête_à_partir_de_Excel_Files10[#All],31,FALSE),IF($AD35="GUILLIN EMBALLAGES",VLOOKUP($B35,[1]!Tableau_Lancer_la_requête_à_partir_de_Excel_Files11[#All],31,FALSE),IF($AD35="IMPRIMERIE DU VIADUC",VLOOKUP($B35,[1]!Tableau_Lancer_la_requête_à_partir_de_Excel_Files12[#All],31,FALSE),IF($AD35="JOLARD",VLOOKUP($B35,[1]!Tableau_Lancer_la_requête_à_partir_de_Excel_Files14[#All],31,FALSE),IF($AD35="MP HYGIENE",VLOOKUP($B35,[1]!Tableau_Lancer_la_requête_à_partir_de_Excel_Files15[#All],31,FALSE),IF($AD35="SIPALDIS",VLOOKUP($B35,[1]!Tableau_Lancer_la_requête_à_partir_de_Excel_Files13[#All],31,FALSE),IF($AD35="TICKET COM",VLOOKUP($B35,[1]!Tableau_Lancer_la_requête_à_partir_de_Excel_Files16[#All],31,FALSE),IF($AD35="TREELOGI-CODINA",VLOOKUP($B35,[1]!Tableau_Lancer_la_requête_à_partir_de_Excel_Files17[#All],31,FALSE)))))))))))))))))),"A REMPLIR")</f>
        <v>1000</v>
      </c>
      <c r="AH35" s="25" t="str">
        <f ca="1">IFERROR(IF($AD35="SOLIA",VLOOKUP($B35,[1]!Tableau_Lancer_la_requête_à_partir_de_Excel_Files6[#All],32,FALSE),IF($AD35="FIRPLAST",VLOOKUP($B35,[1]!Tableau_Lancer_la_requête_à_partir_de_Excel_Files5[#All],32,FALSE),IF($AD35="COMATEC",VLOOKUP($B35,[1]!Tableau_Lancer_la_requête_à_partir_de_Excel_Files7[#All],32,FALSE),IF($AD35="DE FACTO",VLOOKUP($B35,[1]!Tableau_Lancer_la_requête_à_partir_de_Excel_Files4[#All],32,FALSE),IF($AD35="ARTE Dist",VLOOKUP($B35,[1]!Tableau_Lancer_la_requête_à_partir_de_Excel_Files18[#All],32,FALSE),IF($AD35="THIOLAT",VLOOKUP($B35,[1]!Tableau_Lancer_la_requête_à_partir_de_Excel_Files20[#All],32,FALSE),IF($AD35="LE GOFF",VLOOKUP($B35,[1]!Tableau_Lancer_la_requête_à_partir_de_Excel_Files19[#All],32,FALSE),IF($AD35="ARDEX",VLOOKUP($B35,[1]!Tableau_Lancer_la_requête_à_partir_de_Excel_Files8[#All],32,FALSE),IF($AD35="EVENPLAST",VLOOKUP($B35,[1]!Tableau_Lancer_la_requête_à_partir_de_Excel_Files9[#All],32,FALSE),IF($AD35="GAULT ET FREMONT",VLOOKUP($B35,[1]!Tableau_Lancer_la_requête_à_partir_de_Excel_Files10[#All],32,FALSE),IF($AD35="GUILLIN EMBALLAGES",VLOOKUP($B35,[1]!Tableau_Lancer_la_requête_à_partir_de_Excel_Files11[#All],32,FALSE),IF($AD35="IMPRIMERIE DU VIADUC",VLOOKUP($B35,[1]!Tableau_Lancer_la_requête_à_partir_de_Excel_Files12[#All],32,FALSE),IF($AD35="JOLARD",VLOOKUP($B35,[1]!Tableau_Lancer_la_requête_à_partir_de_Excel_Files14[#All],32,FALSE),IF($AD35="MP HYGIENE",VLOOKUP($B35,[1]!Tableau_Lancer_la_requête_à_partir_de_Excel_Files15[#All],32,FALSE),IF($AD35="SIPALDIS",VLOOKUP($B35,[1]!Tableau_Lancer_la_requête_à_partir_de_Excel_Files13[#All],32,FALSE),IF($AD35="TICKET COM",VLOOKUP($B35,[1]!Tableau_Lancer_la_requête_à_partir_de_Excel_Files16[#All],32,FALSE),IF($AD35="TREELOGI-CODINA",VLOOKUP($B35,[1]!Tableau_Lancer_la_requête_à_partir_de_Excel_Files17[#All],32,FALSE)))))))))))))))))),"A REMPLIR")</f>
        <v>OUI</v>
      </c>
      <c r="AI35" s="27" t="str">
        <f ca="1">IFERROR(IF($AD35="SOLIA",VLOOKUP($B35,[1]!Tableau_Lancer_la_requête_à_partir_de_Excel_Files6[#All],33,FALSE),IF($AD35="FIRPLAST",VLOOKUP($B35,[1]!Tableau_Lancer_la_requête_à_partir_de_Excel_Files5[#All],33,FALSE),IF($AD35="COMATEC",VLOOKUP($B35,[1]!Tableau_Lancer_la_requête_à_partir_de_Excel_Files7[#All],33,FALSE),IF($AD35="DE FACTO",VLOOKUP($B35,[1]!Tableau_Lancer_la_requête_à_partir_de_Excel_Files4[#All],33,FALSE),IF($AD35="ARTE Dist",VLOOKUP($B35,[1]!Tableau_Lancer_la_requête_à_partir_de_Excel_Files18[#All],33,FALSE),IF($AD35="THIOLAT",VLOOKUP($B35,[1]!Tableau_Lancer_la_requête_à_partir_de_Excel_Files20[#All],33,FALSE),IF($AD35="LE GOFF",VLOOKUP($B35,[1]!Tableau_Lancer_la_requête_à_partir_de_Excel_Files19[#All],33,FALSE),IF($AD35="ARDEX",VLOOKUP($B35,[1]!Tableau_Lancer_la_requête_à_partir_de_Excel_Files8[#All],33,FALSE),IF($AD35="EVENPLAST",VLOOKUP($B35,[1]!Tableau_Lancer_la_requête_à_partir_de_Excel_Files9[#All],33,FALSE),IF($AD35="GAULT ET FREMONT",VLOOKUP($B35,[1]!Tableau_Lancer_la_requête_à_partir_de_Excel_Files10[#All],33,FALSE),IF($AD35="GUILLIN EMBALLAGES",VLOOKUP($B35,[1]!Tableau_Lancer_la_requête_à_partir_de_Excel_Files11[#All],33,FALSE),IF($AD35="IMPRIMERIE DU VIADUC",VLOOKUP($B35,[1]!Tableau_Lancer_la_requête_à_partir_de_Excel_Files12[#All],33,FALSE),IF($AD35="JOLARD",VLOOKUP($B35,[1]!Tableau_Lancer_la_requête_à_partir_de_Excel_Files14[#All],33,FALSE),IF($AD35="MP HYGIENE",VLOOKUP($B35,[1]!Tableau_Lancer_la_requête_à_partir_de_Excel_Files15[#All],33,FALSE),IF($AD35="SIPALDIS",VLOOKUP($B35,[1]!Tableau_Lancer_la_requête_à_partir_de_Excel_Files13[#All],33,FALSE),IF($AD35="TICKET COM",VLOOKUP($B35,[1]!Tableau_Lancer_la_requête_à_partir_de_Excel_Files16[#All],33,FALSE),IF($AD35="TREELOGI-CODINA",VLOOKUP($B35,[1]!Tableau_Lancer_la_requête_à_partir_de_Excel_Files17[#All],33,FALSE)))))))))))))))))),"A REMPLIR")</f>
        <v>50000</v>
      </c>
      <c r="AJ35" s="25">
        <f ca="1">IFERROR(IF($AD35="SOLIA",VLOOKUP($B35,[1]!Tableau_Lancer_la_requête_à_partir_de_Excel_Files6[#All],34,FALSE),IF($AD35="FIRPLAST",VLOOKUP($B35,[1]!Tableau_Lancer_la_requête_à_partir_de_Excel_Files5[#All],34,FALSE),IF($AD35="COMATEC",VLOOKUP($B35,[1]!Tableau_Lancer_la_requête_à_partir_de_Excel_Files7[#All],34,FALSE),IF($AD35="DE FACTO",VLOOKUP($B35,[1]!Tableau_Lancer_la_requête_à_partir_de_Excel_Files4[#All],34,FALSE),IF($AD35="ARTE Dist",VLOOKUP($B35,[1]!Tableau_Lancer_la_requête_à_partir_de_Excel_Files18[#All],34,FALSE),IF($AD35="THIOLAT",VLOOKUP($B35,[1]!Tableau_Lancer_la_requête_à_partir_de_Excel_Files20[#All],34,FALSE),IF($AD35="LE GOFF",VLOOKUP($B35,[1]!Tableau_Lancer_la_requête_à_partir_de_Excel_Files19[#All],34,FALSE),IF($AD35="ARDEX",VLOOKUP($B35,[1]!Tableau_Lancer_la_requête_à_partir_de_Excel_Files8[#All],34,FALSE),IF($AD35="EVENPLAST",VLOOKUP($B35,[1]!Tableau_Lancer_la_requête_à_partir_de_Excel_Files9[#All],34,FALSE),IF($AD35="GAULT ET FREMONT",VLOOKUP($B35,[1]!Tableau_Lancer_la_requête_à_partir_de_Excel_Files10[#All],34,FALSE),IF($AD35="GUILLIN EMBALLAGES",VLOOKUP($B35,[1]!Tableau_Lancer_la_requête_à_partir_de_Excel_Files11[#All],34,FALSE),IF($AD35="IMPRIMERIE DU VIADUC",VLOOKUP($B35,[1]!Tableau_Lancer_la_requête_à_partir_de_Excel_Files12[#All],34,FALSE),IF($AD35="JOLARD",VLOOKUP($B35,[1]!Tableau_Lancer_la_requête_à_partir_de_Excel_Files14[#All],34,FALSE),IF($AD35="MP HYGIENE",VLOOKUP($B35,[1]!Tableau_Lancer_la_requête_à_partir_de_Excel_Files15[#All],34,FALSE),IF($AD35="SIPALDIS",VLOOKUP($B35,[1]!Tableau_Lancer_la_requête_à_partir_de_Excel_Files13[#All],34,FALSE),IF($AD35="TICKET COM",VLOOKUP($B35,[1]!Tableau_Lancer_la_requête_à_partir_de_Excel_Files16[#All],34,FALSE),IF($AD35="TREELOGI-CODINA",VLOOKUP($B35,[1]!Tableau_Lancer_la_requête_à_partir_de_Excel_Files17[#All],34,FALSE)))))))))))))))))),"A REMPLIR")</f>
        <v>42384</v>
      </c>
      <c r="AK35" s="25" t="str">
        <f ca="1">IFERROR(IF($AD35="SOLIA",VLOOKUP($B35,[1]!Tableau_Lancer_la_requête_à_partir_de_Excel_Files6[#All],35,FALSE),IF($AD35="FIRPLAST",VLOOKUP($B35,[1]!Tableau_Lancer_la_requête_à_partir_de_Excel_Files5[#All],35,FALSE),IF($AD35="COMATEC",VLOOKUP($B35,[1]!Tableau_Lancer_la_requête_à_partir_de_Excel_Files7[#All],35,FALSE),IF($AD35="DE FACTO",VLOOKUP($B35,[1]!Tableau_Lancer_la_requête_à_partir_de_Excel_Files4[#All],35,FALSE),IF($AD35="ARTE Dist",VLOOKUP($B35,[1]!Tableau_Lancer_la_requête_à_partir_de_Excel_Files18[#All],35,FALSE),IF($AD35="THIOLAT",VLOOKUP($B35,[1]!Tableau_Lancer_la_requête_à_partir_de_Excel_Files20[#All],35,FALSE),IF($AD35="LE GOFF",VLOOKUP($B35,[1]!Tableau_Lancer_la_requête_à_partir_de_Excel_Files19[#All],35,FALSE),IF($AD35="ARDEX",VLOOKUP($B35,[1]!Tableau_Lancer_la_requête_à_partir_de_Excel_Files8[#All],35,FALSE),IF($AD35="EVENPLAST",VLOOKUP($B35,[1]!Tableau_Lancer_la_requête_à_partir_de_Excel_Files9[#All],35,FALSE),IF($AD35="GAULT ET FREMONT",VLOOKUP($B35,[1]!Tableau_Lancer_la_requête_à_partir_de_Excel_Files10[#All],35,FALSE),IF($AD35="GUILLIN EMBALLAGES",VLOOKUP($B35,[1]!Tableau_Lancer_la_requête_à_partir_de_Excel_Files11[#All],35,FALSE),IF($AD35="IMPRIMERIE DU VIADUC",VLOOKUP($B35,[1]!Tableau_Lancer_la_requête_à_partir_de_Excel_Files12[#All],35,FALSE),IF($AD35="JOLARD",VLOOKUP($B35,[1]!Tableau_Lancer_la_requête_à_partir_de_Excel_Files14[#All],35,FALSE),IF($AD35="MP HYGIENE",VLOOKUP($B35,[1]!Tableau_Lancer_la_requête_à_partir_de_Excel_Files15[#All],35,FALSE),IF($AD35="SIPALDIS",VLOOKUP($B35,[1]!Tableau_Lancer_la_requête_à_partir_de_Excel_Files13[#All],35,FALSE),IF($AD35="TICKET COM",VLOOKUP($B35,[1]!Tableau_Lancer_la_requête_à_partir_de_Excel_Files16[#All],35,FALSE),IF($AD35="TREELOGI-CODINA",VLOOKUP($B35,[1]!Tableau_Lancer_la_requête_à_partir_de_Excel_Files17[#All],35,FALSE)))))))))))))))))),"A REMPLIR")</f>
        <v xml:space="preserve">Courrier </v>
      </c>
      <c r="AL35" s="26" t="str">
        <f ca="1">IFERROR(IF($AD35="SOLIA",VLOOKUP($B35,[1]!Tableau_Lancer_la_requête_à_partir_de_Excel_Files6[#All],36,FALSE),IF($AD35="FIRPLAST",VLOOKUP($B35,[1]!Tableau_Lancer_la_requête_à_partir_de_Excel_Files5[#All],36,FALSE),IF($AD35="COMATEC",VLOOKUP($B35,[1]!Tableau_Lancer_la_requête_à_partir_de_Excel_Files7[#All],36,FALSE),IF($AD35="DE FACTO",VLOOKUP($B35,[1]!Tableau_Lancer_la_requête_à_partir_de_Excel_Files4[#All],36,FALSE),IF($AD35="ARTE Dist",VLOOKUP($B35,[1]!Tableau_Lancer_la_requête_à_partir_de_Excel_Files18[#All],36,FALSE),IF($AD35="THIOLAT",VLOOKUP($B35,[1]!Tableau_Lancer_la_requête_à_partir_de_Excel_Files20[#All],36,FALSE),IF($AD35="LE GOFF",VLOOKUP($B35,[1]!Tableau_Lancer_la_requête_à_partir_de_Excel_Files19[#All],36,FALSE),IF($AD35="ARDEX",VLOOKUP($B35,[1]!Tableau_Lancer_la_requête_à_partir_de_Excel_Files8[#All],36,FALSE),IF($AD35="EVENPLAST",VLOOKUP($B35,[1]!Tableau_Lancer_la_requête_à_partir_de_Excel_Files9[#All],36,FALSE),IF($AD35="GAULT ET FREMONT",VLOOKUP($B35,[1]!Tableau_Lancer_la_requête_à_partir_de_Excel_Files10[#All],36,FALSE),IF($AD35="GUILLIN EMBALLAGES",VLOOKUP($B35,[1]!Tableau_Lancer_la_requête_à_partir_de_Excel_Files11[#All],36,FALSE),IF($AD35="IMPRIMERIE DU VIADUC",VLOOKUP($B35,[1]!Tableau_Lancer_la_requête_à_partir_de_Excel_Files12[#All],36,FALSE),IF($AD35="JOLARD",VLOOKUP($B35,[1]!Tableau_Lancer_la_requête_à_partir_de_Excel_Files14[#All],36,FALSE),IF($AD35="MP HYGIENE",VLOOKUP($B35,[1]!Tableau_Lancer_la_requête_à_partir_de_Excel_Files15[#All],36,FALSE),IF($AD35="SIPALDIS",VLOOKUP($B35,[1]!Tableau_Lancer_la_requête_à_partir_de_Excel_Files13[#All],36,FALSE),IF($AD35="TICKET COM",VLOOKUP($B35,[1]!Tableau_Lancer_la_requête_à_partir_de_Excel_Files16[#All],36,FALSE),IF($AD35="TREELOGI-CODINA",VLOOKUP($B35,[1]!Tableau_Lancer_la_requête_à_partir_de_Excel_Files17[#All],36,FALSE)))))))))))))))))),"A REMPLIR")</f>
        <v>5</v>
      </c>
      <c r="AM35" s="26">
        <f ca="1">IFERROR(IF($AD35="SOLIA",VLOOKUP($B35,[1]!Tableau_Lancer_la_requête_à_partir_de_Excel_Files6[#All],37,FALSE),IF($AD35="FIRPLAST",VLOOKUP($B35,[1]!Tableau_Lancer_la_requête_à_partir_de_Excel_Files5[#All],37,FALSE),IF($AD35="COMATEC",VLOOKUP($B35,[1]!Tableau_Lancer_la_requête_à_partir_de_Excel_Files7[#All],37,FALSE),IF($AD35="DE FACTO",VLOOKUP($B35,[1]!Tableau_Lancer_la_requête_à_partir_de_Excel_Files4[#All],37,FALSE),IF($AD35="ARTE Dist",VLOOKUP($B35,[1]!Tableau_Lancer_la_requête_à_partir_de_Excel_Files18[#All],37,FALSE),IF($AD35="THIOLAT",VLOOKUP($B35,[1]!Tableau_Lancer_la_requête_à_partir_de_Excel_Files20[#All],37,FALSE),IF($AD35="LE GOFF",VLOOKUP($B35,[1]!Tableau_Lancer_la_requête_à_partir_de_Excel_Files19[#All],37,FALSE),IF($AD35="ARDEX",VLOOKUP($B35,[1]!Tableau_Lancer_la_requête_à_partir_de_Excel_Files8[#All],37,FALSE),IF($AD35="EVENPLAST",VLOOKUP($B35,[1]!Tableau_Lancer_la_requête_à_partir_de_Excel_Files9[#All],37,FALSE),IF($AD35="GAULT ET FREMONT",VLOOKUP($B35,[1]!Tableau_Lancer_la_requête_à_partir_de_Excel_Files10[#All],37,FALSE),IF($AD35="GUILLIN EMBALLAGES",VLOOKUP($B35,[1]!Tableau_Lancer_la_requête_à_partir_de_Excel_Files11[#All],37,FALSE),IF($AD35="IMPRIMERIE DU VIADUC",VLOOKUP($B35,[1]!Tableau_Lancer_la_requête_à_partir_de_Excel_Files12[#All],37,FALSE),IF($AD35="JOLARD",VLOOKUP($B35,[1]!Tableau_Lancer_la_requête_à_partir_de_Excel_Files14[#All],37,FALSE),IF($AD35="MP HYGIENE",VLOOKUP($B35,[1]!Tableau_Lancer_la_requête_à_partir_de_Excel_Files15[#All],37,FALSE),IF($AD35="SIPALDIS",VLOOKUP($B35,[1]!Tableau_Lancer_la_requête_à_partir_de_Excel_Files13[#All],37,FALSE),IF($AD35="TICKET COM",VLOOKUP($B35,[1]!Tableau_Lancer_la_requête_à_partir_de_Excel_Files16[#All],37,FALSE),IF($AD35="TREELOGI-CODINA",VLOOKUP($B35,[1]!Tableau_Lancer_la_requête_à_partir_de_Excel_Files17[#All],37,FALSE)))))))))))))))))),"A REMPLIR")</f>
        <v>5</v>
      </c>
      <c r="AN35" s="28">
        <f ca="1">IFERROR(IF($AD35="SOLIA",VLOOKUP($B35,[1]!Tableau_Lancer_la_requête_à_partir_de_Excel_Files6[#All],38,FALSE),IF($AD35="FIRPLAST",VLOOKUP($B35,[1]!Tableau_Lancer_la_requête_à_partir_de_Excel_Files5[#All],38,FALSE),IF($AD35="COMATEC",VLOOKUP($B35,[1]!Tableau_Lancer_la_requête_à_partir_de_Excel_Files7[#All],38,FALSE),IF($AD35="DE FACTO",VLOOKUP($B35,[1]!Tableau_Lancer_la_requête_à_partir_de_Excel_Files4[#All],38,FALSE),IF($AD35="ARTE Dist",VLOOKUP($B35,[1]!Tableau_Lancer_la_requête_à_partir_de_Excel_Files18[#All],38,FALSE),IF($AD35="THIOLAT",VLOOKUP($B35,[1]!Tableau_Lancer_la_requête_à_partir_de_Excel_Files20[#All],38,FALSE),IF($AD35="LE GOFF",VLOOKUP($B35,[1]!Tableau_Lancer_la_requête_à_partir_de_Excel_Files19[#All],38,FALSE),IF($AD35="ARDEX",VLOOKUP($B35,[1]!Tableau_Lancer_la_requête_à_partir_de_Excel_Files8[#All],38,FALSE),IF($AD35="EVENPLAST",VLOOKUP($B35,[1]!Tableau_Lancer_la_requête_à_partir_de_Excel_Files9[#All],38,FALSE),IF($AD35="GAULT ET FREMONT",VLOOKUP($B35,[1]!Tableau_Lancer_la_requête_à_partir_de_Excel_Files10[#All],38,FALSE),IF($AD35="GUILLIN EMBALLAGES",VLOOKUP($B35,[1]!Tableau_Lancer_la_requête_à_partir_de_Excel_Files11[#All],38,FALSE),IF($AD35="IMPRIMERIE DU VIADUC",VLOOKUP($B35,[1]!Tableau_Lancer_la_requête_à_partir_de_Excel_Files12[#All],38,FALSE),IF($AD35="JOLARD",VLOOKUP($B35,[1]!Tableau_Lancer_la_requête_à_partir_de_Excel_Files14[#All],38,FALSE),IF($AD35="MP HYGIENE",VLOOKUP($B35,[1]!Tableau_Lancer_la_requête_à_partir_de_Excel_Files15[#All],38,FALSE),IF($AD35="SIPALDIS",VLOOKUP($B35,[1]!Tableau_Lancer_la_requête_à_partir_de_Excel_Files13[#All],38,FALSE),IF($AD35="TICKET COM",VLOOKUP($B35,[1]!Tableau_Lancer_la_requête_à_partir_de_Excel_Files16[#All],38,FALSE),IF($AD35="TREELOGI-CODINA",VLOOKUP($B35,[1]!Tableau_Lancer_la_requête_à_partir_de_Excel_Files17[#All],38,FALSE)))))))))))))))))),"A REMPLIR")</f>
        <v>0.1</v>
      </c>
      <c r="AO35" s="28">
        <f ca="1">IFERROR(IF($AD35="SOLIA",VLOOKUP($B35,[1]!Tableau_Lancer_la_requête_à_partir_de_Excel_Files6[#All],39,FALSE),IF($AD35="FIRPLAST",VLOOKUP($B35,[1]!Tableau_Lancer_la_requête_à_partir_de_Excel_Files5[#All],39,FALSE),IF($AD35="COMATEC",VLOOKUP($B35,[1]!Tableau_Lancer_la_requête_à_partir_de_Excel_Files7[#All],39,FALSE),IF($AD35="DE FACTO",VLOOKUP($B35,[1]!Tableau_Lancer_la_requête_à_partir_de_Excel_Files4[#All],39,FALSE),IF($AD35="ARTE Dist",VLOOKUP($B35,[1]!Tableau_Lancer_la_requête_à_partir_de_Excel_Files18[#All],39,FALSE),IF($AD35="THIOLAT",VLOOKUP($B35,[1]!Tableau_Lancer_la_requête_à_partir_de_Excel_Files20[#All],39,FALSE),IF($AD35="LE GOFF",VLOOKUP($B35,[1]!Tableau_Lancer_la_requête_à_partir_de_Excel_Files19[#All],39,FALSE),IF($AD35="ARDEX",VLOOKUP($B35,[1]!Tableau_Lancer_la_requête_à_partir_de_Excel_Files8[#All],39,FALSE),IF($AD35="EVENPLAST",VLOOKUP($B35,[1]!Tableau_Lancer_la_requête_à_partir_de_Excel_Files9[#All],39,FALSE),IF($AD35="GAULT ET FREMONT",VLOOKUP($B35,[1]!Tableau_Lancer_la_requête_à_partir_de_Excel_Files10[#All],39,FALSE),IF($AD35="GUILLIN EMBALLAGES",VLOOKUP($B35,[1]!Tableau_Lancer_la_requête_à_partir_de_Excel_Files11[#All],39,FALSE),IF($AD35="IMPRIMERIE DU VIADUC",VLOOKUP($B35,[1]!Tableau_Lancer_la_requête_à_partir_de_Excel_Files12[#All],39,FALSE),IF($AD35="JOLARD",VLOOKUP($B35,[1]!Tableau_Lancer_la_requête_à_partir_de_Excel_Files14[#All],39,FALSE),IF($AD35="MP HYGIENE",VLOOKUP($B35,[1]!Tableau_Lancer_la_requête_à_partir_de_Excel_Files15[#All],39,FALSE),IF($AD35="SIPALDIS",VLOOKUP($B35,[1]!Tableau_Lancer_la_requête_à_partir_de_Excel_Files13[#All],39,FALSE),IF($AD35="TICKET COM",VLOOKUP($B35,[1]!Tableau_Lancer_la_requête_à_partir_de_Excel_Files16[#All],39,FALSE),IF($AD35="TREELOGI-CODINA",VLOOKUP($B35,[1]!Tableau_Lancer_la_requête_à_partir_de_Excel_Files17[#All],39,FALSE)))))))))))))))))),"A REMPLIR")</f>
        <v>0.5</v>
      </c>
      <c r="AP35" s="25" t="str">
        <f ca="1">IFERROR(IF($AD35="SOLIA",VLOOKUP($B35,[1]!Tableau_Lancer_la_requête_à_partir_de_Excel_Files6[#All],40,FALSE),IF($AD35="FIRPLAST",VLOOKUP($B35,[1]!Tableau_Lancer_la_requête_à_partir_de_Excel_Files5[#All],40,FALSE),IF($AD35="COMATEC",VLOOKUP($B35,[1]!Tableau_Lancer_la_requête_à_partir_de_Excel_Files7[#All],40,FALSE),IF($AD35="DE FACTO",VLOOKUP($B35,[1]!Tableau_Lancer_la_requête_à_partir_de_Excel_Files4[#All],40,FALSE),IF($AD35="ARTE Dist",VLOOKUP($B35,[1]!Tableau_Lancer_la_requête_à_partir_de_Excel_Files18[#All],40,FALSE),IF($AD35="THIOLAT",VLOOKUP($B35,[1]!Tableau_Lancer_la_requête_à_partir_de_Excel_Files20[#All],40,FALSE),IF($AD35="LE GOFF",VLOOKUP($B35,[1]!Tableau_Lancer_la_requête_à_partir_de_Excel_Files19[#All],40,FALSE),IF($AD35="ARDEX",VLOOKUP($B35,[1]!Tableau_Lancer_la_requête_à_partir_de_Excel_Files8[#All],40,FALSE),IF($AD35="EVENPLAST",VLOOKUP($B35,[1]!Tableau_Lancer_la_requête_à_partir_de_Excel_Files9[#All],40,FALSE),IF($AD35="GAULT ET FREMONT",VLOOKUP($B35,[1]!Tableau_Lancer_la_requête_à_partir_de_Excel_Files10[#All],40,FALSE),IF($AD35="GUILLIN EMBALLAGES",VLOOKUP($B35,[1]!Tableau_Lancer_la_requête_à_partir_de_Excel_Files11[#All],40,FALSE),IF($AD35="IMPRIMERIE DU VIADUC",VLOOKUP($B35,[1]!Tableau_Lancer_la_requête_à_partir_de_Excel_Files12[#All],40,FALSE),IF($AD35="JOLARD",VLOOKUP($B35,[1]!Tableau_Lancer_la_requête_à_partir_de_Excel_Files14[#All],40,FALSE),IF($AD35="MP HYGIENE",VLOOKUP($B35,[1]!Tableau_Lancer_la_requête_à_partir_de_Excel_Files15[#All],40,FALSE),IF($AD35="SIPALDIS",VLOOKUP($B35,[1]!Tableau_Lancer_la_requête_à_partir_de_Excel_Files13[#All],40,FALSE),IF($AD35="TICKET COM",VLOOKUP($B35,[1]!Tableau_Lancer_la_requête_à_partir_de_Excel_Files16[#All],40,FALSE),IF($AD35="TREELOGI-CODINA",VLOOKUP($B35,[1]!Tableau_Lancer_la_requête_à_partir_de_Excel_Files17[#All],40,FALSE)))))))))))))))))),"A REMPLIR")</f>
        <v>Robert GERMAIN</v>
      </c>
      <c r="AQ35" s="27" t="str">
        <f ca="1">IFERROR(IF($AD35="SOLIA",VLOOKUP($B35,[1]!Tableau_Lancer_la_requête_à_partir_de_Excel_Files6[#All],41,FALSE),IF($AD35="FIRPLAST",VLOOKUP($B35,[1]!Tableau_Lancer_la_requête_à_partir_de_Excel_Files5[#All],41,FALSE),IF($AD35="COMATEC",VLOOKUP($B35,[1]!Tableau_Lancer_la_requête_à_partir_de_Excel_Files7[#All],41,FALSE),IF($AD35="DE FACTO",VLOOKUP($B35,[1]!Tableau_Lancer_la_requête_à_partir_de_Excel_Files4[#All],41,FALSE),IF($AD35="ARTE Dist",VLOOKUP($B35,[1]!Tableau_Lancer_la_requête_à_partir_de_Excel_Files18[#All],41,FALSE),IF($AD35="THIOLAT",VLOOKUP($B35,[1]!Tableau_Lancer_la_requête_à_partir_de_Excel_Files20[#All],41,FALSE),IF($AD35="LE GOFF",VLOOKUP($B35,[1]!Tableau_Lancer_la_requête_à_partir_de_Excel_Files19[#All],41,FALSE),IF($AD35="ARDEX",VLOOKUP($B35,[1]!Tableau_Lancer_la_requête_à_partir_de_Excel_Files8[#All],41,FALSE),IF($AD35="EVENPLAST",VLOOKUP($B35,[1]!Tableau_Lancer_la_requête_à_partir_de_Excel_Files9[#All],41,FALSE),IF($AD35="GAULT ET FREMONT",VLOOKUP($B35,[1]!Tableau_Lancer_la_requête_à_partir_de_Excel_Files10[#All],41,FALSE),IF($AD35="GUILLIN EMBALLAGES",VLOOKUP($B35,[1]!Tableau_Lancer_la_requête_à_partir_de_Excel_Files11[#All],41,FALSE),IF($AD35="IMPRIMERIE DU VIADUC",VLOOKUP($B35,[1]!Tableau_Lancer_la_requête_à_partir_de_Excel_Files12[#All],41,FALSE),IF($AD35="JOLARD",VLOOKUP($B35,[1]!Tableau_Lancer_la_requête_à_partir_de_Excel_Files14[#All],41,FALSE),IF($AD35="MP HYGIENE",VLOOKUP($B35,[1]!Tableau_Lancer_la_requête_à_partir_de_Excel_Files15[#All],41,FALSE),IF($AD35="SIPALDIS",VLOOKUP($B35,[1]!Tableau_Lancer_la_requête_à_partir_de_Excel_Files13[#All],41,FALSE),IF($AD35="TICKET COM",VLOOKUP($B35,[1]!Tableau_Lancer_la_requête_à_partir_de_Excel_Files16[#All],41,FALSE),IF($AD35="TREELOGI-CODINA",VLOOKUP($B35,[1]!Tableau_Lancer_la_requête_à_partir_de_Excel_Files17[#All],41,FALSE)))))))))))))))))),"A REMPLIR")</f>
        <v>02 34 51 67 54</v>
      </c>
      <c r="AR35" s="29">
        <v>42388</v>
      </c>
      <c r="AS35" s="24">
        <v>5</v>
      </c>
      <c r="AT35" s="30" t="s">
        <v>133</v>
      </c>
      <c r="AU35" s="31" t="s">
        <v>79</v>
      </c>
      <c r="AV35" s="31" t="s">
        <v>79</v>
      </c>
      <c r="AW35" s="31" t="s">
        <v>79</v>
      </c>
      <c r="AX35" s="31"/>
      <c r="AY35" s="32">
        <v>30000</v>
      </c>
      <c r="AZ35" s="32">
        <v>30</v>
      </c>
      <c r="BA35" s="31">
        <v>20</v>
      </c>
      <c r="BB35" s="31" t="s">
        <v>82</v>
      </c>
      <c r="BC35" s="31" t="s">
        <v>134</v>
      </c>
      <c r="BD35" s="30" t="s">
        <v>135</v>
      </c>
      <c r="BE35" s="33">
        <v>42398</v>
      </c>
      <c r="BF35" s="37"/>
      <c r="BG35" s="40" t="s">
        <v>169</v>
      </c>
    </row>
    <row r="36" spans="1:59" ht="60" customHeight="1">
      <c r="A36" s="38" t="s">
        <v>136</v>
      </c>
      <c r="B36" s="11" t="s">
        <v>137</v>
      </c>
      <c r="C36" s="12" t="s">
        <v>138</v>
      </c>
      <c r="D36" s="13" t="s">
        <v>139</v>
      </c>
      <c r="E36" s="14" t="s">
        <v>140</v>
      </c>
      <c r="F36" s="15">
        <v>42370</v>
      </c>
      <c r="G36" s="13" t="s">
        <v>89</v>
      </c>
      <c r="H36" s="13" t="s">
        <v>141</v>
      </c>
      <c r="I36" s="16" t="s">
        <v>142</v>
      </c>
      <c r="J36" s="16" t="s">
        <v>143</v>
      </c>
      <c r="K36" s="16"/>
      <c r="L36" s="16" t="s">
        <v>144</v>
      </c>
      <c r="M36" s="16" t="s">
        <v>145</v>
      </c>
      <c r="N36" s="16" t="s">
        <v>146</v>
      </c>
      <c r="O36" s="17" t="s">
        <v>79</v>
      </c>
      <c r="P36" s="17" t="s">
        <v>79</v>
      </c>
      <c r="Q36" s="16" t="s">
        <v>147</v>
      </c>
      <c r="R36" s="16" t="s">
        <v>148</v>
      </c>
      <c r="S36" s="18" t="s">
        <v>130</v>
      </c>
      <c r="T36" s="19"/>
      <c r="U36" s="19" t="s">
        <v>149</v>
      </c>
      <c r="V36" s="18">
        <v>10</v>
      </c>
      <c r="W36" s="15" t="s">
        <v>77</v>
      </c>
      <c r="X36" s="15" t="s">
        <v>150</v>
      </c>
      <c r="Y36" s="15">
        <v>42380</v>
      </c>
      <c r="Z36" s="22" t="s">
        <v>79</v>
      </c>
      <c r="AA36" s="23" t="s">
        <v>80</v>
      </c>
      <c r="AB36" s="24" t="s">
        <v>132</v>
      </c>
      <c r="AC36" s="24" t="s">
        <v>130</v>
      </c>
      <c r="AD36" s="25">
        <f ca="1">IFERROR(IF($AD36="SOLIA",VLOOKUP($B36,[1]!Tableau_Lancer_la_requête_à_partir_de_Excel_Files6[#All],28,FALSE),IF($AD36="FIRPLAST",VLOOKUP($B36,[1]!Tableau_Lancer_la_requête_à_partir_de_Excel_Files5[#All],28,FALSE),IF($AD36="COMATEC",VLOOKUP($B36,[1]!Tableau_Lancer_la_requête_à_partir_de_Excel_Files7[#All],28,FALSE),IF($AD36="DE FACTO",VLOOKUP($B36,[1]!Tableau_Lancer_la_requête_à_partir_de_Excel_Files4[#All],28,FALSE),IF($AD36="ARTE Dist",VLOOKUP($B36,[1]!Tableau_Lancer_la_requête_à_partir_de_Excel_Files18[#All],28,FALSE),IF($AD36="THIOLAT",VLOOKUP($B36,[1]!Tableau_Lancer_la_requête_à_partir_de_Excel_Files20[#All],28,FALSE),IF($AD36="LE GOFF",VLOOKUP($B36,[1]!Tableau_Lancer_la_requête_à_partir_de_Excel_Files19[#All],28,FALSE),IF($AD36="ARDEX",VLOOKUP($B36,[1]!Tableau_Lancer_la_requête_à_partir_de_Excel_Files8[#All],28,FALSE),IF($AD36="EVENPLAST",VLOOKUP($B36,[1]!Tableau_Lancer_la_requête_à_partir_de_Excel_Files9[#All],28,FALSE),IF($AD36="GAULT ET FREMONT",VLOOKUP($B36,[1]!Tableau_Lancer_la_requête_à_partir_de_Excel_Files10[#All],28,FALSE),IF($AD36="GUILLIN EMBALLAGES",VLOOKUP($B36,[1]!Tableau_Lancer_la_requête_à_partir_de_Excel_Files11[#All],28,FALSE),IF($AD36="IMPRIMERIE DU VIADUC",VLOOKUP($B36,[1]!Tableau_Lancer_la_requête_à_partir_de_Excel_Files12[#All],28,FALSE),IF($AD36="JOLARD",VLOOKUP($B36,[1]!Tableau_Lancer_la_requête_à_partir_de_Excel_Files14[#All],28,FALSE),IF($AD36="MP HYGIENE",VLOOKUP($B36,[1]!Tableau_Lancer_la_requête_à_partir_de_Excel_Files15[#All],28,FALSE),IF($AD36="SIPALDIS",VLOOKUP($B36,[1]!Tableau_Lancer_la_requête_à_partir_de_Excel_Files13[#All],28,FALSE),IF($AD36="TICKET COM",VLOOKUP($B36,[1]!Tableau_Lancer_la_requête_à_partir_de_Excel_Files16[#All],28,FALSE),IF($AD36="TREELOGI-CODINA",VLOOKUP($B36,[1]!Tableau_Lancer_la_requête_à_partir_de_Excel_Files17[#All],28,FALSE)))))))))))))))))),"A REMPLIR")</f>
        <v>42431</v>
      </c>
      <c r="AE36" s="25" t="str">
        <f ca="1">IFERROR(IF($AD36="SOLIA",VLOOKUP($B36,[1]!Tableau_Lancer_la_requête_à_partir_de_Excel_Files6[#All],29,FALSE),IF($AD36="FIRPLAST",VLOOKUP($B36,[1]!Tableau_Lancer_la_requête_à_partir_de_Excel_Files5[#All],29,FALSE),IF($AD36="COMATEC",VLOOKUP($B36,[1]!Tableau_Lancer_la_requête_à_partir_de_Excel_Files7[#All],29,FALSE),IF($AD36="DE FACTO",VLOOKUP($B36,[1]!Tableau_Lancer_la_requête_à_partir_de_Excel_Files4[#All],29,FALSE),IF($AD36="ARTE Dist",VLOOKUP($B36,[1]!Tableau_Lancer_la_requête_à_partir_de_Excel_Files18[#All],29,FALSE),IF($AD36="THIOLAT",VLOOKUP($B36,[1]!Tableau_Lancer_la_requête_à_partir_de_Excel_Files20[#All],29,FALSE),IF($AD36="LE GOFF",VLOOKUP($B36,[1]!Tableau_Lancer_la_requête_à_partir_de_Excel_Files19[#All],29,FALSE),IF($AD36="ARDEX",VLOOKUP($B36,[1]!Tableau_Lancer_la_requête_à_partir_de_Excel_Files8[#All],29,FALSE),IF($AD36="EVENPLAST",VLOOKUP($B36,[1]!Tableau_Lancer_la_requête_à_partir_de_Excel_Files9[#All],29,FALSE),IF($AD36="GAULT ET FREMONT",VLOOKUP($B36,[1]!Tableau_Lancer_la_requête_à_partir_de_Excel_Files10[#All],29,FALSE),IF($AD36="GUILLIN EMBALLAGES",VLOOKUP($B36,[1]!Tableau_Lancer_la_requête_à_partir_de_Excel_Files11[#All],29,FALSE),IF($AD36="IMPRIMERIE DU VIADUC",VLOOKUP($B36,[1]!Tableau_Lancer_la_requête_à_partir_de_Excel_Files12[#All],29,FALSE),IF($AD36="JOLARD",VLOOKUP($B36,[1]!Tableau_Lancer_la_requête_à_partir_de_Excel_Files14[#All],29,FALSE),IF($AD36="MP HYGIENE",VLOOKUP($B36,[1]!Tableau_Lancer_la_requête_à_partir_de_Excel_Files15[#All],29,FALSE),IF($AD36="SIPALDIS",VLOOKUP($B36,[1]!Tableau_Lancer_la_requête_à_partir_de_Excel_Files13[#All],29,FALSE),IF($AD36="TICKET COM",VLOOKUP($B36,[1]!Tableau_Lancer_la_requête_à_partir_de_Excel_Files16[#All],29,FALSE),IF($AD36="TREELOGI-CODINA",VLOOKUP($B36,[1]!Tableau_Lancer_la_requête_à_partir_de_Excel_Files17[#All],29,FALSE)))))))))))))))))),"A REMPLIR")</f>
        <v>VR-VR3-30CL</v>
      </c>
      <c r="AF36" s="25" t="str">
        <f ca="1">IFERROR(IF($AD36="SOLIA",VLOOKUP($B36,[1]!Tableau_Lancer_la_requête_à_partir_de_Excel_Files6[#All],30,FALSE),IF($AD36="FIRPLAST",VLOOKUP($B36,[1]!Tableau_Lancer_la_requête_à_partir_de_Excel_Files5[#All],30,FALSE),IF($AD36="COMATEC",VLOOKUP($B36,[1]!Tableau_Lancer_la_requête_à_partir_de_Excel_Files7[#All],30,FALSE),IF($AD36="DE FACTO",VLOOKUP($B36,[1]!Tableau_Lancer_la_requête_à_partir_de_Excel_Files4[#All],30,FALSE),IF($AD36="ARTE Dist",VLOOKUP($B36,[1]!Tableau_Lancer_la_requête_à_partir_de_Excel_Files18[#All],30,FALSE),IF($AD36="THIOLAT",VLOOKUP($B36,[1]!Tableau_Lancer_la_requête_à_partir_de_Excel_Files20[#All],30,FALSE),IF($AD36="LE GOFF",VLOOKUP($B36,[1]!Tableau_Lancer_la_requête_à_partir_de_Excel_Files19[#All],30,FALSE),IF($AD36="ARDEX",VLOOKUP($B36,[1]!Tableau_Lancer_la_requête_à_partir_de_Excel_Files8[#All],30,FALSE),IF($AD36="EVENPLAST",VLOOKUP($B36,[1]!Tableau_Lancer_la_requête_à_partir_de_Excel_Files9[#All],30,FALSE),IF($AD36="GAULT ET FREMONT",VLOOKUP($B36,[1]!Tableau_Lancer_la_requête_à_partir_de_Excel_Files10[#All],30,FALSE),IF($AD36="GUILLIN EMBALLAGES",VLOOKUP($B36,[1]!Tableau_Lancer_la_requête_à_partir_de_Excel_Files11[#All],30,FALSE),IF($AD36="IMPRIMERIE DU VIADUC",VLOOKUP($B36,[1]!Tableau_Lancer_la_requête_à_partir_de_Excel_Files12[#All],30,FALSE),IF($AD36="JOLARD",VLOOKUP($B36,[1]!Tableau_Lancer_la_requête_à_partir_de_Excel_Files14[#All],30,FALSE),IF($AD36="MP HYGIENE",VLOOKUP($B36,[1]!Tableau_Lancer_la_requête_à_partir_de_Excel_Files15[#All],30,FALSE),IF($AD36="SIPALDIS",VLOOKUP($B36,[1]!Tableau_Lancer_la_requête_à_partir_de_Excel_Files13[#All],30,FALSE),IF($AD36="TICKET COM",VLOOKUP($B36,[1]!Tableau_Lancer_la_requête_à_partir_de_Excel_Files16[#All],30,FALSE),IF($AD36="TREELOGI-CODINA",VLOOKUP($B36,[1]!Tableau_Lancer_la_requête_à_partir_de_Excel_Files17[#All],30,FALSE)))))))))))))))))),"A REMPLIR")</f>
        <v>Verre en verre standard 30CL C-50</v>
      </c>
      <c r="AG36" s="26" t="str">
        <f ca="1">IFERROR(IF($AD36="SOLIA",VLOOKUP($B36,[1]!Tableau_Lancer_la_requête_à_partir_de_Excel_Files6[#All],31,FALSE),IF($AD36="FIRPLAST",VLOOKUP($B36,[1]!Tableau_Lancer_la_requête_à_partir_de_Excel_Files5[#All],31,FALSE),IF($AD36="COMATEC",VLOOKUP($B36,[1]!Tableau_Lancer_la_requête_à_partir_de_Excel_Files7[#All],31,FALSE),IF($AD36="DE FACTO",VLOOKUP($B36,[1]!Tableau_Lancer_la_requête_à_partir_de_Excel_Files4[#All],31,FALSE),IF($AD36="ARTE Dist",VLOOKUP($B36,[1]!Tableau_Lancer_la_requête_à_partir_de_Excel_Files18[#All],31,FALSE),IF($AD36="THIOLAT",VLOOKUP($B36,[1]!Tableau_Lancer_la_requête_à_partir_de_Excel_Files20[#All],31,FALSE),IF($AD36="LE GOFF",VLOOKUP($B36,[1]!Tableau_Lancer_la_requête_à_partir_de_Excel_Files19[#All],31,FALSE),IF($AD36="ARDEX",VLOOKUP($B36,[1]!Tableau_Lancer_la_requête_à_partir_de_Excel_Files8[#All],31,FALSE),IF($AD36="EVENPLAST",VLOOKUP($B36,[1]!Tableau_Lancer_la_requête_à_partir_de_Excel_Files9[#All],31,FALSE),IF($AD36="GAULT ET FREMONT",VLOOKUP($B36,[1]!Tableau_Lancer_la_requête_à_partir_de_Excel_Files10[#All],31,FALSE),IF($AD36="GUILLIN EMBALLAGES",VLOOKUP($B36,[1]!Tableau_Lancer_la_requête_à_partir_de_Excel_Files11[#All],31,FALSE),IF($AD36="IMPRIMERIE DU VIADUC",VLOOKUP($B36,[1]!Tableau_Lancer_la_requête_à_partir_de_Excel_Files12[#All],31,FALSE),IF($AD36="JOLARD",VLOOKUP($B36,[1]!Tableau_Lancer_la_requête_à_partir_de_Excel_Files14[#All],31,FALSE),IF($AD36="MP HYGIENE",VLOOKUP($B36,[1]!Tableau_Lancer_la_requête_à_partir_de_Excel_Files15[#All],31,FALSE),IF($AD36="SIPALDIS",VLOOKUP($B36,[1]!Tableau_Lancer_la_requête_à_partir_de_Excel_Files13[#All],31,FALSE),IF($AD36="TICKET COM",VLOOKUP($B36,[1]!Tableau_Lancer_la_requête_à_partir_de_Excel_Files16[#All],31,FALSE),IF($AD36="TREELOGI-CODINA",VLOOKUP($B36,[1]!Tableau_Lancer_la_requête_à_partir_de_Excel_Files17[#All],31,FALSE)))))))))))))))))),"A REMPLIR")</f>
        <v>50</v>
      </c>
      <c r="AH36" s="25" t="str">
        <f ca="1">IFERROR(IF($AD36="SOLIA",VLOOKUP($B36,[1]!Tableau_Lancer_la_requête_à_partir_de_Excel_Files6[#All],32,FALSE),IF($AD36="FIRPLAST",VLOOKUP($B36,[1]!Tableau_Lancer_la_requête_à_partir_de_Excel_Files5[#All],32,FALSE),IF($AD36="COMATEC",VLOOKUP($B36,[1]!Tableau_Lancer_la_requête_à_partir_de_Excel_Files7[#All],32,FALSE),IF($AD36="DE FACTO",VLOOKUP($B36,[1]!Tableau_Lancer_la_requête_à_partir_de_Excel_Files4[#All],32,FALSE),IF($AD36="ARTE Dist",VLOOKUP($B36,[1]!Tableau_Lancer_la_requête_à_partir_de_Excel_Files18[#All],32,FALSE),IF($AD36="THIOLAT",VLOOKUP($B36,[1]!Tableau_Lancer_la_requête_à_partir_de_Excel_Files20[#All],32,FALSE),IF($AD36="LE GOFF",VLOOKUP($B36,[1]!Tableau_Lancer_la_requête_à_partir_de_Excel_Files19[#All],32,FALSE),IF($AD36="ARDEX",VLOOKUP($B36,[1]!Tableau_Lancer_la_requête_à_partir_de_Excel_Files8[#All],32,FALSE),IF($AD36="EVENPLAST",VLOOKUP($B36,[1]!Tableau_Lancer_la_requête_à_partir_de_Excel_Files9[#All],32,FALSE),IF($AD36="GAULT ET FREMONT",VLOOKUP($B36,[1]!Tableau_Lancer_la_requête_à_partir_de_Excel_Files10[#All],32,FALSE),IF($AD36="GUILLIN EMBALLAGES",VLOOKUP($B36,[1]!Tableau_Lancer_la_requête_à_partir_de_Excel_Files11[#All],32,FALSE),IF($AD36="IMPRIMERIE DU VIADUC",VLOOKUP($B36,[1]!Tableau_Lancer_la_requête_à_partir_de_Excel_Files12[#All],32,FALSE),IF($AD36="JOLARD",VLOOKUP($B36,[1]!Tableau_Lancer_la_requête_à_partir_de_Excel_Files14[#All],32,FALSE),IF($AD36="MP HYGIENE",VLOOKUP($B36,[1]!Tableau_Lancer_la_requête_à_partir_de_Excel_Files15[#All],32,FALSE),IF($AD36="SIPALDIS",VLOOKUP($B36,[1]!Tableau_Lancer_la_requête_à_partir_de_Excel_Files13[#All],32,FALSE),IF($AD36="TICKET COM",VLOOKUP($B36,[1]!Tableau_Lancer_la_requête_à_partir_de_Excel_Files16[#All],32,FALSE),IF($AD36="TREELOGI-CODINA",VLOOKUP($B36,[1]!Tableau_Lancer_la_requête_à_partir_de_Excel_Files17[#All],32,FALSE)))))))))))))))))),"A REMPLIR")</f>
        <v>NON</v>
      </c>
      <c r="AI36" s="27" t="str">
        <f ca="1">IFERROR(IF($AD36="SOLIA",VLOOKUP($B36,[1]!Tableau_Lancer_la_requête_à_partir_de_Excel_Files6[#All],33,FALSE),IF($AD36="FIRPLAST",VLOOKUP($B36,[1]!Tableau_Lancer_la_requête_à_partir_de_Excel_Files5[#All],33,FALSE),IF($AD36="COMATEC",VLOOKUP($B36,[1]!Tableau_Lancer_la_requête_à_partir_de_Excel_Files7[#All],33,FALSE),IF($AD36="DE FACTO",VLOOKUP($B36,[1]!Tableau_Lancer_la_requête_à_partir_de_Excel_Files4[#All],33,FALSE),IF($AD36="ARTE Dist",VLOOKUP($B36,[1]!Tableau_Lancer_la_requête_à_partir_de_Excel_Files18[#All],33,FALSE),IF($AD36="THIOLAT",VLOOKUP($B36,[1]!Tableau_Lancer_la_requête_à_partir_de_Excel_Files20[#All],33,FALSE),IF($AD36="LE GOFF",VLOOKUP($B36,[1]!Tableau_Lancer_la_requête_à_partir_de_Excel_Files19[#All],33,FALSE),IF($AD36="ARDEX",VLOOKUP($B36,[1]!Tableau_Lancer_la_requête_à_partir_de_Excel_Files8[#All],33,FALSE),IF($AD36="EVENPLAST",VLOOKUP($B36,[1]!Tableau_Lancer_la_requête_à_partir_de_Excel_Files9[#All],33,FALSE),IF($AD36="GAULT ET FREMONT",VLOOKUP($B36,[1]!Tableau_Lancer_la_requête_à_partir_de_Excel_Files10[#All],33,FALSE),IF($AD36="GUILLIN EMBALLAGES",VLOOKUP($B36,[1]!Tableau_Lancer_la_requête_à_partir_de_Excel_Files11[#All],33,FALSE),IF($AD36="IMPRIMERIE DU VIADUC",VLOOKUP($B36,[1]!Tableau_Lancer_la_requête_à_partir_de_Excel_Files12[#All],33,FALSE),IF($AD36="JOLARD",VLOOKUP($B36,[1]!Tableau_Lancer_la_requête_à_partir_de_Excel_Files14[#All],33,FALSE),IF($AD36="MP HYGIENE",VLOOKUP($B36,[1]!Tableau_Lancer_la_requête_à_partir_de_Excel_Files15[#All],33,FALSE),IF($AD36="SIPALDIS",VLOOKUP($B36,[1]!Tableau_Lancer_la_requête_à_partir_de_Excel_Files13[#All],33,FALSE),IF($AD36="TICKET COM",VLOOKUP($B36,[1]!Tableau_Lancer_la_requête_à_partir_de_Excel_Files16[#All],33,FALSE),IF($AD36="TREELOGI-CODINA",VLOOKUP($B36,[1]!Tableau_Lancer_la_requête_à_partir_de_Excel_Files17[#All],33,FALSE)))))))))))))))))),"A REMPLIR")</f>
        <v>0</v>
      </c>
      <c r="AJ36" s="25">
        <f ca="1">IFERROR(IF($AD36="SOLIA",VLOOKUP($B36,[1]!Tableau_Lancer_la_requête_à_partir_de_Excel_Files6[#All],34,FALSE),IF($AD36="FIRPLAST",VLOOKUP($B36,[1]!Tableau_Lancer_la_requête_à_partir_de_Excel_Files5[#All],34,FALSE),IF($AD36="COMATEC",VLOOKUP($B36,[1]!Tableau_Lancer_la_requête_à_partir_de_Excel_Files7[#All],34,FALSE),IF($AD36="DE FACTO",VLOOKUP($B36,[1]!Tableau_Lancer_la_requête_à_partir_de_Excel_Files4[#All],34,FALSE),IF($AD36="ARTE Dist",VLOOKUP($B36,[1]!Tableau_Lancer_la_requête_à_partir_de_Excel_Files18[#All],34,FALSE),IF($AD36="THIOLAT",VLOOKUP($B36,[1]!Tableau_Lancer_la_requête_à_partir_de_Excel_Files20[#All],34,FALSE),IF($AD36="LE GOFF",VLOOKUP($B36,[1]!Tableau_Lancer_la_requête_à_partir_de_Excel_Files19[#All],34,FALSE),IF($AD36="ARDEX",VLOOKUP($B36,[1]!Tableau_Lancer_la_requête_à_partir_de_Excel_Files8[#All],34,FALSE),IF($AD36="EVENPLAST",VLOOKUP($B36,[1]!Tableau_Lancer_la_requête_à_partir_de_Excel_Files9[#All],34,FALSE),IF($AD36="GAULT ET FREMONT",VLOOKUP($B36,[1]!Tableau_Lancer_la_requête_à_partir_de_Excel_Files10[#All],34,FALSE),IF($AD36="GUILLIN EMBALLAGES",VLOOKUP($B36,[1]!Tableau_Lancer_la_requête_à_partir_de_Excel_Files11[#All],34,FALSE),IF($AD36="IMPRIMERIE DU VIADUC",VLOOKUP($B36,[1]!Tableau_Lancer_la_requête_à_partir_de_Excel_Files12[#All],34,FALSE),IF($AD36="JOLARD",VLOOKUP($B36,[1]!Tableau_Lancer_la_requête_à_partir_de_Excel_Files14[#All],34,FALSE),IF($AD36="MP HYGIENE",VLOOKUP($B36,[1]!Tableau_Lancer_la_requête_à_partir_de_Excel_Files15[#All],34,FALSE),IF($AD36="SIPALDIS",VLOOKUP($B36,[1]!Tableau_Lancer_la_requête_à_partir_de_Excel_Files13[#All],34,FALSE),IF($AD36="TICKET COM",VLOOKUP($B36,[1]!Tableau_Lancer_la_requête_à_partir_de_Excel_Files16[#All],34,FALSE),IF($AD36="TREELOGI-CODINA",VLOOKUP($B36,[1]!Tableau_Lancer_la_requête_à_partir_de_Excel_Files17[#All],34,FALSE)))))))))))))))))),"A REMPLIR")</f>
        <v>42376</v>
      </c>
      <c r="AK36" s="25" t="str">
        <f ca="1">IFERROR(IF($AD36="SOLIA",VLOOKUP($B36,[1]!Tableau_Lancer_la_requête_à_partir_de_Excel_Files6[#All],35,FALSE),IF($AD36="FIRPLAST",VLOOKUP($B36,[1]!Tableau_Lancer_la_requête_à_partir_de_Excel_Files5[#All],35,FALSE),IF($AD36="COMATEC",VLOOKUP($B36,[1]!Tableau_Lancer_la_requête_à_partir_de_Excel_Files7[#All],35,FALSE),IF($AD36="DE FACTO",VLOOKUP($B36,[1]!Tableau_Lancer_la_requête_à_partir_de_Excel_Files4[#All],35,FALSE),IF($AD36="ARTE Dist",VLOOKUP($B36,[1]!Tableau_Lancer_la_requête_à_partir_de_Excel_Files18[#All],35,FALSE),IF($AD36="THIOLAT",VLOOKUP($B36,[1]!Tableau_Lancer_la_requête_à_partir_de_Excel_Files20[#All],35,FALSE),IF($AD36="LE GOFF",VLOOKUP($B36,[1]!Tableau_Lancer_la_requête_à_partir_de_Excel_Files19[#All],35,FALSE),IF($AD36="ARDEX",VLOOKUP($B36,[1]!Tableau_Lancer_la_requête_à_partir_de_Excel_Files8[#All],35,FALSE),IF($AD36="EVENPLAST",VLOOKUP($B36,[1]!Tableau_Lancer_la_requête_à_partir_de_Excel_Files9[#All],35,FALSE),IF($AD36="GAULT ET FREMONT",VLOOKUP($B36,[1]!Tableau_Lancer_la_requête_à_partir_de_Excel_Files10[#All],35,FALSE),IF($AD36="GUILLIN EMBALLAGES",VLOOKUP($B36,[1]!Tableau_Lancer_la_requête_à_partir_de_Excel_Files11[#All],35,FALSE),IF($AD36="IMPRIMERIE DU VIADUC",VLOOKUP($B36,[1]!Tableau_Lancer_la_requête_à_partir_de_Excel_Files12[#All],35,FALSE),IF($AD36="JOLARD",VLOOKUP($B36,[1]!Tableau_Lancer_la_requête_à_partir_de_Excel_Files14[#All],35,FALSE),IF($AD36="MP HYGIENE",VLOOKUP($B36,[1]!Tableau_Lancer_la_requête_à_partir_de_Excel_Files15[#All],35,FALSE),IF($AD36="SIPALDIS",VLOOKUP($B36,[1]!Tableau_Lancer_la_requête_à_partir_de_Excel_Files13[#All],35,FALSE),IF($AD36="TICKET COM",VLOOKUP($B36,[1]!Tableau_Lancer_la_requête_à_partir_de_Excel_Files16[#All],35,FALSE),IF($AD36="TREELOGI-CODINA",VLOOKUP($B36,[1]!Tableau_Lancer_la_requête_à_partir_de_Excel_Files17[#All],35,FALSE)))))))))))))))))),"A REMPLIR")</f>
        <v>Colissimo</v>
      </c>
      <c r="AL36" s="26" t="str">
        <f ca="1">IFERROR(IF($AD36="SOLIA",VLOOKUP($B36,[1]!Tableau_Lancer_la_requête_à_partir_de_Excel_Files6[#All],36,FALSE),IF($AD36="FIRPLAST",VLOOKUP($B36,[1]!Tableau_Lancer_la_requête_à_partir_de_Excel_Files5[#All],36,FALSE),IF($AD36="COMATEC",VLOOKUP($B36,[1]!Tableau_Lancer_la_requête_à_partir_de_Excel_Files7[#All],36,FALSE),IF($AD36="DE FACTO",VLOOKUP($B36,[1]!Tableau_Lancer_la_requête_à_partir_de_Excel_Files4[#All],36,FALSE),IF($AD36="ARTE Dist",VLOOKUP($B36,[1]!Tableau_Lancer_la_requête_à_partir_de_Excel_Files18[#All],36,FALSE),IF($AD36="THIOLAT",VLOOKUP($B36,[1]!Tableau_Lancer_la_requête_à_partir_de_Excel_Files20[#All],36,FALSE),IF($AD36="LE GOFF",VLOOKUP($B36,[1]!Tableau_Lancer_la_requête_à_partir_de_Excel_Files19[#All],36,FALSE),IF($AD36="ARDEX",VLOOKUP($B36,[1]!Tableau_Lancer_la_requête_à_partir_de_Excel_Files8[#All],36,FALSE),IF($AD36="EVENPLAST",VLOOKUP($B36,[1]!Tableau_Lancer_la_requête_à_partir_de_Excel_Files9[#All],36,FALSE),IF($AD36="GAULT ET FREMONT",VLOOKUP($B36,[1]!Tableau_Lancer_la_requête_à_partir_de_Excel_Files10[#All],36,FALSE),IF($AD36="GUILLIN EMBALLAGES",VLOOKUP($B36,[1]!Tableau_Lancer_la_requête_à_partir_de_Excel_Files11[#All],36,FALSE),IF($AD36="IMPRIMERIE DU VIADUC",VLOOKUP($B36,[1]!Tableau_Lancer_la_requête_à_partir_de_Excel_Files12[#All],36,FALSE),IF($AD36="JOLARD",VLOOKUP($B36,[1]!Tableau_Lancer_la_requête_à_partir_de_Excel_Files14[#All],36,FALSE),IF($AD36="MP HYGIENE",VLOOKUP($B36,[1]!Tableau_Lancer_la_requête_à_partir_de_Excel_Files15[#All],36,FALSE),IF($AD36="SIPALDIS",VLOOKUP($B36,[1]!Tableau_Lancer_la_requête_à_partir_de_Excel_Files13[#All],36,FALSE),IF($AD36="TICKET COM",VLOOKUP($B36,[1]!Tableau_Lancer_la_requête_à_partir_de_Excel_Files16[#All],36,FALSE),IF($AD36="TREELOGI-CODINA",VLOOKUP($B36,[1]!Tableau_Lancer_la_requête_à_partir_de_Excel_Files17[#All],36,FALSE)))))))))))))))))),"A REMPLIR")</f>
        <v>3</v>
      </c>
      <c r="AM36" s="26">
        <f ca="1">IFERROR(IF($AD36="SOLIA",VLOOKUP($B36,[1]!Tableau_Lancer_la_requête_à_partir_de_Excel_Files6[#All],37,FALSE),IF($AD36="FIRPLAST",VLOOKUP($B36,[1]!Tableau_Lancer_la_requête_à_partir_de_Excel_Files5[#All],37,FALSE),IF($AD36="COMATEC",VLOOKUP($B36,[1]!Tableau_Lancer_la_requête_à_partir_de_Excel_Files7[#All],37,FALSE),IF($AD36="DE FACTO",VLOOKUP($B36,[1]!Tableau_Lancer_la_requête_à_partir_de_Excel_Files4[#All],37,FALSE),IF($AD36="ARTE Dist",VLOOKUP($B36,[1]!Tableau_Lancer_la_requête_à_partir_de_Excel_Files18[#All],37,FALSE),IF($AD36="THIOLAT",VLOOKUP($B36,[1]!Tableau_Lancer_la_requête_à_partir_de_Excel_Files20[#All],37,FALSE),IF($AD36="LE GOFF",VLOOKUP($B36,[1]!Tableau_Lancer_la_requête_à_partir_de_Excel_Files19[#All],37,FALSE),IF($AD36="ARDEX",VLOOKUP($B36,[1]!Tableau_Lancer_la_requête_à_partir_de_Excel_Files8[#All],37,FALSE),IF($AD36="EVENPLAST",VLOOKUP($B36,[1]!Tableau_Lancer_la_requête_à_partir_de_Excel_Files9[#All],37,FALSE),IF($AD36="GAULT ET FREMONT",VLOOKUP($B36,[1]!Tableau_Lancer_la_requête_à_partir_de_Excel_Files10[#All],37,FALSE),IF($AD36="GUILLIN EMBALLAGES",VLOOKUP($B36,[1]!Tableau_Lancer_la_requête_à_partir_de_Excel_Files11[#All],37,FALSE),IF($AD36="IMPRIMERIE DU VIADUC",VLOOKUP($B36,[1]!Tableau_Lancer_la_requête_à_partir_de_Excel_Files12[#All],37,FALSE),IF($AD36="JOLARD",VLOOKUP($B36,[1]!Tableau_Lancer_la_requête_à_partir_de_Excel_Files14[#All],37,FALSE),IF($AD36="MP HYGIENE",VLOOKUP($B36,[1]!Tableau_Lancer_la_requête_à_partir_de_Excel_Files15[#All],37,FALSE),IF($AD36="SIPALDIS",VLOOKUP($B36,[1]!Tableau_Lancer_la_requête_à_partir_de_Excel_Files13[#All],37,FALSE),IF($AD36="TICKET COM",VLOOKUP($B36,[1]!Tableau_Lancer_la_requête_à_partir_de_Excel_Files16[#All],37,FALSE),IF($AD36="TREELOGI-CODINA",VLOOKUP($B36,[1]!Tableau_Lancer_la_requête_à_partir_de_Excel_Files17[#All],37,FALSE)))))))))))))))))),"A REMPLIR")</f>
        <v>10</v>
      </c>
      <c r="AN36" s="28">
        <f ca="1">IFERROR(IF($AD36="SOLIA",VLOOKUP($B36,[1]!Tableau_Lancer_la_requête_à_partir_de_Excel_Files6[#All],38,FALSE),IF($AD36="FIRPLAST",VLOOKUP($B36,[1]!Tableau_Lancer_la_requête_à_partir_de_Excel_Files5[#All],38,FALSE),IF($AD36="COMATEC",VLOOKUP($B36,[1]!Tableau_Lancer_la_requête_à_partir_de_Excel_Files7[#All],38,FALSE),IF($AD36="DE FACTO",VLOOKUP($B36,[1]!Tableau_Lancer_la_requête_à_partir_de_Excel_Files4[#All],38,FALSE),IF($AD36="ARTE Dist",VLOOKUP($B36,[1]!Tableau_Lancer_la_requête_à_partir_de_Excel_Files18[#All],38,FALSE),IF($AD36="THIOLAT",VLOOKUP($B36,[1]!Tableau_Lancer_la_requête_à_partir_de_Excel_Files20[#All],38,FALSE),IF($AD36="LE GOFF",VLOOKUP($B36,[1]!Tableau_Lancer_la_requête_à_partir_de_Excel_Files19[#All],38,FALSE),IF($AD36="ARDEX",VLOOKUP($B36,[1]!Tableau_Lancer_la_requête_à_partir_de_Excel_Files8[#All],38,FALSE),IF($AD36="EVENPLAST",VLOOKUP($B36,[1]!Tableau_Lancer_la_requête_à_partir_de_Excel_Files9[#All],38,FALSE),IF($AD36="GAULT ET FREMONT",VLOOKUP($B36,[1]!Tableau_Lancer_la_requête_à_partir_de_Excel_Files10[#All],38,FALSE),IF($AD36="GUILLIN EMBALLAGES",VLOOKUP($B36,[1]!Tableau_Lancer_la_requête_à_partir_de_Excel_Files11[#All],38,FALSE),IF($AD36="IMPRIMERIE DU VIADUC",VLOOKUP($B36,[1]!Tableau_Lancer_la_requête_à_partir_de_Excel_Files12[#All],38,FALSE),IF($AD36="JOLARD",VLOOKUP($B36,[1]!Tableau_Lancer_la_requête_à_partir_de_Excel_Files14[#All],38,FALSE),IF($AD36="MP HYGIENE",VLOOKUP($B36,[1]!Tableau_Lancer_la_requête_à_partir_de_Excel_Files15[#All],38,FALSE),IF($AD36="SIPALDIS",VLOOKUP($B36,[1]!Tableau_Lancer_la_requête_à_partir_de_Excel_Files13[#All],38,FALSE),IF($AD36="TICKET COM",VLOOKUP($B36,[1]!Tableau_Lancer_la_requête_à_partir_de_Excel_Files16[#All],38,FALSE),IF($AD36="TREELOGI-CODINA",VLOOKUP($B36,[1]!Tableau_Lancer_la_requête_à_partir_de_Excel_Files17[#All],38,FALSE)))))))))))))))))),"A REMPLIR")</f>
        <v>10</v>
      </c>
      <c r="AO36" s="28">
        <f ca="1">IFERROR(IF($AD36="SOLIA",VLOOKUP($B36,[1]!Tableau_Lancer_la_requête_à_partir_de_Excel_Files6[#All],39,FALSE),IF($AD36="FIRPLAST",VLOOKUP($B36,[1]!Tableau_Lancer_la_requête_à_partir_de_Excel_Files5[#All],39,FALSE),IF($AD36="COMATEC",VLOOKUP($B36,[1]!Tableau_Lancer_la_requête_à_partir_de_Excel_Files7[#All],39,FALSE),IF($AD36="DE FACTO",VLOOKUP($B36,[1]!Tableau_Lancer_la_requête_à_partir_de_Excel_Files4[#All],39,FALSE),IF($AD36="ARTE Dist",VLOOKUP($B36,[1]!Tableau_Lancer_la_requête_à_partir_de_Excel_Files18[#All],39,FALSE),IF($AD36="THIOLAT",VLOOKUP($B36,[1]!Tableau_Lancer_la_requête_à_partir_de_Excel_Files20[#All],39,FALSE),IF($AD36="LE GOFF",VLOOKUP($B36,[1]!Tableau_Lancer_la_requête_à_partir_de_Excel_Files19[#All],39,FALSE),IF($AD36="ARDEX",VLOOKUP($B36,[1]!Tableau_Lancer_la_requête_à_partir_de_Excel_Files8[#All],39,FALSE),IF($AD36="EVENPLAST",VLOOKUP($B36,[1]!Tableau_Lancer_la_requête_à_partir_de_Excel_Files9[#All],39,FALSE),IF($AD36="GAULT ET FREMONT",VLOOKUP($B36,[1]!Tableau_Lancer_la_requête_à_partir_de_Excel_Files10[#All],39,FALSE),IF($AD36="GUILLIN EMBALLAGES",VLOOKUP($B36,[1]!Tableau_Lancer_la_requête_à_partir_de_Excel_Files11[#All],39,FALSE),IF($AD36="IMPRIMERIE DU VIADUC",VLOOKUP($B36,[1]!Tableau_Lancer_la_requête_à_partir_de_Excel_Files12[#All],39,FALSE),IF($AD36="JOLARD",VLOOKUP($B36,[1]!Tableau_Lancer_la_requête_à_partir_de_Excel_Files14[#All],39,FALSE),IF($AD36="MP HYGIENE",VLOOKUP($B36,[1]!Tableau_Lancer_la_requête_à_partir_de_Excel_Files15[#All],39,FALSE),IF($AD36="SIPALDIS",VLOOKUP($B36,[1]!Tableau_Lancer_la_requête_à_partir_de_Excel_Files13[#All],39,FALSE),IF($AD36="TICKET COM",VLOOKUP($B36,[1]!Tableau_Lancer_la_requête_à_partir_de_Excel_Files16[#All],39,FALSE),IF($AD36="TREELOGI-CODINA",VLOOKUP($B36,[1]!Tableau_Lancer_la_requête_à_partir_de_Excel_Files17[#All],39,FALSE)))))))))))))))))),"A REMPLIR")</f>
        <v>5</v>
      </c>
      <c r="AP36" s="25" t="str">
        <f ca="1">IFERROR(IF($AD36="SOLIA",VLOOKUP($B36,[1]!Tableau_Lancer_la_requête_à_partir_de_Excel_Files6[#All],40,FALSE),IF($AD36="FIRPLAST",VLOOKUP($B36,[1]!Tableau_Lancer_la_requête_à_partir_de_Excel_Files5[#All],40,FALSE),IF($AD36="COMATEC",VLOOKUP($B36,[1]!Tableau_Lancer_la_requête_à_partir_de_Excel_Files7[#All],40,FALSE),IF($AD36="DE FACTO",VLOOKUP($B36,[1]!Tableau_Lancer_la_requête_à_partir_de_Excel_Files4[#All],40,FALSE),IF($AD36="ARTE Dist",VLOOKUP($B36,[1]!Tableau_Lancer_la_requête_à_partir_de_Excel_Files18[#All],40,FALSE),IF($AD36="THIOLAT",VLOOKUP($B36,[1]!Tableau_Lancer_la_requête_à_partir_de_Excel_Files20[#All],40,FALSE),IF($AD36="LE GOFF",VLOOKUP($B36,[1]!Tableau_Lancer_la_requête_à_partir_de_Excel_Files19[#All],40,FALSE),IF($AD36="ARDEX",VLOOKUP($B36,[1]!Tableau_Lancer_la_requête_à_partir_de_Excel_Files8[#All],40,FALSE),IF($AD36="EVENPLAST",VLOOKUP($B36,[1]!Tableau_Lancer_la_requête_à_partir_de_Excel_Files9[#All],40,FALSE),IF($AD36="GAULT ET FREMONT",VLOOKUP($B36,[1]!Tableau_Lancer_la_requête_à_partir_de_Excel_Files10[#All],40,FALSE),IF($AD36="GUILLIN EMBALLAGES",VLOOKUP($B36,[1]!Tableau_Lancer_la_requête_à_partir_de_Excel_Files11[#All],40,FALSE),IF($AD36="IMPRIMERIE DU VIADUC",VLOOKUP($B36,[1]!Tableau_Lancer_la_requête_à_partir_de_Excel_Files12[#All],40,FALSE),IF($AD36="JOLARD",VLOOKUP($B36,[1]!Tableau_Lancer_la_requête_à_partir_de_Excel_Files14[#All],40,FALSE),IF($AD36="MP HYGIENE",VLOOKUP($B36,[1]!Tableau_Lancer_la_requête_à_partir_de_Excel_Files15[#All],40,FALSE),IF($AD36="SIPALDIS",VLOOKUP($B36,[1]!Tableau_Lancer_la_requête_à_partir_de_Excel_Files13[#All],40,FALSE),IF($AD36="TICKET COM",VLOOKUP($B36,[1]!Tableau_Lancer_la_requête_à_partir_de_Excel_Files16[#All],40,FALSE),IF($AD36="TREELOGI-CODINA",VLOOKUP($B36,[1]!Tableau_Lancer_la_requête_à_partir_de_Excel_Files17[#All],40,FALSE)))))))))))))))))),"A REMPLIR")</f>
        <v>Robert GERMAIN</v>
      </c>
      <c r="AQ36" s="27" t="str">
        <f ca="1">IFERROR(IF($AD36="SOLIA",VLOOKUP($B36,[1]!Tableau_Lancer_la_requête_à_partir_de_Excel_Files6[#All],41,FALSE),IF($AD36="FIRPLAST",VLOOKUP($B36,[1]!Tableau_Lancer_la_requête_à_partir_de_Excel_Files5[#All],41,FALSE),IF($AD36="COMATEC",VLOOKUP($B36,[1]!Tableau_Lancer_la_requête_à_partir_de_Excel_Files7[#All],41,FALSE),IF($AD36="DE FACTO",VLOOKUP($B36,[1]!Tableau_Lancer_la_requête_à_partir_de_Excel_Files4[#All],41,FALSE),IF($AD36="ARTE Dist",VLOOKUP($B36,[1]!Tableau_Lancer_la_requête_à_partir_de_Excel_Files18[#All],41,FALSE),IF($AD36="THIOLAT",VLOOKUP($B36,[1]!Tableau_Lancer_la_requête_à_partir_de_Excel_Files20[#All],41,FALSE),IF($AD36="LE GOFF",VLOOKUP($B36,[1]!Tableau_Lancer_la_requête_à_partir_de_Excel_Files19[#All],41,FALSE),IF($AD36="ARDEX",VLOOKUP($B36,[1]!Tableau_Lancer_la_requête_à_partir_de_Excel_Files8[#All],41,FALSE),IF($AD36="EVENPLAST",VLOOKUP($B36,[1]!Tableau_Lancer_la_requête_à_partir_de_Excel_Files9[#All],41,FALSE),IF($AD36="GAULT ET FREMONT",VLOOKUP($B36,[1]!Tableau_Lancer_la_requête_à_partir_de_Excel_Files10[#All],41,FALSE),IF($AD36="GUILLIN EMBALLAGES",VLOOKUP($B36,[1]!Tableau_Lancer_la_requête_à_partir_de_Excel_Files11[#All],41,FALSE),IF($AD36="IMPRIMERIE DU VIADUC",VLOOKUP($B36,[1]!Tableau_Lancer_la_requête_à_partir_de_Excel_Files12[#All],41,FALSE),IF($AD36="JOLARD",VLOOKUP($B36,[1]!Tableau_Lancer_la_requête_à_partir_de_Excel_Files14[#All],41,FALSE),IF($AD36="MP HYGIENE",VLOOKUP($B36,[1]!Tableau_Lancer_la_requête_à_partir_de_Excel_Files15[#All],41,FALSE),IF($AD36="SIPALDIS",VLOOKUP($B36,[1]!Tableau_Lancer_la_requête_à_partir_de_Excel_Files13[#All],41,FALSE),IF($AD36="TICKET COM",VLOOKUP($B36,[1]!Tableau_Lancer_la_requête_à_partir_de_Excel_Files16[#All],41,FALSE),IF($AD36="TREELOGI-CODINA",VLOOKUP($B36,[1]!Tableau_Lancer_la_requête_à_partir_de_Excel_Files17[#All],41,FALSE)))))))))))))))))),"A REMPLIR")</f>
        <v>02 34 51 67 54</v>
      </c>
      <c r="AR36" s="29">
        <v>42383</v>
      </c>
      <c r="AS36" s="24">
        <v>10</v>
      </c>
      <c r="AT36" s="30" t="s">
        <v>151</v>
      </c>
      <c r="AU36" s="31" t="s">
        <v>79</v>
      </c>
      <c r="AV36" s="31" t="s">
        <v>72</v>
      </c>
      <c r="AW36" s="31" t="s">
        <v>79</v>
      </c>
      <c r="AX36" s="31"/>
      <c r="AY36" s="32">
        <v>300000</v>
      </c>
      <c r="AZ36" s="32">
        <v>6000</v>
      </c>
      <c r="BA36" s="31">
        <v>12</v>
      </c>
      <c r="BB36" s="31" t="s">
        <v>82</v>
      </c>
      <c r="BC36" s="31" t="s">
        <v>152</v>
      </c>
      <c r="BD36" s="30" t="s">
        <v>153</v>
      </c>
      <c r="BE36" s="33">
        <v>42394</v>
      </c>
      <c r="BF36" s="37"/>
      <c r="BG36" s="40" t="s">
        <v>169</v>
      </c>
    </row>
    <row r="37" spans="1:59" ht="60" customHeight="1">
      <c r="A37" s="38" t="s">
        <v>154</v>
      </c>
      <c r="B37" s="34" t="s">
        <v>155</v>
      </c>
      <c r="C37" s="12" t="s">
        <v>61</v>
      </c>
      <c r="D37" s="13" t="s">
        <v>77</v>
      </c>
      <c r="E37" s="14" t="s">
        <v>88</v>
      </c>
      <c r="F37" s="15">
        <v>42530</v>
      </c>
      <c r="G37" s="13" t="s">
        <v>89</v>
      </c>
      <c r="H37" s="13" t="s">
        <v>89</v>
      </c>
      <c r="I37" s="16" t="s">
        <v>156</v>
      </c>
      <c r="J37" s="16" t="s">
        <v>157</v>
      </c>
      <c r="K37" s="16" t="s">
        <v>158</v>
      </c>
      <c r="L37" s="16" t="s">
        <v>159</v>
      </c>
      <c r="M37" s="16" t="s">
        <v>160</v>
      </c>
      <c r="N37" s="16" t="s">
        <v>161</v>
      </c>
      <c r="O37" s="17" t="s">
        <v>79</v>
      </c>
      <c r="P37" s="17" t="s">
        <v>79</v>
      </c>
      <c r="Q37" s="16" t="s">
        <v>162</v>
      </c>
      <c r="R37" s="16" t="s">
        <v>163</v>
      </c>
      <c r="S37" s="18" t="s">
        <v>130</v>
      </c>
      <c r="T37" s="19"/>
      <c r="U37" s="19" t="s">
        <v>164</v>
      </c>
      <c r="V37" s="18">
        <v>3</v>
      </c>
      <c r="W37" s="15" t="s">
        <v>165</v>
      </c>
      <c r="X37" s="15" t="s">
        <v>78</v>
      </c>
      <c r="Y37" s="15">
        <v>42535</v>
      </c>
      <c r="Z37" s="22" t="s">
        <v>79</v>
      </c>
      <c r="AA37" s="23" t="s">
        <v>80</v>
      </c>
      <c r="AB37" s="24"/>
      <c r="AC37" s="24" t="s">
        <v>130</v>
      </c>
      <c r="AD37" s="25">
        <f ca="1">IFERROR(IF($AD37="SOLIA",VLOOKUP($B37,[1]!Tableau_Lancer_la_requête_à_partir_de_Excel_Files6[#All],28,FALSE),IF($AD37="FIRPLAST",VLOOKUP($B37,[1]!Tableau_Lancer_la_requête_à_partir_de_Excel_Files5[#All],28,FALSE),IF($AD37="COMATEC",VLOOKUP($B37,[1]!Tableau_Lancer_la_requête_à_partir_de_Excel_Files7[#All],28,FALSE),IF($AD37="DE FACTO",VLOOKUP($B37,[1]!Tableau_Lancer_la_requête_à_partir_de_Excel_Files4[#All],28,FALSE),IF($AD37="ARTE Dist",VLOOKUP($B37,[1]!Tableau_Lancer_la_requête_à_partir_de_Excel_Files18[#All],28,FALSE),IF($AD37="THIOLAT",VLOOKUP($B37,[1]!Tableau_Lancer_la_requête_à_partir_de_Excel_Files20[#All],28,FALSE),IF($AD37="LE GOFF",VLOOKUP($B37,[1]!Tableau_Lancer_la_requête_à_partir_de_Excel_Files19[#All],28,FALSE),IF($AD37="ARDEX",VLOOKUP($B37,[1]!Tableau_Lancer_la_requête_à_partir_de_Excel_Files8[#All],28,FALSE),IF($AD37="EVENPLAST",VLOOKUP($B37,[1]!Tableau_Lancer_la_requête_à_partir_de_Excel_Files9[#All],28,FALSE),IF($AD37="GAULT ET FREMONT",VLOOKUP($B37,[1]!Tableau_Lancer_la_requête_à_partir_de_Excel_Files10[#All],28,FALSE),IF($AD37="GUILLIN EMBALLAGES",VLOOKUP($B37,[1]!Tableau_Lancer_la_requête_à_partir_de_Excel_Files11[#All],28,FALSE),IF($AD37="IMPRIMERIE DU VIADUC",VLOOKUP($B37,[1]!Tableau_Lancer_la_requête_à_partir_de_Excel_Files12[#All],28,FALSE),IF($AD37="JOLARD",VLOOKUP($B37,[1]!Tableau_Lancer_la_requête_à_partir_de_Excel_Files14[#All],28,FALSE),IF($AD37="MP HYGIENE",VLOOKUP($B37,[1]!Tableau_Lancer_la_requête_à_partir_de_Excel_Files15[#All],28,FALSE),IF($AD37="SIPALDIS",VLOOKUP($B37,[1]!Tableau_Lancer_la_requête_à_partir_de_Excel_Files13[#All],28,FALSE),IF($AD37="TICKET COM",VLOOKUP($B37,[1]!Tableau_Lancer_la_requête_à_partir_de_Excel_Files16[#All],28,FALSE),IF($AD37="TREELOGI-CODINA",VLOOKUP($B37,[1]!Tableau_Lancer_la_requête_à_partir_de_Excel_Files17[#All],28,FALSE)))))))))))))))))),"A REMPLIR")</f>
        <v>42533</v>
      </c>
      <c r="AE37" s="25" t="str">
        <f ca="1">IFERROR(IF($AD37="SOLIA",VLOOKUP($B37,[1]!Tableau_Lancer_la_requête_à_partir_de_Excel_Files6[#All],29,FALSE),IF($AD37="FIRPLAST",VLOOKUP($B37,[1]!Tableau_Lancer_la_requête_à_partir_de_Excel_Files5[#All],29,FALSE),IF($AD37="COMATEC",VLOOKUP($B37,[1]!Tableau_Lancer_la_requête_à_partir_de_Excel_Files7[#All],29,FALSE),IF($AD37="DE FACTO",VLOOKUP($B37,[1]!Tableau_Lancer_la_requête_à_partir_de_Excel_Files4[#All],29,FALSE),IF($AD37="ARTE Dist",VLOOKUP($B37,[1]!Tableau_Lancer_la_requête_à_partir_de_Excel_Files18[#All],29,FALSE),IF($AD37="THIOLAT",VLOOKUP($B37,[1]!Tableau_Lancer_la_requête_à_partir_de_Excel_Files20[#All],29,FALSE),IF($AD37="LE GOFF",VLOOKUP($B37,[1]!Tableau_Lancer_la_requête_à_partir_de_Excel_Files19[#All],29,FALSE),IF($AD37="ARDEX",VLOOKUP($B37,[1]!Tableau_Lancer_la_requête_à_partir_de_Excel_Files8[#All],29,FALSE),IF($AD37="EVENPLAST",VLOOKUP($B37,[1]!Tableau_Lancer_la_requête_à_partir_de_Excel_Files9[#All],29,FALSE),IF($AD37="GAULT ET FREMONT",VLOOKUP($B37,[1]!Tableau_Lancer_la_requête_à_partir_de_Excel_Files10[#All],29,FALSE),IF($AD37="GUILLIN EMBALLAGES",VLOOKUP($B37,[1]!Tableau_Lancer_la_requête_à_partir_de_Excel_Files11[#All],29,FALSE),IF($AD37="IMPRIMERIE DU VIADUC",VLOOKUP($B37,[1]!Tableau_Lancer_la_requête_à_partir_de_Excel_Files12[#All],29,FALSE),IF($AD37="JOLARD",VLOOKUP($B37,[1]!Tableau_Lancer_la_requête_à_partir_de_Excel_Files14[#All],29,FALSE),IF($AD37="MP HYGIENE",VLOOKUP($B37,[1]!Tableau_Lancer_la_requête_à_partir_de_Excel_Files15[#All],29,FALSE),IF($AD37="SIPALDIS",VLOOKUP($B37,[1]!Tableau_Lancer_la_requête_à_partir_de_Excel_Files13[#All],29,FALSE),IF($AD37="TICKET COM",VLOOKUP($B37,[1]!Tableau_Lancer_la_requête_à_partir_de_Excel_Files16[#All],29,FALSE),IF($AD37="TREELOGI-CODINA",VLOOKUP($B37,[1]!Tableau_Lancer_la_requête_à_partir_de_Excel_Files17[#All],29,FALSE)))))))))))))))))),"A REMPLIR")</f>
        <v>TYYUJ-76</v>
      </c>
      <c r="AF37" s="25" t="str">
        <f ca="1">IFERROR(IF($AD37="SOLIA",VLOOKUP($B37,[1]!Tableau_Lancer_la_requête_à_partir_de_Excel_Files6[#All],30,FALSE),IF($AD37="FIRPLAST",VLOOKUP($B37,[1]!Tableau_Lancer_la_requête_à_partir_de_Excel_Files5[#All],30,FALSE),IF($AD37="COMATEC",VLOOKUP($B37,[1]!Tableau_Lancer_la_requête_à_partir_de_Excel_Files7[#All],30,FALSE),IF($AD37="DE FACTO",VLOOKUP($B37,[1]!Tableau_Lancer_la_requête_à_partir_de_Excel_Files4[#All],30,FALSE),IF($AD37="ARTE Dist",VLOOKUP($B37,[1]!Tableau_Lancer_la_requête_à_partir_de_Excel_Files18[#All],30,FALSE),IF($AD37="THIOLAT",VLOOKUP($B37,[1]!Tableau_Lancer_la_requête_à_partir_de_Excel_Files20[#All],30,FALSE),IF($AD37="LE GOFF",VLOOKUP($B37,[1]!Tableau_Lancer_la_requête_à_partir_de_Excel_Files19[#All],30,FALSE),IF($AD37="ARDEX",VLOOKUP($B37,[1]!Tableau_Lancer_la_requête_à_partir_de_Excel_Files8[#All],30,FALSE),IF($AD37="EVENPLAST",VLOOKUP($B37,[1]!Tableau_Lancer_la_requête_à_partir_de_Excel_Files9[#All],30,FALSE),IF($AD37="GAULT ET FREMONT",VLOOKUP($B37,[1]!Tableau_Lancer_la_requête_à_partir_de_Excel_Files10[#All],30,FALSE),IF($AD37="GUILLIN EMBALLAGES",VLOOKUP($B37,[1]!Tableau_Lancer_la_requête_à_partir_de_Excel_Files11[#All],30,FALSE),IF($AD37="IMPRIMERIE DU VIADUC",VLOOKUP($B37,[1]!Tableau_Lancer_la_requête_à_partir_de_Excel_Files12[#All],30,FALSE),IF($AD37="JOLARD",VLOOKUP($B37,[1]!Tableau_Lancer_la_requête_à_partir_de_Excel_Files14[#All],30,FALSE),IF($AD37="MP HYGIENE",VLOOKUP($B37,[1]!Tableau_Lancer_la_requête_à_partir_de_Excel_Files15[#All],30,FALSE),IF($AD37="SIPALDIS",VLOOKUP($B37,[1]!Tableau_Lancer_la_requête_à_partir_de_Excel_Files13[#All],30,FALSE),IF($AD37="TICKET COM",VLOOKUP($B37,[1]!Tableau_Lancer_la_requête_à_partir_de_Excel_Files16[#All],30,FALSE),IF($AD37="TREELOGI-CODINA",VLOOKUP($B37,[1]!Tableau_Lancer_la_requête_à_partir_de_Excel_Files17[#All],30,FALSE)))))))))))))))))),"A REMPLIR")</f>
        <v>Sac papier kraft C-350</v>
      </c>
      <c r="AG37" s="26" t="str">
        <f ca="1">IFERROR(IF($AD37="SOLIA",VLOOKUP($B37,[1]!Tableau_Lancer_la_requête_à_partir_de_Excel_Files6[#All],31,FALSE),IF($AD37="FIRPLAST",VLOOKUP($B37,[1]!Tableau_Lancer_la_requête_à_partir_de_Excel_Files5[#All],31,FALSE),IF($AD37="COMATEC",VLOOKUP($B37,[1]!Tableau_Lancer_la_requête_à_partir_de_Excel_Files7[#All],31,FALSE),IF($AD37="DE FACTO",VLOOKUP($B37,[1]!Tableau_Lancer_la_requête_à_partir_de_Excel_Files4[#All],31,FALSE),IF($AD37="ARTE Dist",VLOOKUP($B37,[1]!Tableau_Lancer_la_requête_à_partir_de_Excel_Files18[#All],31,FALSE),IF($AD37="THIOLAT",VLOOKUP($B37,[1]!Tableau_Lancer_la_requête_à_partir_de_Excel_Files20[#All],31,FALSE),IF($AD37="LE GOFF",VLOOKUP($B37,[1]!Tableau_Lancer_la_requête_à_partir_de_Excel_Files19[#All],31,FALSE),IF($AD37="ARDEX",VLOOKUP($B37,[1]!Tableau_Lancer_la_requête_à_partir_de_Excel_Files8[#All],31,FALSE),IF($AD37="EVENPLAST",VLOOKUP($B37,[1]!Tableau_Lancer_la_requête_à_partir_de_Excel_Files9[#All],31,FALSE),IF($AD37="GAULT ET FREMONT",VLOOKUP($B37,[1]!Tableau_Lancer_la_requête_à_partir_de_Excel_Files10[#All],31,FALSE),IF($AD37="GUILLIN EMBALLAGES",VLOOKUP($B37,[1]!Tableau_Lancer_la_requête_à_partir_de_Excel_Files11[#All],31,FALSE),IF($AD37="IMPRIMERIE DU VIADUC",VLOOKUP($B37,[1]!Tableau_Lancer_la_requête_à_partir_de_Excel_Files12[#All],31,FALSE),IF($AD37="JOLARD",VLOOKUP($B37,[1]!Tableau_Lancer_la_requête_à_partir_de_Excel_Files14[#All],31,FALSE),IF($AD37="MP HYGIENE",VLOOKUP($B37,[1]!Tableau_Lancer_la_requête_à_partir_de_Excel_Files15[#All],31,FALSE),IF($AD37="SIPALDIS",VLOOKUP($B37,[1]!Tableau_Lancer_la_requête_à_partir_de_Excel_Files13[#All],31,FALSE),IF($AD37="TICKET COM",VLOOKUP($B37,[1]!Tableau_Lancer_la_requête_à_partir_de_Excel_Files16[#All],31,FALSE),IF($AD37="TREELOGI-CODINA",VLOOKUP($B37,[1]!Tableau_Lancer_la_requête_à_partir_de_Excel_Files17[#All],31,FALSE)))))))))))))))))),"A REMPLIR")</f>
        <v>350</v>
      </c>
      <c r="AH37" s="25" t="str">
        <f ca="1">IFERROR(IF($AD37="SOLIA",VLOOKUP($B37,[1]!Tableau_Lancer_la_requête_à_partir_de_Excel_Files6[#All],32,FALSE),IF($AD37="FIRPLAST",VLOOKUP($B37,[1]!Tableau_Lancer_la_requête_à_partir_de_Excel_Files5[#All],32,FALSE),IF($AD37="COMATEC",VLOOKUP($B37,[1]!Tableau_Lancer_la_requête_à_partir_de_Excel_Files7[#All],32,FALSE),IF($AD37="DE FACTO",VLOOKUP($B37,[1]!Tableau_Lancer_la_requête_à_partir_de_Excel_Files4[#All],32,FALSE),IF($AD37="ARTE Dist",VLOOKUP($B37,[1]!Tableau_Lancer_la_requête_à_partir_de_Excel_Files18[#All],32,FALSE),IF($AD37="THIOLAT",VLOOKUP($B37,[1]!Tableau_Lancer_la_requête_à_partir_de_Excel_Files20[#All],32,FALSE),IF($AD37="LE GOFF",VLOOKUP($B37,[1]!Tableau_Lancer_la_requête_à_partir_de_Excel_Files19[#All],32,FALSE),IF($AD37="ARDEX",VLOOKUP($B37,[1]!Tableau_Lancer_la_requête_à_partir_de_Excel_Files8[#All],32,FALSE),IF($AD37="EVENPLAST",VLOOKUP($B37,[1]!Tableau_Lancer_la_requête_à_partir_de_Excel_Files9[#All],32,FALSE),IF($AD37="GAULT ET FREMONT",VLOOKUP($B37,[1]!Tableau_Lancer_la_requête_à_partir_de_Excel_Files10[#All],32,FALSE),IF($AD37="GUILLIN EMBALLAGES",VLOOKUP($B37,[1]!Tableau_Lancer_la_requête_à_partir_de_Excel_Files11[#All],32,FALSE),IF($AD37="IMPRIMERIE DU VIADUC",VLOOKUP($B37,[1]!Tableau_Lancer_la_requête_à_partir_de_Excel_Files12[#All],32,FALSE),IF($AD37="JOLARD",VLOOKUP($B37,[1]!Tableau_Lancer_la_requête_à_partir_de_Excel_Files14[#All],32,FALSE),IF($AD37="MP HYGIENE",VLOOKUP($B37,[1]!Tableau_Lancer_la_requête_à_partir_de_Excel_Files15[#All],32,FALSE),IF($AD37="SIPALDIS",VLOOKUP($B37,[1]!Tableau_Lancer_la_requête_à_partir_de_Excel_Files13[#All],32,FALSE),IF($AD37="TICKET COM",VLOOKUP($B37,[1]!Tableau_Lancer_la_requête_à_partir_de_Excel_Files16[#All],32,FALSE),IF($AD37="TREELOGI-CODINA",VLOOKUP($B37,[1]!Tableau_Lancer_la_requête_à_partir_de_Excel_Files17[#All],32,FALSE)))))))))))))))))),"A REMPLIR")</f>
        <v>OUI</v>
      </c>
      <c r="AI37" s="27" t="str">
        <f ca="1">IFERROR(IF($AD37="SOLIA",VLOOKUP($B37,[1]!Tableau_Lancer_la_requête_à_partir_de_Excel_Files6[#All],33,FALSE),IF($AD37="FIRPLAST",VLOOKUP($B37,[1]!Tableau_Lancer_la_requête_à_partir_de_Excel_Files5[#All],33,FALSE),IF($AD37="COMATEC",VLOOKUP($B37,[1]!Tableau_Lancer_la_requête_à_partir_de_Excel_Files7[#All],33,FALSE),IF($AD37="DE FACTO",VLOOKUP($B37,[1]!Tableau_Lancer_la_requête_à_partir_de_Excel_Files4[#All],33,FALSE),IF($AD37="ARTE Dist",VLOOKUP($B37,[1]!Tableau_Lancer_la_requête_à_partir_de_Excel_Files18[#All],33,FALSE),IF($AD37="THIOLAT",VLOOKUP($B37,[1]!Tableau_Lancer_la_requête_à_partir_de_Excel_Files20[#All],33,FALSE),IF($AD37="LE GOFF",VLOOKUP($B37,[1]!Tableau_Lancer_la_requête_à_partir_de_Excel_Files19[#All],33,FALSE),IF($AD37="ARDEX",VLOOKUP($B37,[1]!Tableau_Lancer_la_requête_à_partir_de_Excel_Files8[#All],33,FALSE),IF($AD37="EVENPLAST",VLOOKUP($B37,[1]!Tableau_Lancer_la_requête_à_partir_de_Excel_Files9[#All],33,FALSE),IF($AD37="GAULT ET FREMONT",VLOOKUP($B37,[1]!Tableau_Lancer_la_requête_à_partir_de_Excel_Files10[#All],33,FALSE),IF($AD37="GUILLIN EMBALLAGES",VLOOKUP($B37,[1]!Tableau_Lancer_la_requête_à_partir_de_Excel_Files11[#All],33,FALSE),IF($AD37="IMPRIMERIE DU VIADUC",VLOOKUP($B37,[1]!Tableau_Lancer_la_requête_à_partir_de_Excel_Files12[#All],33,FALSE),IF($AD37="JOLARD",VLOOKUP($B37,[1]!Tableau_Lancer_la_requête_à_partir_de_Excel_Files14[#All],33,FALSE),IF($AD37="MP HYGIENE",VLOOKUP($B37,[1]!Tableau_Lancer_la_requête_à_partir_de_Excel_Files15[#All],33,FALSE),IF($AD37="SIPALDIS",VLOOKUP($B37,[1]!Tableau_Lancer_la_requête_à_partir_de_Excel_Files13[#All],33,FALSE),IF($AD37="TICKET COM",VLOOKUP($B37,[1]!Tableau_Lancer_la_requête_à_partir_de_Excel_Files16[#All],33,FALSE),IF($AD37="TREELOGI-CODINA",VLOOKUP($B37,[1]!Tableau_Lancer_la_requête_à_partir_de_Excel_Files17[#All],33,FALSE)))))))))))))))))),"A REMPLIR")</f>
        <v>5000</v>
      </c>
      <c r="AJ37" s="25">
        <f ca="1">IFERROR(IF($AD37="SOLIA",VLOOKUP($B37,[1]!Tableau_Lancer_la_requête_à_partir_de_Excel_Files6[#All],34,FALSE),IF($AD37="FIRPLAST",VLOOKUP($B37,[1]!Tableau_Lancer_la_requête_à_partir_de_Excel_Files5[#All],34,FALSE),IF($AD37="COMATEC",VLOOKUP($B37,[1]!Tableau_Lancer_la_requête_à_partir_de_Excel_Files7[#All],34,FALSE),IF($AD37="DE FACTO",VLOOKUP($B37,[1]!Tableau_Lancer_la_requête_à_partir_de_Excel_Files4[#All],34,FALSE),IF($AD37="ARTE Dist",VLOOKUP($B37,[1]!Tableau_Lancer_la_requête_à_partir_de_Excel_Files18[#All],34,FALSE),IF($AD37="THIOLAT",VLOOKUP($B37,[1]!Tableau_Lancer_la_requête_à_partir_de_Excel_Files20[#All],34,FALSE),IF($AD37="LE GOFF",VLOOKUP($B37,[1]!Tableau_Lancer_la_requête_à_partir_de_Excel_Files19[#All],34,FALSE),IF($AD37="ARDEX",VLOOKUP($B37,[1]!Tableau_Lancer_la_requête_à_partir_de_Excel_Files8[#All],34,FALSE),IF($AD37="EVENPLAST",VLOOKUP($B37,[1]!Tableau_Lancer_la_requête_à_partir_de_Excel_Files9[#All],34,FALSE),IF($AD37="GAULT ET FREMONT",VLOOKUP($B37,[1]!Tableau_Lancer_la_requête_à_partir_de_Excel_Files10[#All],34,FALSE),IF($AD37="GUILLIN EMBALLAGES",VLOOKUP($B37,[1]!Tableau_Lancer_la_requête_à_partir_de_Excel_Files11[#All],34,FALSE),IF($AD37="IMPRIMERIE DU VIADUC",VLOOKUP($B37,[1]!Tableau_Lancer_la_requête_à_partir_de_Excel_Files12[#All],34,FALSE),IF($AD37="JOLARD",VLOOKUP($B37,[1]!Tableau_Lancer_la_requête_à_partir_de_Excel_Files14[#All],34,FALSE),IF($AD37="MP HYGIENE",VLOOKUP($B37,[1]!Tableau_Lancer_la_requête_à_partir_de_Excel_Files15[#All],34,FALSE),IF($AD37="SIPALDIS",VLOOKUP($B37,[1]!Tableau_Lancer_la_requête_à_partir_de_Excel_Files13[#All],34,FALSE),IF($AD37="TICKET COM",VLOOKUP($B37,[1]!Tableau_Lancer_la_requête_à_partir_de_Excel_Files16[#All],34,FALSE),IF($AD37="TREELOGI-CODINA",VLOOKUP($B37,[1]!Tableau_Lancer_la_requête_à_partir_de_Excel_Files17[#All],34,FALSE)))))))))))))))))),"A REMPLIR")</f>
        <v>42529</v>
      </c>
      <c r="AK37" s="25" t="str">
        <f ca="1">IFERROR(IF($AD37="SOLIA",VLOOKUP($B37,[1]!Tableau_Lancer_la_requête_à_partir_de_Excel_Files6[#All],35,FALSE),IF($AD37="FIRPLAST",VLOOKUP($B37,[1]!Tableau_Lancer_la_requête_à_partir_de_Excel_Files5[#All],35,FALSE),IF($AD37="COMATEC",VLOOKUP($B37,[1]!Tableau_Lancer_la_requête_à_partir_de_Excel_Files7[#All],35,FALSE),IF($AD37="DE FACTO",VLOOKUP($B37,[1]!Tableau_Lancer_la_requête_à_partir_de_Excel_Files4[#All],35,FALSE),IF($AD37="ARTE Dist",VLOOKUP($B37,[1]!Tableau_Lancer_la_requête_à_partir_de_Excel_Files18[#All],35,FALSE),IF($AD37="THIOLAT",VLOOKUP($B37,[1]!Tableau_Lancer_la_requête_à_partir_de_Excel_Files20[#All],35,FALSE),IF($AD37="LE GOFF",VLOOKUP($B37,[1]!Tableau_Lancer_la_requête_à_partir_de_Excel_Files19[#All],35,FALSE),IF($AD37="ARDEX",VLOOKUP($B37,[1]!Tableau_Lancer_la_requête_à_partir_de_Excel_Files8[#All],35,FALSE),IF($AD37="EVENPLAST",VLOOKUP($B37,[1]!Tableau_Lancer_la_requête_à_partir_de_Excel_Files9[#All],35,FALSE),IF($AD37="GAULT ET FREMONT",VLOOKUP($B37,[1]!Tableau_Lancer_la_requête_à_partir_de_Excel_Files10[#All],35,FALSE),IF($AD37="GUILLIN EMBALLAGES",VLOOKUP($B37,[1]!Tableau_Lancer_la_requête_à_partir_de_Excel_Files11[#All],35,FALSE),IF($AD37="IMPRIMERIE DU VIADUC",VLOOKUP($B37,[1]!Tableau_Lancer_la_requête_à_partir_de_Excel_Files12[#All],35,FALSE),IF($AD37="JOLARD",VLOOKUP($B37,[1]!Tableau_Lancer_la_requête_à_partir_de_Excel_Files14[#All],35,FALSE),IF($AD37="MP HYGIENE",VLOOKUP($B37,[1]!Tableau_Lancer_la_requête_à_partir_de_Excel_Files15[#All],35,FALSE),IF($AD37="SIPALDIS",VLOOKUP($B37,[1]!Tableau_Lancer_la_requête_à_partir_de_Excel_Files13[#All],35,FALSE),IF($AD37="TICKET COM",VLOOKUP($B37,[1]!Tableau_Lancer_la_requête_à_partir_de_Excel_Files16[#All],35,FALSE),IF($AD37="TREELOGI-CODINA",VLOOKUP($B37,[1]!Tableau_Lancer_la_requête_à_partir_de_Excel_Files17[#All],35,FALSE)))))))))))))))))),"A REMPLIR")</f>
        <v>Lettre recommandé</v>
      </c>
      <c r="AL37" s="26" t="str">
        <f ca="1">IFERROR(IF($AD37="SOLIA",VLOOKUP($B37,[1]!Tableau_Lancer_la_requête_à_partir_de_Excel_Files6[#All],36,FALSE),IF($AD37="FIRPLAST",VLOOKUP($B37,[1]!Tableau_Lancer_la_requête_à_partir_de_Excel_Files5[#All],36,FALSE),IF($AD37="COMATEC",VLOOKUP($B37,[1]!Tableau_Lancer_la_requête_à_partir_de_Excel_Files7[#All],36,FALSE),IF($AD37="DE FACTO",VLOOKUP($B37,[1]!Tableau_Lancer_la_requête_à_partir_de_Excel_Files4[#All],36,FALSE),IF($AD37="ARTE Dist",VLOOKUP($B37,[1]!Tableau_Lancer_la_requête_à_partir_de_Excel_Files18[#All],36,FALSE),IF($AD37="THIOLAT",VLOOKUP($B37,[1]!Tableau_Lancer_la_requête_à_partir_de_Excel_Files20[#All],36,FALSE),IF($AD37="LE GOFF",VLOOKUP($B37,[1]!Tableau_Lancer_la_requête_à_partir_de_Excel_Files19[#All],36,FALSE),IF($AD37="ARDEX",VLOOKUP($B37,[1]!Tableau_Lancer_la_requête_à_partir_de_Excel_Files8[#All],36,FALSE),IF($AD37="EVENPLAST",VLOOKUP($B37,[1]!Tableau_Lancer_la_requête_à_partir_de_Excel_Files9[#All],36,FALSE),IF($AD37="GAULT ET FREMONT",VLOOKUP($B37,[1]!Tableau_Lancer_la_requête_à_partir_de_Excel_Files10[#All],36,FALSE),IF($AD37="GUILLIN EMBALLAGES",VLOOKUP($B37,[1]!Tableau_Lancer_la_requête_à_partir_de_Excel_Files11[#All],36,FALSE),IF($AD37="IMPRIMERIE DU VIADUC",VLOOKUP($B37,[1]!Tableau_Lancer_la_requête_à_partir_de_Excel_Files12[#All],36,FALSE),IF($AD37="JOLARD",VLOOKUP($B37,[1]!Tableau_Lancer_la_requête_à_partir_de_Excel_Files14[#All],36,FALSE),IF($AD37="MP HYGIENE",VLOOKUP($B37,[1]!Tableau_Lancer_la_requête_à_partir_de_Excel_Files15[#All],36,FALSE),IF($AD37="SIPALDIS",VLOOKUP($B37,[1]!Tableau_Lancer_la_requête_à_partir_de_Excel_Files13[#All],36,FALSE),IF($AD37="TICKET COM",VLOOKUP($B37,[1]!Tableau_Lancer_la_requête_à_partir_de_Excel_Files16[#All],36,FALSE),IF($AD37="TREELOGI-CODINA",VLOOKUP($B37,[1]!Tableau_Lancer_la_requête_à_partir_de_Excel_Files17[#All],36,FALSE)))))))))))))))))),"A REMPLIR")</f>
        <v>6</v>
      </c>
      <c r="AM37" s="26">
        <f ca="1">IFERROR(IF($AD37="SOLIA",VLOOKUP($B37,[1]!Tableau_Lancer_la_requête_à_partir_de_Excel_Files6[#All],37,FALSE),IF($AD37="FIRPLAST",VLOOKUP($B37,[1]!Tableau_Lancer_la_requête_à_partir_de_Excel_Files5[#All],37,FALSE),IF($AD37="COMATEC",VLOOKUP($B37,[1]!Tableau_Lancer_la_requête_à_partir_de_Excel_Files7[#All],37,FALSE),IF($AD37="DE FACTO",VLOOKUP($B37,[1]!Tableau_Lancer_la_requête_à_partir_de_Excel_Files4[#All],37,FALSE),IF($AD37="ARTE Dist",VLOOKUP($B37,[1]!Tableau_Lancer_la_requête_à_partir_de_Excel_Files18[#All],37,FALSE),IF($AD37="THIOLAT",VLOOKUP($B37,[1]!Tableau_Lancer_la_requête_à_partir_de_Excel_Files20[#All],37,FALSE),IF($AD37="LE GOFF",VLOOKUP($B37,[1]!Tableau_Lancer_la_requête_à_partir_de_Excel_Files19[#All],37,FALSE),IF($AD37="ARDEX",VLOOKUP($B37,[1]!Tableau_Lancer_la_requête_à_partir_de_Excel_Files8[#All],37,FALSE),IF($AD37="EVENPLAST",VLOOKUP($B37,[1]!Tableau_Lancer_la_requête_à_partir_de_Excel_Files9[#All],37,FALSE),IF($AD37="GAULT ET FREMONT",VLOOKUP($B37,[1]!Tableau_Lancer_la_requête_à_partir_de_Excel_Files10[#All],37,FALSE),IF($AD37="GUILLIN EMBALLAGES",VLOOKUP($B37,[1]!Tableau_Lancer_la_requête_à_partir_de_Excel_Files11[#All],37,FALSE),IF($AD37="IMPRIMERIE DU VIADUC",VLOOKUP($B37,[1]!Tableau_Lancer_la_requête_à_partir_de_Excel_Files12[#All],37,FALSE),IF($AD37="JOLARD",VLOOKUP($B37,[1]!Tableau_Lancer_la_requête_à_partir_de_Excel_Files14[#All],37,FALSE),IF($AD37="MP HYGIENE",VLOOKUP($B37,[1]!Tableau_Lancer_la_requête_à_partir_de_Excel_Files15[#All],37,FALSE),IF($AD37="SIPALDIS",VLOOKUP($B37,[1]!Tableau_Lancer_la_requête_à_partir_de_Excel_Files13[#All],37,FALSE),IF($AD37="TICKET COM",VLOOKUP($B37,[1]!Tableau_Lancer_la_requête_à_partir_de_Excel_Files16[#All],37,FALSE),IF($AD37="TREELOGI-CODINA",VLOOKUP($B37,[1]!Tableau_Lancer_la_requête_à_partir_de_Excel_Files17[#All],37,FALSE)))))))))))))))))),"A REMPLIR")</f>
        <v>3</v>
      </c>
      <c r="AN37" s="28">
        <f ca="1">IFERROR(IF($AD37="SOLIA",VLOOKUP($B37,[1]!Tableau_Lancer_la_requête_à_partir_de_Excel_Files6[#All],38,FALSE),IF($AD37="FIRPLAST",VLOOKUP($B37,[1]!Tableau_Lancer_la_requête_à_partir_de_Excel_Files5[#All],38,FALSE),IF($AD37="COMATEC",VLOOKUP($B37,[1]!Tableau_Lancer_la_requête_à_partir_de_Excel_Files7[#All],38,FALSE),IF($AD37="DE FACTO",VLOOKUP($B37,[1]!Tableau_Lancer_la_requête_à_partir_de_Excel_Files4[#All],38,FALSE),IF($AD37="ARTE Dist",VLOOKUP($B37,[1]!Tableau_Lancer_la_requête_à_partir_de_Excel_Files18[#All],38,FALSE),IF($AD37="THIOLAT",VLOOKUP($B37,[1]!Tableau_Lancer_la_requête_à_partir_de_Excel_Files20[#All],38,FALSE),IF($AD37="LE GOFF",VLOOKUP($B37,[1]!Tableau_Lancer_la_requête_à_partir_de_Excel_Files19[#All],38,FALSE),IF($AD37="ARDEX",VLOOKUP($B37,[1]!Tableau_Lancer_la_requête_à_partir_de_Excel_Files8[#All],38,FALSE),IF($AD37="EVENPLAST",VLOOKUP($B37,[1]!Tableau_Lancer_la_requête_à_partir_de_Excel_Files9[#All],38,FALSE),IF($AD37="GAULT ET FREMONT",VLOOKUP($B37,[1]!Tableau_Lancer_la_requête_à_partir_de_Excel_Files10[#All],38,FALSE),IF($AD37="GUILLIN EMBALLAGES",VLOOKUP($B37,[1]!Tableau_Lancer_la_requête_à_partir_de_Excel_Files11[#All],38,FALSE),IF($AD37="IMPRIMERIE DU VIADUC",VLOOKUP($B37,[1]!Tableau_Lancer_la_requête_à_partir_de_Excel_Files12[#All],38,FALSE),IF($AD37="JOLARD",VLOOKUP($B37,[1]!Tableau_Lancer_la_requête_à_partir_de_Excel_Files14[#All],38,FALSE),IF($AD37="MP HYGIENE",VLOOKUP($B37,[1]!Tableau_Lancer_la_requête_à_partir_de_Excel_Files15[#All],38,FALSE),IF($AD37="SIPALDIS",VLOOKUP($B37,[1]!Tableau_Lancer_la_requête_à_partir_de_Excel_Files13[#All],38,FALSE),IF($AD37="TICKET COM",VLOOKUP($B37,[1]!Tableau_Lancer_la_requête_à_partir_de_Excel_Files16[#All],38,FALSE),IF($AD37="TREELOGI-CODINA",VLOOKUP($B37,[1]!Tableau_Lancer_la_requête_à_partir_de_Excel_Files17[#All],38,FALSE)))))))))))))))))),"A REMPLIR")</f>
        <v>0.05</v>
      </c>
      <c r="AO37" s="28">
        <f ca="1">IFERROR(IF($AD37="SOLIA",VLOOKUP($B37,[1]!Tableau_Lancer_la_requête_à_partir_de_Excel_Files6[#All],39,FALSE),IF($AD37="FIRPLAST",VLOOKUP($B37,[1]!Tableau_Lancer_la_requête_à_partir_de_Excel_Files5[#All],39,FALSE),IF($AD37="COMATEC",VLOOKUP($B37,[1]!Tableau_Lancer_la_requête_à_partir_de_Excel_Files7[#All],39,FALSE),IF($AD37="DE FACTO",VLOOKUP($B37,[1]!Tableau_Lancer_la_requête_à_partir_de_Excel_Files4[#All],39,FALSE),IF($AD37="ARTE Dist",VLOOKUP($B37,[1]!Tableau_Lancer_la_requête_à_partir_de_Excel_Files18[#All],39,FALSE),IF($AD37="THIOLAT",VLOOKUP($B37,[1]!Tableau_Lancer_la_requête_à_partir_de_Excel_Files20[#All],39,FALSE),IF($AD37="LE GOFF",VLOOKUP($B37,[1]!Tableau_Lancer_la_requête_à_partir_de_Excel_Files19[#All],39,FALSE),IF($AD37="ARDEX",VLOOKUP($B37,[1]!Tableau_Lancer_la_requête_à_partir_de_Excel_Files8[#All],39,FALSE),IF($AD37="EVENPLAST",VLOOKUP($B37,[1]!Tableau_Lancer_la_requête_à_partir_de_Excel_Files9[#All],39,FALSE),IF($AD37="GAULT ET FREMONT",VLOOKUP($B37,[1]!Tableau_Lancer_la_requête_à_partir_de_Excel_Files10[#All],39,FALSE),IF($AD37="GUILLIN EMBALLAGES",VLOOKUP($B37,[1]!Tableau_Lancer_la_requête_à_partir_de_Excel_Files11[#All],39,FALSE),IF($AD37="IMPRIMERIE DU VIADUC",VLOOKUP($B37,[1]!Tableau_Lancer_la_requête_à_partir_de_Excel_Files12[#All],39,FALSE),IF($AD37="JOLARD",VLOOKUP($B37,[1]!Tableau_Lancer_la_requête_à_partir_de_Excel_Files14[#All],39,FALSE),IF($AD37="MP HYGIENE",VLOOKUP($B37,[1]!Tableau_Lancer_la_requête_à_partir_de_Excel_Files15[#All],39,FALSE),IF($AD37="SIPALDIS",VLOOKUP($B37,[1]!Tableau_Lancer_la_requête_à_partir_de_Excel_Files13[#All],39,FALSE),IF($AD37="TICKET COM",VLOOKUP($B37,[1]!Tableau_Lancer_la_requête_à_partir_de_Excel_Files16[#All],39,FALSE),IF($AD37="TREELOGI-CODINA",VLOOKUP($B37,[1]!Tableau_Lancer_la_requête_à_partir_de_Excel_Files17[#All],39,FALSE)))))))))))))))))),"A REMPLIR")</f>
        <v>2</v>
      </c>
      <c r="AP37" s="25" t="str">
        <f ca="1">IFERROR(IF($AD37="SOLIA",VLOOKUP($B37,[1]!Tableau_Lancer_la_requête_à_partir_de_Excel_Files6[#All],40,FALSE),IF($AD37="FIRPLAST",VLOOKUP($B37,[1]!Tableau_Lancer_la_requête_à_partir_de_Excel_Files5[#All],40,FALSE),IF($AD37="COMATEC",VLOOKUP($B37,[1]!Tableau_Lancer_la_requête_à_partir_de_Excel_Files7[#All],40,FALSE),IF($AD37="DE FACTO",VLOOKUP($B37,[1]!Tableau_Lancer_la_requête_à_partir_de_Excel_Files4[#All],40,FALSE),IF($AD37="ARTE Dist",VLOOKUP($B37,[1]!Tableau_Lancer_la_requête_à_partir_de_Excel_Files18[#All],40,FALSE),IF($AD37="THIOLAT",VLOOKUP($B37,[1]!Tableau_Lancer_la_requête_à_partir_de_Excel_Files20[#All],40,FALSE),IF($AD37="LE GOFF",VLOOKUP($B37,[1]!Tableau_Lancer_la_requête_à_partir_de_Excel_Files19[#All],40,FALSE),IF($AD37="ARDEX",VLOOKUP($B37,[1]!Tableau_Lancer_la_requête_à_partir_de_Excel_Files8[#All],40,FALSE),IF($AD37="EVENPLAST",VLOOKUP($B37,[1]!Tableau_Lancer_la_requête_à_partir_de_Excel_Files9[#All],40,FALSE),IF($AD37="GAULT ET FREMONT",VLOOKUP($B37,[1]!Tableau_Lancer_la_requête_à_partir_de_Excel_Files10[#All],40,FALSE),IF($AD37="GUILLIN EMBALLAGES",VLOOKUP($B37,[1]!Tableau_Lancer_la_requête_à_partir_de_Excel_Files11[#All],40,FALSE),IF($AD37="IMPRIMERIE DU VIADUC",VLOOKUP($B37,[1]!Tableau_Lancer_la_requête_à_partir_de_Excel_Files12[#All],40,FALSE),IF($AD37="JOLARD",VLOOKUP($B37,[1]!Tableau_Lancer_la_requête_à_partir_de_Excel_Files14[#All],40,FALSE),IF($AD37="MP HYGIENE",VLOOKUP($B37,[1]!Tableau_Lancer_la_requête_à_partir_de_Excel_Files15[#All],40,FALSE),IF($AD37="SIPALDIS",VLOOKUP($B37,[1]!Tableau_Lancer_la_requête_à_partir_de_Excel_Files13[#All],40,FALSE),IF($AD37="TICKET COM",VLOOKUP($B37,[1]!Tableau_Lancer_la_requête_à_partir_de_Excel_Files16[#All],40,FALSE),IF($AD37="TREELOGI-CODINA",VLOOKUP($B37,[1]!Tableau_Lancer_la_requête_à_partir_de_Excel_Files17[#All],40,FALSE)))))))))))))))))),"A REMPLIR")</f>
        <v>Julien DAVID</v>
      </c>
      <c r="AQ37" s="27" t="str">
        <f ca="1">IFERROR(IF($AD37="SOLIA",VLOOKUP($B37,[1]!Tableau_Lancer_la_requête_à_partir_de_Excel_Files6[#All],41,FALSE),IF($AD37="FIRPLAST",VLOOKUP($B37,[1]!Tableau_Lancer_la_requête_à_partir_de_Excel_Files5[#All],41,FALSE),IF($AD37="COMATEC",VLOOKUP($B37,[1]!Tableau_Lancer_la_requête_à_partir_de_Excel_Files7[#All],41,FALSE),IF($AD37="DE FACTO",VLOOKUP($B37,[1]!Tableau_Lancer_la_requête_à_partir_de_Excel_Files4[#All],41,FALSE),IF($AD37="ARTE Dist",VLOOKUP($B37,[1]!Tableau_Lancer_la_requête_à_partir_de_Excel_Files18[#All],41,FALSE),IF($AD37="THIOLAT",VLOOKUP($B37,[1]!Tableau_Lancer_la_requête_à_partir_de_Excel_Files20[#All],41,FALSE),IF($AD37="LE GOFF",VLOOKUP($B37,[1]!Tableau_Lancer_la_requête_à_partir_de_Excel_Files19[#All],41,FALSE),IF($AD37="ARDEX",VLOOKUP($B37,[1]!Tableau_Lancer_la_requête_à_partir_de_Excel_Files8[#All],41,FALSE),IF($AD37="EVENPLAST",VLOOKUP($B37,[1]!Tableau_Lancer_la_requête_à_partir_de_Excel_Files9[#All],41,FALSE),IF($AD37="GAULT ET FREMONT",VLOOKUP($B37,[1]!Tableau_Lancer_la_requête_à_partir_de_Excel_Files10[#All],41,FALSE),IF($AD37="GUILLIN EMBALLAGES",VLOOKUP($B37,[1]!Tableau_Lancer_la_requête_à_partir_de_Excel_Files11[#All],41,FALSE),IF($AD37="IMPRIMERIE DU VIADUC",VLOOKUP($B37,[1]!Tableau_Lancer_la_requête_à_partir_de_Excel_Files12[#All],41,FALSE),IF($AD37="JOLARD",VLOOKUP($B37,[1]!Tableau_Lancer_la_requête_à_partir_de_Excel_Files14[#All],41,FALSE),IF($AD37="MP HYGIENE",VLOOKUP($B37,[1]!Tableau_Lancer_la_requête_à_partir_de_Excel_Files15[#All],41,FALSE),IF($AD37="SIPALDIS",VLOOKUP($B37,[1]!Tableau_Lancer_la_requête_à_partir_de_Excel_Files13[#All],41,FALSE),IF($AD37="TICKET COM",VLOOKUP($B37,[1]!Tableau_Lancer_la_requête_à_partir_de_Excel_Files16[#All],41,FALSE),IF($AD37="TREELOGI-CODINA",VLOOKUP($B37,[1]!Tableau_Lancer_la_requête_à_partir_de_Excel_Files17[#All],41,FALSE)))))))))))))))))),"A REMPLIR")</f>
        <v>03 42 51 67 89</v>
      </c>
      <c r="AR37" s="29">
        <v>42541</v>
      </c>
      <c r="AS37" s="24">
        <v>3</v>
      </c>
      <c r="AT37" s="30" t="s">
        <v>166</v>
      </c>
      <c r="AU37" s="31" t="s">
        <v>72</v>
      </c>
      <c r="AV37" s="31" t="s">
        <v>79</v>
      </c>
      <c r="AW37" s="31" t="s">
        <v>79</v>
      </c>
      <c r="AX37" s="31"/>
      <c r="AY37" s="32">
        <v>250000</v>
      </c>
      <c r="AZ37" s="32">
        <v>714.28571428571433</v>
      </c>
      <c r="BA37" s="31">
        <v>10</v>
      </c>
      <c r="BB37" s="31" t="s">
        <v>82</v>
      </c>
      <c r="BC37" s="31" t="s">
        <v>167</v>
      </c>
      <c r="BD37" s="30" t="s">
        <v>168</v>
      </c>
      <c r="BE37" s="33">
        <v>42552</v>
      </c>
      <c r="BF37" s="37"/>
      <c r="BG37" s="22" t="s">
        <v>169</v>
      </c>
    </row>
  </sheetData>
  <protectedRanges>
    <protectedRange password="C983" sqref="BB1:BF3 AR1:AV37 AA1:AC3 BB28:BF37 AA28:AC37" name="DAFG_1" securityDescriptor="O:WDG:WDD:(A;;CC;;;S-1-5-21-54556862-909448960-1695163583-2179)(A;;CC;;;S-1-5-21-54556862-909448960-1695163583-92411)"/>
    <protectedRange password="C983" sqref="AA4:AC4 AR4:AV4 BB4:BF4" name="DAFG_1_2_1_1_1_1" securityDescriptor="O:WDG:WDD:(A;;CC;;;S-1-5-21-54556862-909448960-1695163583-2179)(A;;CC;;;S-1-5-21-54556862-909448960-1695163583-92411)"/>
    <protectedRange password="C983" sqref="BB5:BF5 AR5:AV5 AA5:AC5" name="DAFG_1_1_1_1_1_1_1_1_1_1" securityDescriptor="O:WDG:WDD:(A;;CC;;;S-1-5-21-54556862-909448960-1695163583-2179)(A;;CC;;;S-1-5-21-54556862-909448960-1695163583-92411)"/>
    <protectedRange password="C983" sqref="AA6:AC6 AR6:AV6 BB6:BF6" name="DAFG_1_1_1_1_1_1_2_1_1" securityDescriptor="O:WDG:WDD:(A;;CC;;;S-1-5-21-54556862-909448960-1695163583-2179)(A;;CC;;;S-1-5-21-54556862-909448960-1695163583-92411)"/>
    <protectedRange password="C983" sqref="AA7:AC7 AR7:AV7 BB7:BF7" name="DAFG_1_2_1_1_1_1_1" securityDescriptor="O:WDG:WDD:(A;;CC;;;S-1-5-21-54556862-909448960-1695163583-2179)(A;;CC;;;S-1-5-21-54556862-909448960-1695163583-92411)"/>
    <protectedRange password="C983" sqref="BB8:BF8 AR8:AV8 AA8:AC8" name="DAFG_1_1_1_1_1_1_1_1_1_1_1" securityDescriptor="O:WDG:WDD:(A;;CC;;;S-1-5-21-54556862-909448960-1695163583-2179)(A;;CC;;;S-1-5-21-54556862-909448960-1695163583-92411)"/>
    <protectedRange password="C983" sqref="AA9:AC9 AR9:AV9 BB9:BF9" name="DAFG_1_1_1_1_1_1_2_1_1_1" securityDescriptor="O:WDG:WDD:(A;;CC;;;S-1-5-21-54556862-909448960-1695163583-2179)(A;;CC;;;S-1-5-21-54556862-909448960-1695163583-92411)"/>
    <protectedRange password="C983" sqref="AA10:AC10 AR10:AV10 BB10:BF10" name="DAFG_1_2_1_1_1_2" securityDescriptor="O:WDG:WDD:(A;;CC;;;S-1-5-21-54556862-909448960-1695163583-2179)(A;;CC;;;S-1-5-21-54556862-909448960-1695163583-92411)"/>
    <protectedRange password="C983" sqref="BB11:BF11 AR11:AV11 AA11:AC11" name="DAFG_1_1_1_1_1_1_1_1_1_2" securityDescriptor="O:WDG:WDD:(A;;CC;;;S-1-5-21-54556862-909448960-1695163583-2179)(A;;CC;;;S-1-5-21-54556862-909448960-1695163583-92411)"/>
    <protectedRange password="C983" sqref="AA12:AC12 AR12:AV12 BB12:BF12" name="DAFG_1_1_1_1_1_1_2_1_2" securityDescriptor="O:WDG:WDD:(A;;CC;;;S-1-5-21-54556862-909448960-1695163583-2179)(A;;CC;;;S-1-5-21-54556862-909448960-1695163583-92411)"/>
    <protectedRange password="C983" sqref="AA13:AC13 AR13:AV13 BB13:BF13" name="DAFG_1_2_1_1_1_3" securityDescriptor="O:WDG:WDD:(A;;CC;;;S-1-5-21-54556862-909448960-1695163583-2179)(A;;CC;;;S-1-5-21-54556862-909448960-1695163583-92411)"/>
    <protectedRange password="C983" sqref="BB14:BF14 AR14:AV14 AA14:AC14" name="DAFG_1_1_1_1_1_1_1_1_1_3" securityDescriptor="O:WDG:WDD:(A;;CC;;;S-1-5-21-54556862-909448960-1695163583-2179)(A;;CC;;;S-1-5-21-54556862-909448960-1695163583-92411)"/>
    <protectedRange password="C983" sqref="AA15:AC15 AR15:AV15 BB15:BF15" name="DAFG_1_1_1_1_1_1_2_1_3" securityDescriptor="O:WDG:WDD:(A;;CC;;;S-1-5-21-54556862-909448960-1695163583-2179)(A;;CC;;;S-1-5-21-54556862-909448960-1695163583-92411)"/>
    <protectedRange password="C983" sqref="AA16:AC16 AR16:AV16 BB16:BF16" name="DAFG_1_2_1_1_1_4" securityDescriptor="O:WDG:WDD:(A;;CC;;;S-1-5-21-54556862-909448960-1695163583-2179)(A;;CC;;;S-1-5-21-54556862-909448960-1695163583-92411)"/>
    <protectedRange password="C983" sqref="BB17:BF17 AR17:AV17 AA17:AC17" name="DAFG_1_1_1_1_1_1_1_1_1_4" securityDescriptor="O:WDG:WDD:(A;;CC;;;S-1-5-21-54556862-909448960-1695163583-2179)(A;;CC;;;S-1-5-21-54556862-909448960-1695163583-92411)"/>
    <protectedRange password="C983" sqref="AA18:AC18 AR18:AV18 BB18:BF18" name="DAFG_1_1_1_1_1_1_2_1_4" securityDescriptor="O:WDG:WDD:(A;;CC;;;S-1-5-21-54556862-909448960-1695163583-2179)(A;;CC;;;S-1-5-21-54556862-909448960-1695163583-92411)"/>
    <protectedRange password="C983" sqref="AA19:AC19 AR19:AV19 BB19:BF19" name="DAFG_1_2_1_1_1_5" securityDescriptor="O:WDG:WDD:(A;;CC;;;S-1-5-21-54556862-909448960-1695163583-2179)(A;;CC;;;S-1-5-21-54556862-909448960-1695163583-92411)"/>
    <protectedRange password="C983" sqref="BB20:BF20 AR20:AV20 AA20:AC20" name="DAFG_1_1_1_1_1_1_1_1_1_5" securityDescriptor="O:WDG:WDD:(A;;CC;;;S-1-5-21-54556862-909448960-1695163583-2179)(A;;CC;;;S-1-5-21-54556862-909448960-1695163583-92411)"/>
    <protectedRange password="C983" sqref="AA21:AC21 AR21:AV21 BB21:BF21" name="DAFG_1_1_1_1_1_1_2_1_5" securityDescriptor="O:WDG:WDD:(A;;CC;;;S-1-5-21-54556862-909448960-1695163583-2179)(A;;CC;;;S-1-5-21-54556862-909448960-1695163583-92411)"/>
    <protectedRange password="C983" sqref="AA22:AC22 AR22:AV22 BB22:BF22" name="DAFG_1_2_1_1_1_6" securityDescriptor="O:WDG:WDD:(A;;CC;;;S-1-5-21-54556862-909448960-1695163583-2179)(A;;CC;;;S-1-5-21-54556862-909448960-1695163583-92411)"/>
    <protectedRange password="C983" sqref="BB23:BF23 AR23:AV23 AA23:AC23" name="DAFG_1_1_1_1_1_1_1_1_1_6" securityDescriptor="O:WDG:WDD:(A;;CC;;;S-1-5-21-54556862-909448960-1695163583-2179)(A;;CC;;;S-1-5-21-54556862-909448960-1695163583-92411)"/>
    <protectedRange password="C983" sqref="AA24:AC24 AR24:AV24 BB24:BF24" name="DAFG_1_1_1_1_1_1_2_1_6" securityDescriptor="O:WDG:WDD:(A;;CC;;;S-1-5-21-54556862-909448960-1695163583-2179)(A;;CC;;;S-1-5-21-54556862-909448960-1695163583-92411)"/>
    <protectedRange password="C983" sqref="AA25:AC25 AR25:AV25 BB25:BF25" name="DAFG_1_2_1_1_1_7" securityDescriptor="O:WDG:WDD:(A;;CC;;;S-1-5-21-54556862-909448960-1695163583-2179)(A;;CC;;;S-1-5-21-54556862-909448960-1695163583-92411)"/>
    <protectedRange password="C983" sqref="BB26:BF26 AR26:AV26 AA26:AC26" name="DAFG_1_1_1_1_1_1_1_1_1_7" securityDescriptor="O:WDG:WDD:(A;;CC;;;S-1-5-21-54556862-909448960-1695163583-2179)(A;;CC;;;S-1-5-21-54556862-909448960-1695163583-92411)"/>
    <protectedRange password="C983" sqref="AA27:AC27 AR27:AV27 BB27:BF27" name="DAFG_1_1_1_1_1_1_2_1_7" securityDescriptor="O:WDG:WDD:(A;;CC;;;S-1-5-21-54556862-909448960-1695163583-2179)(A;;CC;;;S-1-5-21-54556862-909448960-1695163583-92411)"/>
  </protectedRanges>
  <conditionalFormatting sqref="AU2:BA37 O2:O37 Z2:Z37">
    <cfRule type="containsText" dxfId="2172" priority="5749" operator="containsText" text="NON">
      <formula>NOT(ISERROR(SEARCH("NON",O2)))</formula>
    </cfRule>
    <cfRule type="containsText" dxfId="2171" priority="5750" operator="containsText" text="OUI">
      <formula>NOT(ISERROR(SEARCH("OUI",O2)))</formula>
    </cfRule>
  </conditionalFormatting>
  <conditionalFormatting sqref="AA2:AA37">
    <cfRule type="cellIs" dxfId="2170" priority="5743" operator="equal">
      <formula>"Refusée"</formula>
    </cfRule>
    <cfRule type="containsText" dxfId="2169" priority="5744" operator="containsText" text="En Attente">
      <formula>NOT(ISERROR(SEARCH("En Attente",AA2)))</formula>
    </cfRule>
    <cfRule type="cellIs" dxfId="2168" priority="5745" operator="equal">
      <formula>"Validée"</formula>
    </cfRule>
  </conditionalFormatting>
  <conditionalFormatting sqref="AC2:AC37">
    <cfRule type="containsText" dxfId="2167" priority="5720" operator="containsText" text="LE GOFF">
      <formula>NOT(ISERROR(SEARCH("LE GOFF",AC2)))</formula>
    </cfRule>
    <cfRule type="containsText" dxfId="2166" priority="5721" operator="containsText" text="THIOLAT">
      <formula>NOT(ISERROR(SEARCH("THIOLAT",AC2)))</formula>
    </cfRule>
    <cfRule type="containsText" dxfId="2165" priority="5722" operator="containsText" text="ARTE Dist">
      <formula>NOT(ISERROR(SEARCH("ARTE Dist",AC2)))</formula>
    </cfRule>
    <cfRule type="containsText" dxfId="2164" priority="5723" operator="containsText" text="MP HYGIENE">
      <formula>NOT(ISERROR(SEARCH("MP HYGIENE",AC2)))</formula>
    </cfRule>
    <cfRule type="containsText" dxfId="2163" priority="5724" operator="containsText" text="TREELOGI-CODINA">
      <formula>NOT(ISERROR(SEARCH("TREELOGI-CODINA",AC2)))</formula>
    </cfRule>
    <cfRule type="containsText" dxfId="2162" priority="5725" operator="containsText" text="TICKET COM">
      <formula>NOT(ISERROR(SEARCH("TICKET COM",AC2)))</formula>
    </cfRule>
    <cfRule type="containsText" dxfId="2161" priority="5726" operator="containsText" text="SIPALDIS">
      <formula>NOT(ISERROR(SEARCH("SIPALDIS",AC2)))</formula>
    </cfRule>
    <cfRule type="containsText" dxfId="2160" priority="5727" operator="containsText" text="JOLARD">
      <formula>NOT(ISERROR(SEARCH("JOLARD",AC2)))</formula>
    </cfRule>
    <cfRule type="containsText" dxfId="2159" priority="5728" operator="containsText" text="IMPRIMERIE DU VIADUC">
      <formula>NOT(ISERROR(SEARCH("IMPRIMERIE DU VIADUC",AC2)))</formula>
    </cfRule>
    <cfRule type="containsText" dxfId="2158" priority="5729" operator="containsText" text="GUILLIN EMBALLAGES">
      <formula>NOT(ISERROR(SEARCH("GUILLIN EMBALLAGES",AC2)))</formula>
    </cfRule>
    <cfRule type="containsText" dxfId="2157" priority="5730" operator="containsText" text="GAULT ET FREMONT">
      <formula>NOT(ISERROR(SEARCH("GAULT ET FREMONT",AC2)))</formula>
    </cfRule>
    <cfRule type="containsText" dxfId="2156" priority="5731" operator="containsText" text="EVENPLAST">
      <formula>NOT(ISERROR(SEARCH("EVENPLAST",AC2)))</formula>
    </cfRule>
    <cfRule type="containsText" dxfId="2155" priority="5732" operator="containsText" text="ARDEX">
      <formula>NOT(ISERROR(SEARCH("ARDEX",AC2)))</formula>
    </cfRule>
    <cfRule type="containsText" dxfId="2154" priority="5748" operator="containsText" text="FIRPLAST">
      <formula>NOT(ISERROR(SEARCH("FIRPLAST",AC2)))</formula>
    </cfRule>
  </conditionalFormatting>
  <conditionalFormatting sqref="AC2:AC37 S2:S37">
    <cfRule type="containsText" dxfId="2153" priority="5733" operator="containsText" text="DE FACTO">
      <formula>NOT(ISERROR(SEARCH("DE FACTO",S2)))</formula>
    </cfRule>
    <cfRule type="containsText" dxfId="2152" priority="5746" operator="containsText" text="COMATEC">
      <formula>NOT(ISERROR(SEARCH("COMATEC",S2)))</formula>
    </cfRule>
    <cfRule type="containsText" dxfId="2151" priority="5747" operator="containsText" text="SOLIA">
      <formula>NOT(ISERROR(SEARCH("SOLIA",S2)))</formula>
    </cfRule>
  </conditionalFormatting>
  <conditionalFormatting sqref="BD2:BF28">
    <cfRule type="expression" dxfId="2150" priority="5734">
      <formula>$BC2="Produit refusé"</formula>
    </cfRule>
    <cfRule type="expression" dxfId="2149" priority="5735">
      <formula>$BC2="Produit en attente"</formula>
    </cfRule>
  </conditionalFormatting>
  <conditionalFormatting sqref="BB2:BB37">
    <cfRule type="cellIs" dxfId="2148" priority="5736" operator="equal">
      <formula>"Produit refusé"</formula>
    </cfRule>
    <cfRule type="containsText" dxfId="2147" priority="5737" operator="containsText" text="Produit en attente">
      <formula>NOT(ISERROR(SEARCH("Produit en attente",BB2)))</formula>
    </cfRule>
    <cfRule type="containsText" dxfId="2146" priority="5738" operator="containsText" text="Produit retenu">
      <formula>NOT(ISERROR(SEARCH("Produit retenu",BB2)))</formula>
    </cfRule>
  </conditionalFormatting>
  <conditionalFormatting sqref="AI2:AI28">
    <cfRule type="expression" dxfId="2145" priority="5719">
      <formula>$AI2="NON"</formula>
    </cfRule>
  </conditionalFormatting>
  <conditionalFormatting sqref="AH2:AH37">
    <cfRule type="cellIs" dxfId="2144" priority="5739" operator="equal">
      <formula>"NON"</formula>
    </cfRule>
    <cfRule type="cellIs" dxfId="2143" priority="5740" operator="equal">
      <formula>"OUI"</formula>
    </cfRule>
  </conditionalFormatting>
  <conditionalFormatting sqref="AA2:AA37">
    <cfRule type="cellIs" dxfId="2142" priority="5718" operator="equal">
      <formula>"Refusée"</formula>
    </cfRule>
  </conditionalFormatting>
  <conditionalFormatting sqref="BD2:BD28">
    <cfRule type="expression" dxfId="2141" priority="5717">
      <formula>$BC2="En Attente"</formula>
    </cfRule>
  </conditionalFormatting>
  <conditionalFormatting sqref="BD2:BF28">
    <cfRule type="expression" dxfId="2140" priority="5716">
      <formula>$BC2="Refusée"</formula>
    </cfRule>
  </conditionalFormatting>
  <conditionalFormatting sqref="K2:L28">
    <cfRule type="expression" dxfId="2139" priority="5715">
      <formula>$D2="Nouveau produit"</formula>
    </cfRule>
  </conditionalFormatting>
  <conditionalFormatting sqref="U2:U37">
    <cfRule type="containsText" dxfId="2138" priority="5710" operator="containsText" text="FIRPLAST">
      <formula>NOT(ISERROR(SEARCH("FIRPLAST",U2)))</formula>
    </cfRule>
  </conditionalFormatting>
  <conditionalFormatting sqref="T2:T28">
    <cfRule type="expression" dxfId="2137" priority="5666">
      <formula>$T2="ARTE DIST"</formula>
    </cfRule>
    <cfRule type="expression" dxfId="2136" priority="5667">
      <formula>$T2="SIPALDIS"</formula>
    </cfRule>
    <cfRule type="expression" dxfId="2135" priority="5668">
      <formula>$T2="TICKET COM"</formula>
    </cfRule>
    <cfRule type="expression" dxfId="2134" priority="5669">
      <formula>$T2="JOLARD"</formula>
    </cfRule>
    <cfRule type="expression" dxfId="2133" priority="5670">
      <formula>$T2="IMPRIMERIE DU VIADUC"</formula>
    </cfRule>
    <cfRule type="expression" dxfId="2132" priority="5671">
      <formula>$T2="GUILLIN EMBALLAGES"</formula>
    </cfRule>
    <cfRule type="expression" dxfId="2131" priority="5672">
      <formula>$T2="GAULT ET FREMONT"</formula>
    </cfRule>
    <cfRule type="expression" dxfId="2130" priority="5673">
      <formula>$T2="DE FACTO"</formula>
    </cfRule>
    <cfRule type="expression" dxfId="2129" priority="5674">
      <formula>$T2="EVENPLAST"</formula>
    </cfRule>
    <cfRule type="expression" dxfId="2128" priority="5675">
      <formula>$T2="THIOLAT"</formula>
    </cfRule>
    <cfRule type="expression" dxfId="2127" priority="5676">
      <formula>$T2="LE GOFF"</formula>
    </cfRule>
    <cfRule type="expression" dxfId="2126" priority="5677">
      <formula>$T2="MP HYGIENE"</formula>
    </cfRule>
    <cfRule type="expression" dxfId="2125" priority="5678">
      <formula>$T2="TREELOGI-CODINA"</formula>
    </cfRule>
    <cfRule type="expression" dxfId="2124" priority="5679">
      <formula>$T2="ARDEX"</formula>
    </cfRule>
    <cfRule type="expression" dxfId="2123" priority="5702">
      <formula>$T2="SOLIA"</formula>
    </cfRule>
    <cfRule type="expression" dxfId="2122" priority="5703">
      <formula>$T2="FIRPLAST"</formula>
    </cfRule>
    <cfRule type="expression" dxfId="2121" priority="5704">
      <formula>$T2="COMATEC"</formula>
    </cfRule>
  </conditionalFormatting>
  <conditionalFormatting sqref="C2:C37">
    <cfRule type="containsText" dxfId="2120" priority="5705" operator="containsText" text="Produit déjà référencé">
      <formula>NOT(ISERROR(SEARCH("Produit déjà référencé",C2)))</formula>
    </cfRule>
    <cfRule type="containsText" dxfId="2119" priority="5706" operator="containsText" text="Nouveau produit">
      <formula>NOT(ISERROR(SEARCH("Nouveau produit",C2)))</formula>
    </cfRule>
  </conditionalFormatting>
  <conditionalFormatting sqref="U2:U37">
    <cfRule type="containsText" dxfId="2118" priority="5707" operator="containsText" text="AUTRES">
      <formula>NOT(ISERROR(SEARCH("AUTRES",U2)))</formula>
    </cfRule>
    <cfRule type="containsText" dxfId="2117" priority="5708" operator="containsText" text="COMATEC">
      <formula>NOT(ISERROR(SEARCH("COMATEC",U2)))</formula>
    </cfRule>
    <cfRule type="containsText" dxfId="2116" priority="5709" operator="containsText" text="SOLIA">
      <formula>NOT(ISERROR(SEARCH("SOLIA",U2)))</formula>
    </cfRule>
  </conditionalFormatting>
  <conditionalFormatting sqref="P2:P37">
    <cfRule type="cellIs" dxfId="2115" priority="5711" operator="equal">
      <formula>"OUI"</formula>
    </cfRule>
    <cfRule type="cellIs" dxfId="2114" priority="5712" operator="equal">
      <formula>"NON"</formula>
    </cfRule>
  </conditionalFormatting>
  <conditionalFormatting sqref="S2:S28 AD2:BF28">
    <cfRule type="expression" dxfId="2113" priority="5694">
      <formula>$AB2="Refusée"</formula>
    </cfRule>
    <cfRule type="expression" dxfId="2112" priority="5695">
      <formula>$AB2="En Attente"</formula>
    </cfRule>
  </conditionalFormatting>
  <conditionalFormatting sqref="S2:S28">
    <cfRule type="containsText" dxfId="2111" priority="5680" operator="containsText" text="LE GOFF">
      <formula>NOT(ISERROR(SEARCH("LE GOFF",S2)))</formula>
    </cfRule>
    <cfRule type="containsText" dxfId="2110" priority="5681" operator="containsText" text="THIOLAT">
      <formula>NOT(ISERROR(SEARCH("THIOLAT",S2)))</formula>
    </cfRule>
    <cfRule type="containsText" dxfId="2109" priority="5682" operator="containsText" text="ARTE Dist">
      <formula>NOT(ISERROR(SEARCH("ARTE Dist",S2)))</formula>
    </cfRule>
    <cfRule type="containsText" dxfId="2108" priority="5683" operator="containsText" text="MP HYGIENE">
      <formula>NOT(ISERROR(SEARCH("MP HYGIENE",S2)))</formula>
    </cfRule>
    <cfRule type="containsText" dxfId="2107" priority="5684" operator="containsText" text="TREELOGI-CODINA">
      <formula>NOT(ISERROR(SEARCH("TREELOGI-CODINA",S2)))</formula>
    </cfRule>
    <cfRule type="containsText" dxfId="2106" priority="5685" operator="containsText" text="TICKET COM">
      <formula>NOT(ISERROR(SEARCH("TICKET COM",S2)))</formula>
    </cfRule>
    <cfRule type="containsText" dxfId="2105" priority="5686" operator="containsText" text="SIPALDIS">
      <formula>NOT(ISERROR(SEARCH("SIPALDIS",S2)))</formula>
    </cfRule>
    <cfRule type="containsText" dxfId="2104" priority="5687" operator="containsText" text="JOLARD">
      <formula>NOT(ISERROR(SEARCH("JOLARD",S2)))</formula>
    </cfRule>
    <cfRule type="containsText" dxfId="2103" priority="5688" operator="containsText" text="IMPRIMERIE DU VIADUC">
      <formula>NOT(ISERROR(SEARCH("IMPRIMERIE DU VIADUC",S2)))</formula>
    </cfRule>
    <cfRule type="containsText" dxfId="2102" priority="5689" operator="containsText" text="GUILLIN EMBALLAGES">
      <formula>NOT(ISERROR(SEARCH("GUILLIN EMBALLAGES",S2)))</formula>
    </cfRule>
    <cfRule type="containsText" dxfId="2101" priority="5690" operator="containsText" text="GAULT ET FREMONT">
      <formula>NOT(ISERROR(SEARCH("GAULT ET FREMONT",S2)))</formula>
    </cfRule>
    <cfRule type="containsText" dxfId="2100" priority="5691" operator="containsText" text="EVENPLAST">
      <formula>NOT(ISERROR(SEARCH("EVENPLAST",S2)))</formula>
    </cfRule>
    <cfRule type="containsText" dxfId="2099" priority="5692" operator="containsText" text="ARDEX">
      <formula>NOT(ISERROR(SEARCH("ARDEX",S2)))</formula>
    </cfRule>
    <cfRule type="containsText" dxfId="2098" priority="5698" operator="containsText" text="FIRPLAST">
      <formula>NOT(ISERROR(SEARCH("FIRPLAST",S2)))</formula>
    </cfRule>
    <cfRule type="expression" dxfId="2097" priority="5699">
      <formula>$U2="AUTRE"</formula>
    </cfRule>
  </conditionalFormatting>
  <conditionalFormatting sqref="AX2:AX28">
    <cfRule type="expression" dxfId="2096" priority="5661">
      <formula>$AX2="OUI"</formula>
    </cfRule>
  </conditionalFormatting>
  <conditionalFormatting sqref="AY2:BA28">
    <cfRule type="expression" dxfId="2095" priority="5660">
      <formula>$AX2="NON"</formula>
    </cfRule>
  </conditionalFormatting>
  <conditionalFormatting sqref="S2:S37">
    <cfRule type="containsText" dxfId="2094" priority="5657" operator="containsText" text="AUTRE">
      <formula>NOT(ISERROR(SEARCH("AUTRE",S2)))</formula>
    </cfRule>
  </conditionalFormatting>
  <conditionalFormatting sqref="J2:J28">
    <cfRule type="duplicateValues" dxfId="2093" priority="6103"/>
  </conditionalFormatting>
  <conditionalFormatting sqref="J2:J28">
    <cfRule type="duplicateValues" dxfId="2092" priority="6104"/>
  </conditionalFormatting>
  <conditionalFormatting sqref="BD29:BF31">
    <cfRule type="expression" dxfId="2091" priority="3650">
      <formula>$BC29="Produit refusé"</formula>
    </cfRule>
    <cfRule type="expression" dxfId="2090" priority="3651">
      <formula>$BC29="Produit en attente"</formula>
    </cfRule>
  </conditionalFormatting>
  <conditionalFormatting sqref="AI29:AI31">
    <cfRule type="expression" dxfId="2089" priority="3646">
      <formula>$AI29="NON"</formula>
    </cfRule>
  </conditionalFormatting>
  <conditionalFormatting sqref="BD29:BD31">
    <cfRule type="expression" dxfId="2088" priority="3642">
      <formula>$BC29="En Attente"</formula>
    </cfRule>
  </conditionalFormatting>
  <conditionalFormatting sqref="BD29:BF31">
    <cfRule type="expression" dxfId="2087" priority="3641">
      <formula>$BC29="Refusée"</formula>
    </cfRule>
  </conditionalFormatting>
  <conditionalFormatting sqref="K29:L31">
    <cfRule type="expression" dxfId="2086" priority="3640">
      <formula>$D29="Nouveau produit"</formula>
    </cfRule>
  </conditionalFormatting>
  <conditionalFormatting sqref="T29:T31">
    <cfRule type="expression" dxfId="2085" priority="3622">
      <formula>$T29="ARTE DIST"</formula>
    </cfRule>
    <cfRule type="expression" dxfId="2084" priority="3623">
      <formula>$T29="SIPALDIS"</formula>
    </cfRule>
    <cfRule type="expression" dxfId="2083" priority="3624">
      <formula>$T29="TICKET COM"</formula>
    </cfRule>
    <cfRule type="expression" dxfId="2082" priority="3625">
      <formula>$T29="JOLARD"</formula>
    </cfRule>
    <cfRule type="expression" dxfId="2081" priority="3626">
      <formula>$T29="IMPRIMERIE DU VIADUC"</formula>
    </cfRule>
    <cfRule type="expression" dxfId="2080" priority="3627">
      <formula>$T29="GUILLIN EMBALLAGES"</formula>
    </cfRule>
    <cfRule type="expression" dxfId="2079" priority="3628">
      <formula>$T29="GAULT ET FREMONT"</formula>
    </cfRule>
    <cfRule type="expression" dxfId="2078" priority="3629">
      <formula>$T29="DE FACTO"</formula>
    </cfRule>
    <cfRule type="expression" dxfId="2077" priority="3630">
      <formula>$T29="EVENPLAST"</formula>
    </cfRule>
    <cfRule type="expression" dxfId="2076" priority="3631">
      <formula>$T29="THIOLAT"</formula>
    </cfRule>
    <cfRule type="expression" dxfId="2075" priority="3632">
      <formula>$T29="LE GOFF"</formula>
    </cfRule>
    <cfRule type="expression" dxfId="2074" priority="3633">
      <formula>$T29="MP HYGIENE"</formula>
    </cfRule>
    <cfRule type="expression" dxfId="2073" priority="3634">
      <formula>$T29="TREELOGI-CODINA"</formula>
    </cfRule>
    <cfRule type="expression" dxfId="2072" priority="3635">
      <formula>$T29="ARDEX"</formula>
    </cfRule>
    <cfRule type="expression" dxfId="2071" priority="3636">
      <formula>$T29="SOLIA"</formula>
    </cfRule>
    <cfRule type="expression" dxfId="2070" priority="3637">
      <formula>$T29="FIRPLAST"</formula>
    </cfRule>
    <cfRule type="expression" dxfId="2069" priority="3638">
      <formula>$T29="COMATEC"</formula>
    </cfRule>
  </conditionalFormatting>
  <conditionalFormatting sqref="S29:S31 AD29:BF31">
    <cfRule type="expression" dxfId="2068" priority="3613">
      <formula>$AB29="Refusée"</formula>
    </cfRule>
    <cfRule type="expression" dxfId="2067" priority="3614">
      <formula>$AB29="En Attente"</formula>
    </cfRule>
  </conditionalFormatting>
  <conditionalFormatting sqref="S29:S31">
    <cfRule type="containsText" dxfId="2066" priority="3598" operator="containsText" text="LE GOFF">
      <formula>NOT(ISERROR(SEARCH("LE GOFF",S29)))</formula>
    </cfRule>
    <cfRule type="containsText" dxfId="2065" priority="3599" operator="containsText" text="THIOLAT">
      <formula>NOT(ISERROR(SEARCH("THIOLAT",S29)))</formula>
    </cfRule>
    <cfRule type="containsText" dxfId="2064" priority="3600" operator="containsText" text="ARTE Dist">
      <formula>NOT(ISERROR(SEARCH("ARTE Dist",S29)))</formula>
    </cfRule>
    <cfRule type="containsText" dxfId="2063" priority="3601" operator="containsText" text="MP HYGIENE">
      <formula>NOT(ISERROR(SEARCH("MP HYGIENE",S29)))</formula>
    </cfRule>
    <cfRule type="containsText" dxfId="2062" priority="3602" operator="containsText" text="TREELOGI-CODINA">
      <formula>NOT(ISERROR(SEARCH("TREELOGI-CODINA",S29)))</formula>
    </cfRule>
    <cfRule type="containsText" dxfId="2061" priority="3603" operator="containsText" text="TICKET COM">
      <formula>NOT(ISERROR(SEARCH("TICKET COM",S29)))</formula>
    </cfRule>
    <cfRule type="containsText" dxfId="2060" priority="3604" operator="containsText" text="SIPALDIS">
      <formula>NOT(ISERROR(SEARCH("SIPALDIS",S29)))</formula>
    </cfRule>
    <cfRule type="containsText" dxfId="2059" priority="3605" operator="containsText" text="JOLARD">
      <formula>NOT(ISERROR(SEARCH("JOLARD",S29)))</formula>
    </cfRule>
    <cfRule type="containsText" dxfId="2058" priority="3606" operator="containsText" text="IMPRIMERIE DU VIADUC">
      <formula>NOT(ISERROR(SEARCH("IMPRIMERIE DU VIADUC",S29)))</formula>
    </cfRule>
    <cfRule type="containsText" dxfId="2057" priority="3607" operator="containsText" text="GUILLIN EMBALLAGES">
      <formula>NOT(ISERROR(SEARCH("GUILLIN EMBALLAGES",S29)))</formula>
    </cfRule>
    <cfRule type="containsText" dxfId="2056" priority="3608" operator="containsText" text="GAULT ET FREMONT">
      <formula>NOT(ISERROR(SEARCH("GAULT ET FREMONT",S29)))</formula>
    </cfRule>
    <cfRule type="containsText" dxfId="2055" priority="3609" operator="containsText" text="EVENPLAST">
      <formula>NOT(ISERROR(SEARCH("EVENPLAST",S29)))</formula>
    </cfRule>
    <cfRule type="containsText" dxfId="2054" priority="3610" operator="containsText" text="ARDEX">
      <formula>NOT(ISERROR(SEARCH("ARDEX",S29)))</formula>
    </cfRule>
    <cfRule type="containsText" dxfId="2053" priority="3611" operator="containsText" text="FIRPLAST">
      <formula>NOT(ISERROR(SEARCH("FIRPLAST",S29)))</formula>
    </cfRule>
    <cfRule type="expression" dxfId="2052" priority="3612">
      <formula>$U29="AUTRE"</formula>
    </cfRule>
  </conditionalFormatting>
  <conditionalFormatting sqref="AX29:AX31">
    <cfRule type="expression" dxfId="2051" priority="3597">
      <formula>$AX29="OUI"</formula>
    </cfRule>
  </conditionalFormatting>
  <conditionalFormatting sqref="AY29:BA31">
    <cfRule type="expression" dxfId="2050" priority="3596">
      <formula>$AX29="NON"</formula>
    </cfRule>
  </conditionalFormatting>
  <conditionalFormatting sqref="J29:J31">
    <cfRule type="duplicateValues" dxfId="2049" priority="3594"/>
  </conditionalFormatting>
  <conditionalFormatting sqref="J29:J31">
    <cfRule type="duplicateValues" dxfId="2048" priority="3593"/>
  </conditionalFormatting>
  <conditionalFormatting sqref="BD32:BF34">
    <cfRule type="expression" dxfId="2047" priority="3079">
      <formula>$BC32="Produit refusé"</formula>
    </cfRule>
    <cfRule type="expression" dxfId="2046" priority="3080">
      <formula>$BC32="Produit en attente"</formula>
    </cfRule>
  </conditionalFormatting>
  <conditionalFormatting sqref="AI32:AI34">
    <cfRule type="expression" dxfId="2045" priority="3075">
      <formula>$AI32="NON"</formula>
    </cfRule>
  </conditionalFormatting>
  <conditionalFormatting sqref="BD32:BD34">
    <cfRule type="expression" dxfId="2044" priority="3071">
      <formula>$BC32="En Attente"</formula>
    </cfRule>
  </conditionalFormatting>
  <conditionalFormatting sqref="BD32:BF34">
    <cfRule type="expression" dxfId="2043" priority="3070">
      <formula>$BC32="Refusée"</formula>
    </cfRule>
  </conditionalFormatting>
  <conditionalFormatting sqref="K32:L34">
    <cfRule type="expression" dxfId="2042" priority="3069">
      <formula>$D32="Nouveau produit"</formula>
    </cfRule>
  </conditionalFormatting>
  <conditionalFormatting sqref="T32:T34">
    <cfRule type="expression" dxfId="2041" priority="3051">
      <formula>$T32="ARTE DIST"</formula>
    </cfRule>
    <cfRule type="expression" dxfId="2040" priority="3052">
      <formula>$T32="SIPALDIS"</formula>
    </cfRule>
    <cfRule type="expression" dxfId="2039" priority="3053">
      <formula>$T32="TICKET COM"</formula>
    </cfRule>
    <cfRule type="expression" dxfId="2038" priority="3054">
      <formula>$T32="JOLARD"</formula>
    </cfRule>
    <cfRule type="expression" dxfId="2037" priority="3055">
      <formula>$T32="IMPRIMERIE DU VIADUC"</formula>
    </cfRule>
    <cfRule type="expression" dxfId="2036" priority="3056">
      <formula>$T32="GUILLIN EMBALLAGES"</formula>
    </cfRule>
    <cfRule type="expression" dxfId="2035" priority="3057">
      <formula>$T32="GAULT ET FREMONT"</formula>
    </cfRule>
    <cfRule type="expression" dxfId="2034" priority="3058">
      <formula>$T32="DE FACTO"</formula>
    </cfRule>
    <cfRule type="expression" dxfId="2033" priority="3059">
      <formula>$T32="EVENPLAST"</formula>
    </cfRule>
    <cfRule type="expression" dxfId="2032" priority="3060">
      <formula>$T32="THIOLAT"</formula>
    </cfRule>
    <cfRule type="expression" dxfId="2031" priority="3061">
      <formula>$T32="LE GOFF"</formula>
    </cfRule>
    <cfRule type="expression" dxfId="2030" priority="3062">
      <formula>$T32="MP HYGIENE"</formula>
    </cfRule>
    <cfRule type="expression" dxfId="2029" priority="3063">
      <formula>$T32="TREELOGI-CODINA"</formula>
    </cfRule>
    <cfRule type="expression" dxfId="2028" priority="3064">
      <formula>$T32="ARDEX"</formula>
    </cfRule>
    <cfRule type="expression" dxfId="2027" priority="3065">
      <formula>$T32="SOLIA"</formula>
    </cfRule>
    <cfRule type="expression" dxfId="2026" priority="3066">
      <formula>$T32="FIRPLAST"</formula>
    </cfRule>
    <cfRule type="expression" dxfId="2025" priority="3067">
      <formula>$T32="COMATEC"</formula>
    </cfRule>
  </conditionalFormatting>
  <conditionalFormatting sqref="S32:S34 AD32:BF34">
    <cfRule type="expression" dxfId="2024" priority="3042">
      <formula>$AB32="Refusée"</formula>
    </cfRule>
    <cfRule type="expression" dxfId="2023" priority="3043">
      <formula>$AB32="En Attente"</formula>
    </cfRule>
  </conditionalFormatting>
  <conditionalFormatting sqref="S32:S34">
    <cfRule type="containsText" dxfId="2022" priority="3027" operator="containsText" text="LE GOFF">
      <formula>NOT(ISERROR(SEARCH("LE GOFF",S32)))</formula>
    </cfRule>
    <cfRule type="containsText" dxfId="2021" priority="3028" operator="containsText" text="THIOLAT">
      <formula>NOT(ISERROR(SEARCH("THIOLAT",S32)))</formula>
    </cfRule>
    <cfRule type="containsText" dxfId="2020" priority="3029" operator="containsText" text="ARTE Dist">
      <formula>NOT(ISERROR(SEARCH("ARTE Dist",S32)))</formula>
    </cfRule>
    <cfRule type="containsText" dxfId="2019" priority="3030" operator="containsText" text="MP HYGIENE">
      <formula>NOT(ISERROR(SEARCH("MP HYGIENE",S32)))</formula>
    </cfRule>
    <cfRule type="containsText" dxfId="2018" priority="3031" operator="containsText" text="TREELOGI-CODINA">
      <formula>NOT(ISERROR(SEARCH("TREELOGI-CODINA",S32)))</formula>
    </cfRule>
    <cfRule type="containsText" dxfId="2017" priority="3032" operator="containsText" text="TICKET COM">
      <formula>NOT(ISERROR(SEARCH("TICKET COM",S32)))</formula>
    </cfRule>
    <cfRule type="containsText" dxfId="2016" priority="3033" operator="containsText" text="SIPALDIS">
      <formula>NOT(ISERROR(SEARCH("SIPALDIS",S32)))</formula>
    </cfRule>
    <cfRule type="containsText" dxfId="2015" priority="3034" operator="containsText" text="JOLARD">
      <formula>NOT(ISERROR(SEARCH("JOLARD",S32)))</formula>
    </cfRule>
    <cfRule type="containsText" dxfId="2014" priority="3035" operator="containsText" text="IMPRIMERIE DU VIADUC">
      <formula>NOT(ISERROR(SEARCH("IMPRIMERIE DU VIADUC",S32)))</formula>
    </cfRule>
    <cfRule type="containsText" dxfId="2013" priority="3036" operator="containsText" text="GUILLIN EMBALLAGES">
      <formula>NOT(ISERROR(SEARCH("GUILLIN EMBALLAGES",S32)))</formula>
    </cfRule>
    <cfRule type="containsText" dxfId="2012" priority="3037" operator="containsText" text="GAULT ET FREMONT">
      <formula>NOT(ISERROR(SEARCH("GAULT ET FREMONT",S32)))</formula>
    </cfRule>
    <cfRule type="containsText" dxfId="2011" priority="3038" operator="containsText" text="EVENPLAST">
      <formula>NOT(ISERROR(SEARCH("EVENPLAST",S32)))</formula>
    </cfRule>
    <cfRule type="containsText" dxfId="2010" priority="3039" operator="containsText" text="ARDEX">
      <formula>NOT(ISERROR(SEARCH("ARDEX",S32)))</formula>
    </cfRule>
    <cfRule type="containsText" dxfId="2009" priority="3040" operator="containsText" text="FIRPLAST">
      <formula>NOT(ISERROR(SEARCH("FIRPLAST",S32)))</formula>
    </cfRule>
    <cfRule type="expression" dxfId="2008" priority="3041">
      <formula>$U32="AUTRE"</formula>
    </cfRule>
  </conditionalFormatting>
  <conditionalFormatting sqref="AX32:AX34">
    <cfRule type="expression" dxfId="2007" priority="3026">
      <formula>$AX32="OUI"</formula>
    </cfRule>
  </conditionalFormatting>
  <conditionalFormatting sqref="AY32:BA34">
    <cfRule type="expression" dxfId="2006" priority="3025">
      <formula>$AX32="NON"</formula>
    </cfRule>
  </conditionalFormatting>
  <conditionalFormatting sqref="J32:J34">
    <cfRule type="duplicateValues" dxfId="2005" priority="3023"/>
  </conditionalFormatting>
  <conditionalFormatting sqref="J32:J34">
    <cfRule type="duplicateValues" dxfId="2004" priority="3022"/>
  </conditionalFormatting>
  <conditionalFormatting sqref="BD35:BF37">
    <cfRule type="expression" dxfId="2003" priority="2508">
      <formula>$BC35="Produit refusé"</formula>
    </cfRule>
    <cfRule type="expression" dxfId="2002" priority="2509">
      <formula>$BC35="Produit en attente"</formula>
    </cfRule>
  </conditionalFormatting>
  <conditionalFormatting sqref="AI35:AI37">
    <cfRule type="expression" dxfId="2001" priority="2504">
      <formula>$AI35="NON"</formula>
    </cfRule>
  </conditionalFormatting>
  <conditionalFormatting sqref="BD35:BD37">
    <cfRule type="expression" dxfId="2000" priority="2500">
      <formula>$BC35="En Attente"</formula>
    </cfRule>
  </conditionalFormatting>
  <conditionalFormatting sqref="BD35:BF37">
    <cfRule type="expression" dxfId="1999" priority="2499">
      <formula>$BC35="Refusée"</formula>
    </cfRule>
  </conditionalFormatting>
  <conditionalFormatting sqref="K35:L37">
    <cfRule type="expression" dxfId="1998" priority="2498">
      <formula>$D35="Nouveau produit"</formula>
    </cfRule>
  </conditionalFormatting>
  <conditionalFormatting sqref="T35:T37">
    <cfRule type="expression" dxfId="1997" priority="2480">
      <formula>$T35="ARTE DIST"</formula>
    </cfRule>
    <cfRule type="expression" dxfId="1996" priority="2481">
      <formula>$T35="SIPALDIS"</formula>
    </cfRule>
    <cfRule type="expression" dxfId="1995" priority="2482">
      <formula>$T35="TICKET COM"</formula>
    </cfRule>
    <cfRule type="expression" dxfId="1994" priority="2483">
      <formula>$T35="JOLARD"</formula>
    </cfRule>
    <cfRule type="expression" dxfId="1993" priority="2484">
      <formula>$T35="IMPRIMERIE DU VIADUC"</formula>
    </cfRule>
    <cfRule type="expression" dxfId="1992" priority="2485">
      <formula>$T35="GUILLIN EMBALLAGES"</formula>
    </cfRule>
    <cfRule type="expression" dxfId="1991" priority="2486">
      <formula>$T35="GAULT ET FREMONT"</formula>
    </cfRule>
    <cfRule type="expression" dxfId="1990" priority="2487">
      <formula>$T35="DE FACTO"</formula>
    </cfRule>
    <cfRule type="expression" dxfId="1989" priority="2488">
      <formula>$T35="EVENPLAST"</formula>
    </cfRule>
    <cfRule type="expression" dxfId="1988" priority="2489">
      <formula>$T35="THIOLAT"</formula>
    </cfRule>
    <cfRule type="expression" dxfId="1987" priority="2490">
      <formula>$T35="LE GOFF"</formula>
    </cfRule>
    <cfRule type="expression" dxfId="1986" priority="2491">
      <formula>$T35="MP HYGIENE"</formula>
    </cfRule>
    <cfRule type="expression" dxfId="1985" priority="2492">
      <formula>$T35="TREELOGI-CODINA"</formula>
    </cfRule>
    <cfRule type="expression" dxfId="1984" priority="2493">
      <formula>$T35="ARDEX"</formula>
    </cfRule>
    <cfRule type="expression" dxfId="1983" priority="2494">
      <formula>$T35="SOLIA"</formula>
    </cfRule>
    <cfRule type="expression" dxfId="1982" priority="2495">
      <formula>$T35="FIRPLAST"</formula>
    </cfRule>
    <cfRule type="expression" dxfId="1981" priority="2496">
      <formula>$T35="COMATEC"</formula>
    </cfRule>
  </conditionalFormatting>
  <conditionalFormatting sqref="S35:S37 AD35:BF37">
    <cfRule type="expression" dxfId="1980" priority="2471">
      <formula>$AB35="Refusée"</formula>
    </cfRule>
    <cfRule type="expression" dxfId="1979" priority="2472">
      <formula>$AB35="En Attente"</formula>
    </cfRule>
  </conditionalFormatting>
  <conditionalFormatting sqref="S35:S37">
    <cfRule type="containsText" dxfId="1978" priority="2456" operator="containsText" text="LE GOFF">
      <formula>NOT(ISERROR(SEARCH("LE GOFF",S35)))</formula>
    </cfRule>
    <cfRule type="containsText" dxfId="1977" priority="2457" operator="containsText" text="THIOLAT">
      <formula>NOT(ISERROR(SEARCH("THIOLAT",S35)))</formula>
    </cfRule>
    <cfRule type="containsText" dxfId="1976" priority="2458" operator="containsText" text="ARTE Dist">
      <formula>NOT(ISERROR(SEARCH("ARTE Dist",S35)))</formula>
    </cfRule>
    <cfRule type="containsText" dxfId="1975" priority="2459" operator="containsText" text="MP HYGIENE">
      <formula>NOT(ISERROR(SEARCH("MP HYGIENE",S35)))</formula>
    </cfRule>
    <cfRule type="containsText" dxfId="1974" priority="2460" operator="containsText" text="TREELOGI-CODINA">
      <formula>NOT(ISERROR(SEARCH("TREELOGI-CODINA",S35)))</formula>
    </cfRule>
    <cfRule type="containsText" dxfId="1973" priority="2461" operator="containsText" text="TICKET COM">
      <formula>NOT(ISERROR(SEARCH("TICKET COM",S35)))</formula>
    </cfRule>
    <cfRule type="containsText" dxfId="1972" priority="2462" operator="containsText" text="SIPALDIS">
      <formula>NOT(ISERROR(SEARCH("SIPALDIS",S35)))</formula>
    </cfRule>
    <cfRule type="containsText" dxfId="1971" priority="2463" operator="containsText" text="JOLARD">
      <formula>NOT(ISERROR(SEARCH("JOLARD",S35)))</formula>
    </cfRule>
    <cfRule type="containsText" dxfId="1970" priority="2464" operator="containsText" text="IMPRIMERIE DU VIADUC">
      <formula>NOT(ISERROR(SEARCH("IMPRIMERIE DU VIADUC",S35)))</formula>
    </cfRule>
    <cfRule type="containsText" dxfId="1969" priority="2465" operator="containsText" text="GUILLIN EMBALLAGES">
      <formula>NOT(ISERROR(SEARCH("GUILLIN EMBALLAGES",S35)))</formula>
    </cfRule>
    <cfRule type="containsText" dxfId="1968" priority="2466" operator="containsText" text="GAULT ET FREMONT">
      <formula>NOT(ISERROR(SEARCH("GAULT ET FREMONT",S35)))</formula>
    </cfRule>
    <cfRule type="containsText" dxfId="1967" priority="2467" operator="containsText" text="EVENPLAST">
      <formula>NOT(ISERROR(SEARCH("EVENPLAST",S35)))</formula>
    </cfRule>
    <cfRule type="containsText" dxfId="1966" priority="2468" operator="containsText" text="ARDEX">
      <formula>NOT(ISERROR(SEARCH("ARDEX",S35)))</formula>
    </cfRule>
    <cfRule type="containsText" dxfId="1965" priority="2469" operator="containsText" text="FIRPLAST">
      <formula>NOT(ISERROR(SEARCH("FIRPLAST",S35)))</formula>
    </cfRule>
    <cfRule type="expression" dxfId="1964" priority="2470">
      <formula>$U35="AUTRE"</formula>
    </cfRule>
  </conditionalFormatting>
  <conditionalFormatting sqref="AX35:AX37">
    <cfRule type="expression" dxfId="1963" priority="2455">
      <formula>$AX35="OUI"</formula>
    </cfRule>
  </conditionalFormatting>
  <conditionalFormatting sqref="AY35:BA37">
    <cfRule type="expression" dxfId="1962" priority="2454">
      <formula>$AX35="NON"</formula>
    </cfRule>
  </conditionalFormatting>
  <conditionalFormatting sqref="J35:J37">
    <cfRule type="duplicateValues" dxfId="1961" priority="2452"/>
  </conditionalFormatting>
  <conditionalFormatting sqref="J35:J37">
    <cfRule type="duplicateValues" dxfId="1960" priority="2451"/>
  </conditionalFormatting>
  <conditionalFormatting sqref="AU4:BA4 O4 Z4">
    <cfRule type="containsText" dxfId="1959" priority="1959" operator="containsText" text="NON">
      <formula>NOT(ISERROR(SEARCH("NON",O4)))</formula>
    </cfRule>
    <cfRule type="containsText" dxfId="1958" priority="1960" operator="containsText" text="OUI">
      <formula>NOT(ISERROR(SEARCH("OUI",O4)))</formula>
    </cfRule>
  </conditionalFormatting>
  <conditionalFormatting sqref="AA4">
    <cfRule type="cellIs" dxfId="1957" priority="1956" operator="equal">
      <formula>"Refusée"</formula>
    </cfRule>
    <cfRule type="containsText" dxfId="1956" priority="1957" operator="containsText" text="En Attente">
      <formula>NOT(ISERROR(SEARCH("En Attente",AA4)))</formula>
    </cfRule>
    <cfRule type="cellIs" dxfId="1955" priority="1958" operator="equal">
      <formula>"Validée"</formula>
    </cfRule>
  </conditionalFormatting>
  <conditionalFormatting sqref="AC4">
    <cfRule type="containsText" dxfId="1954" priority="1942" operator="containsText" text="LE GOFF">
      <formula>NOT(ISERROR(SEARCH("LE GOFF",AC4)))</formula>
    </cfRule>
    <cfRule type="containsText" dxfId="1953" priority="1943" operator="containsText" text="THIOLAT">
      <formula>NOT(ISERROR(SEARCH("THIOLAT",AC4)))</formula>
    </cfRule>
    <cfRule type="containsText" dxfId="1952" priority="1944" operator="containsText" text="ARTE Dist">
      <formula>NOT(ISERROR(SEARCH("ARTE Dist",AC4)))</formula>
    </cfRule>
    <cfRule type="containsText" dxfId="1951" priority="1945" operator="containsText" text="MP HYGIENE">
      <formula>NOT(ISERROR(SEARCH("MP HYGIENE",AC4)))</formula>
    </cfRule>
    <cfRule type="containsText" dxfId="1950" priority="1946" operator="containsText" text="TREELOGI-CODINA">
      <formula>NOT(ISERROR(SEARCH("TREELOGI-CODINA",AC4)))</formula>
    </cfRule>
    <cfRule type="containsText" dxfId="1949" priority="1947" operator="containsText" text="TICKET COM">
      <formula>NOT(ISERROR(SEARCH("TICKET COM",AC4)))</formula>
    </cfRule>
    <cfRule type="containsText" dxfId="1948" priority="1948" operator="containsText" text="SIPALDIS">
      <formula>NOT(ISERROR(SEARCH("SIPALDIS",AC4)))</formula>
    </cfRule>
    <cfRule type="containsText" dxfId="1947" priority="1949" operator="containsText" text="JOLARD">
      <formula>NOT(ISERROR(SEARCH("JOLARD",AC4)))</formula>
    </cfRule>
    <cfRule type="containsText" dxfId="1946" priority="1950" operator="containsText" text="IMPRIMERIE DU VIADUC">
      <formula>NOT(ISERROR(SEARCH("IMPRIMERIE DU VIADUC",AC4)))</formula>
    </cfRule>
    <cfRule type="containsText" dxfId="1945" priority="1951" operator="containsText" text="GUILLIN EMBALLAGES">
      <formula>NOT(ISERROR(SEARCH("GUILLIN EMBALLAGES",AC4)))</formula>
    </cfRule>
    <cfRule type="containsText" dxfId="1944" priority="1952" operator="containsText" text="GAULT ET FREMONT">
      <formula>NOT(ISERROR(SEARCH("GAULT ET FREMONT",AC4)))</formula>
    </cfRule>
    <cfRule type="containsText" dxfId="1943" priority="1953" operator="containsText" text="EVENPLAST">
      <formula>NOT(ISERROR(SEARCH("EVENPLAST",AC4)))</formula>
    </cfRule>
    <cfRule type="containsText" dxfId="1942" priority="1954" operator="containsText" text="ARDEX">
      <formula>NOT(ISERROR(SEARCH("ARDEX",AC4)))</formula>
    </cfRule>
    <cfRule type="containsText" dxfId="1941" priority="1955" operator="containsText" text="FIRPLAST">
      <formula>NOT(ISERROR(SEARCH("FIRPLAST",AC4)))</formula>
    </cfRule>
  </conditionalFormatting>
  <conditionalFormatting sqref="AC4 S4">
    <cfRule type="containsText" dxfId="1940" priority="1939" operator="containsText" text="DE FACTO">
      <formula>NOT(ISERROR(SEARCH("DE FACTO",S4)))</formula>
    </cfRule>
    <cfRule type="containsText" dxfId="1939" priority="1940" operator="containsText" text="COMATEC">
      <formula>NOT(ISERROR(SEARCH("COMATEC",S4)))</formula>
    </cfRule>
    <cfRule type="containsText" dxfId="1938" priority="1941" operator="containsText" text="SOLIA">
      <formula>NOT(ISERROR(SEARCH("SOLIA",S4)))</formula>
    </cfRule>
  </conditionalFormatting>
  <conditionalFormatting sqref="BB4">
    <cfRule type="cellIs" dxfId="1937" priority="1936" operator="equal">
      <formula>"Produit refusé"</formula>
    </cfRule>
    <cfRule type="containsText" dxfId="1936" priority="1937" operator="containsText" text="Produit en attente">
      <formula>NOT(ISERROR(SEARCH("Produit en attente",BB4)))</formula>
    </cfRule>
    <cfRule type="containsText" dxfId="1935" priority="1938" operator="containsText" text="Produit retenu">
      <formula>NOT(ISERROR(SEARCH("Produit retenu",BB4)))</formula>
    </cfRule>
  </conditionalFormatting>
  <conditionalFormatting sqref="AH4">
    <cfRule type="cellIs" dxfId="1934" priority="1934" operator="equal">
      <formula>"NON"</formula>
    </cfRule>
    <cfRule type="cellIs" dxfId="1933" priority="1935" operator="equal">
      <formula>"OUI"</formula>
    </cfRule>
  </conditionalFormatting>
  <conditionalFormatting sqref="AA4">
    <cfRule type="cellIs" dxfId="1932" priority="1933" operator="equal">
      <formula>"Refusée"</formula>
    </cfRule>
  </conditionalFormatting>
  <conditionalFormatting sqref="U4">
    <cfRule type="containsText" dxfId="1931" priority="1932" operator="containsText" text="FIRPLAST">
      <formula>NOT(ISERROR(SEARCH("FIRPLAST",U4)))</formula>
    </cfRule>
  </conditionalFormatting>
  <conditionalFormatting sqref="C4">
    <cfRule type="containsText" dxfId="1930" priority="1930" operator="containsText" text="Produit déjà référencé">
      <formula>NOT(ISERROR(SEARCH("Produit déjà référencé",C4)))</formula>
    </cfRule>
    <cfRule type="containsText" dxfId="1929" priority="1931" operator="containsText" text="Nouveau produit">
      <formula>NOT(ISERROR(SEARCH("Nouveau produit",C4)))</formula>
    </cfRule>
  </conditionalFormatting>
  <conditionalFormatting sqref="U4">
    <cfRule type="containsText" dxfId="1928" priority="1927" operator="containsText" text="AUTRES">
      <formula>NOT(ISERROR(SEARCH("AUTRES",U4)))</formula>
    </cfRule>
    <cfRule type="containsText" dxfId="1927" priority="1928" operator="containsText" text="COMATEC">
      <formula>NOT(ISERROR(SEARCH("COMATEC",U4)))</formula>
    </cfRule>
    <cfRule type="containsText" dxfId="1926" priority="1929" operator="containsText" text="SOLIA">
      <formula>NOT(ISERROR(SEARCH("SOLIA",U4)))</formula>
    </cfRule>
  </conditionalFormatting>
  <conditionalFormatting sqref="P4">
    <cfRule type="cellIs" dxfId="1925" priority="1925" operator="equal">
      <formula>"OUI"</formula>
    </cfRule>
    <cfRule type="cellIs" dxfId="1924" priority="1926" operator="equal">
      <formula>"NON"</formula>
    </cfRule>
  </conditionalFormatting>
  <conditionalFormatting sqref="S4">
    <cfRule type="containsText" dxfId="1923" priority="1924" operator="containsText" text="AUTRE">
      <formula>NOT(ISERROR(SEARCH("AUTRE",S4)))</formula>
    </cfRule>
  </conditionalFormatting>
  <conditionalFormatting sqref="BD4:BF4">
    <cfRule type="expression" dxfId="1922" priority="1922">
      <formula>$BC4="Produit refusé"</formula>
    </cfRule>
    <cfRule type="expression" dxfId="1921" priority="1923">
      <formula>$BC4="Produit en attente"</formula>
    </cfRule>
  </conditionalFormatting>
  <conditionalFormatting sqref="AI4">
    <cfRule type="expression" dxfId="1920" priority="1921">
      <formula>$AI4="NON"</formula>
    </cfRule>
  </conditionalFormatting>
  <conditionalFormatting sqref="BD4">
    <cfRule type="expression" dxfId="1919" priority="1920">
      <formula>$BC4="En Attente"</formula>
    </cfRule>
  </conditionalFormatting>
  <conditionalFormatting sqref="BD4:BF4">
    <cfRule type="expression" dxfId="1918" priority="1919">
      <formula>$BC4="Refusée"</formula>
    </cfRule>
  </conditionalFormatting>
  <conditionalFormatting sqref="K4:L4">
    <cfRule type="expression" dxfId="1917" priority="1918">
      <formula>$D4="Nouveau produit"</formula>
    </cfRule>
  </conditionalFormatting>
  <conditionalFormatting sqref="T4">
    <cfRule type="expression" dxfId="1916" priority="1901">
      <formula>$T4="ARTE DIST"</formula>
    </cfRule>
    <cfRule type="expression" dxfId="1915" priority="1902">
      <formula>$T4="SIPALDIS"</formula>
    </cfRule>
    <cfRule type="expression" dxfId="1914" priority="1903">
      <formula>$T4="TICKET COM"</formula>
    </cfRule>
    <cfRule type="expression" dxfId="1913" priority="1904">
      <formula>$T4="JOLARD"</formula>
    </cfRule>
    <cfRule type="expression" dxfId="1912" priority="1905">
      <formula>$T4="IMPRIMERIE DU VIADUC"</formula>
    </cfRule>
    <cfRule type="expression" dxfId="1911" priority="1906">
      <formula>$T4="GUILLIN EMBALLAGES"</formula>
    </cfRule>
    <cfRule type="expression" dxfId="1910" priority="1907">
      <formula>$T4="GAULT ET FREMONT"</formula>
    </cfRule>
    <cfRule type="expression" dxfId="1909" priority="1908">
      <formula>$T4="DE FACTO"</formula>
    </cfRule>
    <cfRule type="expression" dxfId="1908" priority="1909">
      <formula>$T4="EVENPLAST"</formula>
    </cfRule>
    <cfRule type="expression" dxfId="1907" priority="1910">
      <formula>$T4="THIOLAT"</formula>
    </cfRule>
    <cfRule type="expression" dxfId="1906" priority="1911">
      <formula>$T4="LE GOFF"</formula>
    </cfRule>
    <cfRule type="expression" dxfId="1905" priority="1912">
      <formula>$T4="MP HYGIENE"</formula>
    </cfRule>
    <cfRule type="expression" dxfId="1904" priority="1913">
      <formula>$T4="TREELOGI-CODINA"</formula>
    </cfRule>
    <cfRule type="expression" dxfId="1903" priority="1914">
      <formula>$T4="ARDEX"</formula>
    </cfRule>
    <cfRule type="expression" dxfId="1902" priority="1915">
      <formula>$T4="SOLIA"</formula>
    </cfRule>
    <cfRule type="expression" dxfId="1901" priority="1916">
      <formula>$T4="FIRPLAST"</formula>
    </cfRule>
    <cfRule type="expression" dxfId="1900" priority="1917">
      <formula>$T4="COMATEC"</formula>
    </cfRule>
  </conditionalFormatting>
  <conditionalFormatting sqref="S4 AD4:BF4">
    <cfRule type="expression" dxfId="1899" priority="1899">
      <formula>$AB4="Refusée"</formula>
    </cfRule>
    <cfRule type="expression" dxfId="1898" priority="1900">
      <formula>$AB4="En Attente"</formula>
    </cfRule>
  </conditionalFormatting>
  <conditionalFormatting sqref="S4">
    <cfRule type="containsText" dxfId="1897" priority="1884" operator="containsText" text="LE GOFF">
      <formula>NOT(ISERROR(SEARCH("LE GOFF",S4)))</formula>
    </cfRule>
    <cfRule type="containsText" dxfId="1896" priority="1885" operator="containsText" text="THIOLAT">
      <formula>NOT(ISERROR(SEARCH("THIOLAT",S4)))</formula>
    </cfRule>
    <cfRule type="containsText" dxfId="1895" priority="1886" operator="containsText" text="ARTE Dist">
      <formula>NOT(ISERROR(SEARCH("ARTE Dist",S4)))</formula>
    </cfRule>
    <cfRule type="containsText" dxfId="1894" priority="1887" operator="containsText" text="MP HYGIENE">
      <formula>NOT(ISERROR(SEARCH("MP HYGIENE",S4)))</formula>
    </cfRule>
    <cfRule type="containsText" dxfId="1893" priority="1888" operator="containsText" text="TREELOGI-CODINA">
      <formula>NOT(ISERROR(SEARCH("TREELOGI-CODINA",S4)))</formula>
    </cfRule>
    <cfRule type="containsText" dxfId="1892" priority="1889" operator="containsText" text="TICKET COM">
      <formula>NOT(ISERROR(SEARCH("TICKET COM",S4)))</formula>
    </cfRule>
    <cfRule type="containsText" dxfId="1891" priority="1890" operator="containsText" text="SIPALDIS">
      <formula>NOT(ISERROR(SEARCH("SIPALDIS",S4)))</formula>
    </cfRule>
    <cfRule type="containsText" dxfId="1890" priority="1891" operator="containsText" text="JOLARD">
      <formula>NOT(ISERROR(SEARCH("JOLARD",S4)))</formula>
    </cfRule>
    <cfRule type="containsText" dxfId="1889" priority="1892" operator="containsText" text="IMPRIMERIE DU VIADUC">
      <formula>NOT(ISERROR(SEARCH("IMPRIMERIE DU VIADUC",S4)))</formula>
    </cfRule>
    <cfRule type="containsText" dxfId="1888" priority="1893" operator="containsText" text="GUILLIN EMBALLAGES">
      <formula>NOT(ISERROR(SEARCH("GUILLIN EMBALLAGES",S4)))</formula>
    </cfRule>
    <cfRule type="containsText" dxfId="1887" priority="1894" operator="containsText" text="GAULT ET FREMONT">
      <formula>NOT(ISERROR(SEARCH("GAULT ET FREMONT",S4)))</formula>
    </cfRule>
    <cfRule type="containsText" dxfId="1886" priority="1895" operator="containsText" text="EVENPLAST">
      <formula>NOT(ISERROR(SEARCH("EVENPLAST",S4)))</formula>
    </cfRule>
    <cfRule type="containsText" dxfId="1885" priority="1896" operator="containsText" text="ARDEX">
      <formula>NOT(ISERROR(SEARCH("ARDEX",S4)))</formula>
    </cfRule>
    <cfRule type="containsText" dxfId="1884" priority="1897" operator="containsText" text="FIRPLAST">
      <formula>NOT(ISERROR(SEARCH("FIRPLAST",S4)))</formula>
    </cfRule>
    <cfRule type="expression" dxfId="1883" priority="1898">
      <formula>$U4="AUTRE"</formula>
    </cfRule>
  </conditionalFormatting>
  <conditionalFormatting sqref="AX4">
    <cfRule type="expression" dxfId="1882" priority="1883">
      <formula>$AX4="OUI"</formula>
    </cfRule>
  </conditionalFormatting>
  <conditionalFormatting sqref="AY4:BA4">
    <cfRule type="expression" dxfId="1881" priority="1882">
      <formula>$AX4="NON"</formula>
    </cfRule>
  </conditionalFormatting>
  <conditionalFormatting sqref="J4">
    <cfRule type="duplicateValues" dxfId="1880" priority="1881"/>
  </conditionalFormatting>
  <conditionalFormatting sqref="J4">
    <cfRule type="duplicateValues" dxfId="1879" priority="1880"/>
  </conditionalFormatting>
  <conditionalFormatting sqref="AU5:BA5 O5 Z5">
    <cfRule type="containsText" dxfId="1878" priority="1878" operator="containsText" text="NON">
      <formula>NOT(ISERROR(SEARCH("NON",O5)))</formula>
    </cfRule>
    <cfRule type="containsText" dxfId="1877" priority="1879" operator="containsText" text="OUI">
      <formula>NOT(ISERROR(SEARCH("OUI",O5)))</formula>
    </cfRule>
  </conditionalFormatting>
  <conditionalFormatting sqref="AA5">
    <cfRule type="cellIs" dxfId="1876" priority="1875" operator="equal">
      <formula>"Refusée"</formula>
    </cfRule>
    <cfRule type="containsText" dxfId="1875" priority="1876" operator="containsText" text="En Attente">
      <formula>NOT(ISERROR(SEARCH("En Attente",AA5)))</formula>
    </cfRule>
    <cfRule type="cellIs" dxfId="1874" priority="1877" operator="equal">
      <formula>"Validée"</formula>
    </cfRule>
  </conditionalFormatting>
  <conditionalFormatting sqref="AC5">
    <cfRule type="containsText" dxfId="1873" priority="1861" operator="containsText" text="LE GOFF">
      <formula>NOT(ISERROR(SEARCH("LE GOFF",AC5)))</formula>
    </cfRule>
    <cfRule type="containsText" dxfId="1872" priority="1862" operator="containsText" text="THIOLAT">
      <formula>NOT(ISERROR(SEARCH("THIOLAT",AC5)))</formula>
    </cfRule>
    <cfRule type="containsText" dxfId="1871" priority="1863" operator="containsText" text="ARTE Dist">
      <formula>NOT(ISERROR(SEARCH("ARTE Dist",AC5)))</formula>
    </cfRule>
    <cfRule type="containsText" dxfId="1870" priority="1864" operator="containsText" text="MP HYGIENE">
      <formula>NOT(ISERROR(SEARCH("MP HYGIENE",AC5)))</formula>
    </cfRule>
    <cfRule type="containsText" dxfId="1869" priority="1865" operator="containsText" text="TREELOGI-CODINA">
      <formula>NOT(ISERROR(SEARCH("TREELOGI-CODINA",AC5)))</formula>
    </cfRule>
    <cfRule type="containsText" dxfId="1868" priority="1866" operator="containsText" text="TICKET COM">
      <formula>NOT(ISERROR(SEARCH("TICKET COM",AC5)))</formula>
    </cfRule>
    <cfRule type="containsText" dxfId="1867" priority="1867" operator="containsText" text="SIPALDIS">
      <formula>NOT(ISERROR(SEARCH("SIPALDIS",AC5)))</formula>
    </cfRule>
    <cfRule type="containsText" dxfId="1866" priority="1868" operator="containsText" text="JOLARD">
      <formula>NOT(ISERROR(SEARCH("JOLARD",AC5)))</formula>
    </cfRule>
    <cfRule type="containsText" dxfId="1865" priority="1869" operator="containsText" text="IMPRIMERIE DU VIADUC">
      <formula>NOT(ISERROR(SEARCH("IMPRIMERIE DU VIADUC",AC5)))</formula>
    </cfRule>
    <cfRule type="containsText" dxfId="1864" priority="1870" operator="containsText" text="GUILLIN EMBALLAGES">
      <formula>NOT(ISERROR(SEARCH("GUILLIN EMBALLAGES",AC5)))</formula>
    </cfRule>
    <cfRule type="containsText" dxfId="1863" priority="1871" operator="containsText" text="GAULT ET FREMONT">
      <formula>NOT(ISERROR(SEARCH("GAULT ET FREMONT",AC5)))</formula>
    </cfRule>
    <cfRule type="containsText" dxfId="1862" priority="1872" operator="containsText" text="EVENPLAST">
      <formula>NOT(ISERROR(SEARCH("EVENPLAST",AC5)))</formula>
    </cfRule>
    <cfRule type="containsText" dxfId="1861" priority="1873" operator="containsText" text="ARDEX">
      <formula>NOT(ISERROR(SEARCH("ARDEX",AC5)))</formula>
    </cfRule>
    <cfRule type="containsText" dxfId="1860" priority="1874" operator="containsText" text="FIRPLAST">
      <formula>NOT(ISERROR(SEARCH("FIRPLAST",AC5)))</formula>
    </cfRule>
  </conditionalFormatting>
  <conditionalFormatting sqref="AC5 S5">
    <cfRule type="containsText" dxfId="1859" priority="1858" operator="containsText" text="DE FACTO">
      <formula>NOT(ISERROR(SEARCH("DE FACTO",S5)))</formula>
    </cfRule>
    <cfRule type="containsText" dxfId="1858" priority="1859" operator="containsText" text="COMATEC">
      <formula>NOT(ISERROR(SEARCH("COMATEC",S5)))</formula>
    </cfRule>
    <cfRule type="containsText" dxfId="1857" priority="1860" operator="containsText" text="SOLIA">
      <formula>NOT(ISERROR(SEARCH("SOLIA",S5)))</formula>
    </cfRule>
  </conditionalFormatting>
  <conditionalFormatting sqref="BB5">
    <cfRule type="cellIs" dxfId="1856" priority="1855" operator="equal">
      <formula>"Produit refusé"</formula>
    </cfRule>
    <cfRule type="containsText" dxfId="1855" priority="1856" operator="containsText" text="Produit en attente">
      <formula>NOT(ISERROR(SEARCH("Produit en attente",BB5)))</formula>
    </cfRule>
    <cfRule type="containsText" dxfId="1854" priority="1857" operator="containsText" text="Produit retenu">
      <formula>NOT(ISERROR(SEARCH("Produit retenu",BB5)))</formula>
    </cfRule>
  </conditionalFormatting>
  <conditionalFormatting sqref="AH5">
    <cfRule type="cellIs" dxfId="1853" priority="1853" operator="equal">
      <formula>"NON"</formula>
    </cfRule>
    <cfRule type="cellIs" dxfId="1852" priority="1854" operator="equal">
      <formula>"OUI"</formula>
    </cfRule>
  </conditionalFormatting>
  <conditionalFormatting sqref="AA5">
    <cfRule type="cellIs" dxfId="1851" priority="1852" operator="equal">
      <formula>"Refusée"</formula>
    </cfRule>
  </conditionalFormatting>
  <conditionalFormatting sqref="U5">
    <cfRule type="containsText" dxfId="1850" priority="1851" operator="containsText" text="FIRPLAST">
      <formula>NOT(ISERROR(SEARCH("FIRPLAST",U5)))</formula>
    </cfRule>
  </conditionalFormatting>
  <conditionalFormatting sqref="C5">
    <cfRule type="containsText" dxfId="1849" priority="1849" operator="containsText" text="Produit déjà référencé">
      <formula>NOT(ISERROR(SEARCH("Produit déjà référencé",C5)))</formula>
    </cfRule>
    <cfRule type="containsText" dxfId="1848" priority="1850" operator="containsText" text="Nouveau produit">
      <formula>NOT(ISERROR(SEARCH("Nouveau produit",C5)))</formula>
    </cfRule>
  </conditionalFormatting>
  <conditionalFormatting sqref="U5">
    <cfRule type="containsText" dxfId="1847" priority="1846" operator="containsText" text="AUTRES">
      <formula>NOT(ISERROR(SEARCH("AUTRES",U5)))</formula>
    </cfRule>
    <cfRule type="containsText" dxfId="1846" priority="1847" operator="containsText" text="COMATEC">
      <formula>NOT(ISERROR(SEARCH("COMATEC",U5)))</formula>
    </cfRule>
    <cfRule type="containsText" dxfId="1845" priority="1848" operator="containsText" text="SOLIA">
      <formula>NOT(ISERROR(SEARCH("SOLIA",U5)))</formula>
    </cfRule>
  </conditionalFormatting>
  <conditionalFormatting sqref="P5">
    <cfRule type="cellIs" dxfId="1844" priority="1844" operator="equal">
      <formula>"OUI"</formula>
    </cfRule>
    <cfRule type="cellIs" dxfId="1843" priority="1845" operator="equal">
      <formula>"NON"</formula>
    </cfRule>
  </conditionalFormatting>
  <conditionalFormatting sqref="S5">
    <cfRule type="containsText" dxfId="1842" priority="1843" operator="containsText" text="AUTRE">
      <formula>NOT(ISERROR(SEARCH("AUTRE",S5)))</formula>
    </cfRule>
  </conditionalFormatting>
  <conditionalFormatting sqref="BD5:BF5">
    <cfRule type="expression" dxfId="1841" priority="1841">
      <formula>$BC5="Produit refusé"</formula>
    </cfRule>
    <cfRule type="expression" dxfId="1840" priority="1842">
      <formula>$BC5="Produit en attente"</formula>
    </cfRule>
  </conditionalFormatting>
  <conditionalFormatting sqref="AI5">
    <cfRule type="expression" dxfId="1839" priority="1840">
      <formula>$AI5="NON"</formula>
    </cfRule>
  </conditionalFormatting>
  <conditionalFormatting sqref="BD5">
    <cfRule type="expression" dxfId="1838" priority="1839">
      <formula>$BC5="En Attente"</formula>
    </cfRule>
  </conditionalFormatting>
  <conditionalFormatting sqref="BD5:BF5">
    <cfRule type="expression" dxfId="1837" priority="1838">
      <formula>$BC5="Refusée"</formula>
    </cfRule>
  </conditionalFormatting>
  <conditionalFormatting sqref="K5:L5">
    <cfRule type="expression" dxfId="1836" priority="1837">
      <formula>$D5="Nouveau produit"</formula>
    </cfRule>
  </conditionalFormatting>
  <conditionalFormatting sqref="T5">
    <cfRule type="expression" dxfId="1835" priority="1820">
      <formula>$T5="ARTE DIST"</formula>
    </cfRule>
    <cfRule type="expression" dxfId="1834" priority="1821">
      <formula>$T5="SIPALDIS"</formula>
    </cfRule>
    <cfRule type="expression" dxfId="1833" priority="1822">
      <formula>$T5="TICKET COM"</formula>
    </cfRule>
    <cfRule type="expression" dxfId="1832" priority="1823">
      <formula>$T5="JOLARD"</formula>
    </cfRule>
    <cfRule type="expression" dxfId="1831" priority="1824">
      <formula>$T5="IMPRIMERIE DU VIADUC"</formula>
    </cfRule>
    <cfRule type="expression" dxfId="1830" priority="1825">
      <formula>$T5="GUILLIN EMBALLAGES"</formula>
    </cfRule>
    <cfRule type="expression" dxfId="1829" priority="1826">
      <formula>$T5="GAULT ET FREMONT"</formula>
    </cfRule>
    <cfRule type="expression" dxfId="1828" priority="1827">
      <formula>$T5="DE FACTO"</formula>
    </cfRule>
    <cfRule type="expression" dxfId="1827" priority="1828">
      <formula>$T5="EVENPLAST"</formula>
    </cfRule>
    <cfRule type="expression" dxfId="1826" priority="1829">
      <formula>$T5="THIOLAT"</formula>
    </cfRule>
    <cfRule type="expression" dxfId="1825" priority="1830">
      <formula>$T5="LE GOFF"</formula>
    </cfRule>
    <cfRule type="expression" dxfId="1824" priority="1831">
      <formula>$T5="MP HYGIENE"</formula>
    </cfRule>
    <cfRule type="expression" dxfId="1823" priority="1832">
      <formula>$T5="TREELOGI-CODINA"</formula>
    </cfRule>
    <cfRule type="expression" dxfId="1822" priority="1833">
      <formula>$T5="ARDEX"</formula>
    </cfRule>
    <cfRule type="expression" dxfId="1821" priority="1834">
      <formula>$T5="SOLIA"</formula>
    </cfRule>
    <cfRule type="expression" dxfId="1820" priority="1835">
      <formula>$T5="FIRPLAST"</formula>
    </cfRule>
    <cfRule type="expression" dxfId="1819" priority="1836">
      <formula>$T5="COMATEC"</formula>
    </cfRule>
  </conditionalFormatting>
  <conditionalFormatting sqref="S5 AD5:BF5">
    <cfRule type="expression" dxfId="1818" priority="1818">
      <formula>$AB5="Refusée"</formula>
    </cfRule>
    <cfRule type="expression" dxfId="1817" priority="1819">
      <formula>$AB5="En Attente"</formula>
    </cfRule>
  </conditionalFormatting>
  <conditionalFormatting sqref="S5">
    <cfRule type="containsText" dxfId="1816" priority="1803" operator="containsText" text="LE GOFF">
      <formula>NOT(ISERROR(SEARCH("LE GOFF",S5)))</formula>
    </cfRule>
    <cfRule type="containsText" dxfId="1815" priority="1804" operator="containsText" text="THIOLAT">
      <formula>NOT(ISERROR(SEARCH("THIOLAT",S5)))</formula>
    </cfRule>
    <cfRule type="containsText" dxfId="1814" priority="1805" operator="containsText" text="ARTE Dist">
      <formula>NOT(ISERROR(SEARCH("ARTE Dist",S5)))</formula>
    </cfRule>
    <cfRule type="containsText" dxfId="1813" priority="1806" operator="containsText" text="MP HYGIENE">
      <formula>NOT(ISERROR(SEARCH("MP HYGIENE",S5)))</formula>
    </cfRule>
    <cfRule type="containsText" dxfId="1812" priority="1807" operator="containsText" text="TREELOGI-CODINA">
      <formula>NOT(ISERROR(SEARCH("TREELOGI-CODINA",S5)))</formula>
    </cfRule>
    <cfRule type="containsText" dxfId="1811" priority="1808" operator="containsText" text="TICKET COM">
      <formula>NOT(ISERROR(SEARCH("TICKET COM",S5)))</formula>
    </cfRule>
    <cfRule type="containsText" dxfId="1810" priority="1809" operator="containsText" text="SIPALDIS">
      <formula>NOT(ISERROR(SEARCH("SIPALDIS",S5)))</formula>
    </cfRule>
    <cfRule type="containsText" dxfId="1809" priority="1810" operator="containsText" text="JOLARD">
      <formula>NOT(ISERROR(SEARCH("JOLARD",S5)))</formula>
    </cfRule>
    <cfRule type="containsText" dxfId="1808" priority="1811" operator="containsText" text="IMPRIMERIE DU VIADUC">
      <formula>NOT(ISERROR(SEARCH("IMPRIMERIE DU VIADUC",S5)))</formula>
    </cfRule>
    <cfRule type="containsText" dxfId="1807" priority="1812" operator="containsText" text="GUILLIN EMBALLAGES">
      <formula>NOT(ISERROR(SEARCH("GUILLIN EMBALLAGES",S5)))</formula>
    </cfRule>
    <cfRule type="containsText" dxfId="1806" priority="1813" operator="containsText" text="GAULT ET FREMONT">
      <formula>NOT(ISERROR(SEARCH("GAULT ET FREMONT",S5)))</formula>
    </cfRule>
    <cfRule type="containsText" dxfId="1805" priority="1814" operator="containsText" text="EVENPLAST">
      <formula>NOT(ISERROR(SEARCH("EVENPLAST",S5)))</formula>
    </cfRule>
    <cfRule type="containsText" dxfId="1804" priority="1815" operator="containsText" text="ARDEX">
      <formula>NOT(ISERROR(SEARCH("ARDEX",S5)))</formula>
    </cfRule>
    <cfRule type="containsText" dxfId="1803" priority="1816" operator="containsText" text="FIRPLAST">
      <formula>NOT(ISERROR(SEARCH("FIRPLAST",S5)))</formula>
    </cfRule>
    <cfRule type="expression" dxfId="1802" priority="1817">
      <formula>$U5="AUTRE"</formula>
    </cfRule>
  </conditionalFormatting>
  <conditionalFormatting sqref="AX5">
    <cfRule type="expression" dxfId="1801" priority="1802">
      <formula>$AX5="OUI"</formula>
    </cfRule>
  </conditionalFormatting>
  <conditionalFormatting sqref="AY5:BA5">
    <cfRule type="expression" dxfId="1800" priority="1801">
      <formula>$AX5="NON"</formula>
    </cfRule>
  </conditionalFormatting>
  <conditionalFormatting sqref="J5">
    <cfRule type="duplicateValues" dxfId="1799" priority="1800"/>
  </conditionalFormatting>
  <conditionalFormatting sqref="J5">
    <cfRule type="duplicateValues" dxfId="1798" priority="1799"/>
  </conditionalFormatting>
  <conditionalFormatting sqref="AU6:BA6 O6 Z6">
    <cfRule type="containsText" dxfId="1797" priority="1797" operator="containsText" text="NON">
      <formula>NOT(ISERROR(SEARCH("NON",O6)))</formula>
    </cfRule>
    <cfRule type="containsText" dxfId="1796" priority="1798" operator="containsText" text="OUI">
      <formula>NOT(ISERROR(SEARCH("OUI",O6)))</formula>
    </cfRule>
  </conditionalFormatting>
  <conditionalFormatting sqref="AA6">
    <cfRule type="cellIs" dxfId="1795" priority="1794" operator="equal">
      <formula>"Refusée"</formula>
    </cfRule>
    <cfRule type="containsText" dxfId="1794" priority="1795" operator="containsText" text="En Attente">
      <formula>NOT(ISERROR(SEARCH("En Attente",AA6)))</formula>
    </cfRule>
    <cfRule type="cellIs" dxfId="1793" priority="1796" operator="equal">
      <formula>"Validée"</formula>
    </cfRule>
  </conditionalFormatting>
  <conditionalFormatting sqref="AC6">
    <cfRule type="containsText" dxfId="1792" priority="1780" operator="containsText" text="LE GOFF">
      <formula>NOT(ISERROR(SEARCH("LE GOFF",AC6)))</formula>
    </cfRule>
    <cfRule type="containsText" dxfId="1791" priority="1781" operator="containsText" text="THIOLAT">
      <formula>NOT(ISERROR(SEARCH("THIOLAT",AC6)))</formula>
    </cfRule>
    <cfRule type="containsText" dxfId="1790" priority="1782" operator="containsText" text="ARTE Dist">
      <formula>NOT(ISERROR(SEARCH("ARTE Dist",AC6)))</formula>
    </cfRule>
    <cfRule type="containsText" dxfId="1789" priority="1783" operator="containsText" text="MP HYGIENE">
      <formula>NOT(ISERROR(SEARCH("MP HYGIENE",AC6)))</formula>
    </cfRule>
    <cfRule type="containsText" dxfId="1788" priority="1784" operator="containsText" text="TREELOGI-CODINA">
      <formula>NOT(ISERROR(SEARCH("TREELOGI-CODINA",AC6)))</formula>
    </cfRule>
    <cfRule type="containsText" dxfId="1787" priority="1785" operator="containsText" text="TICKET COM">
      <formula>NOT(ISERROR(SEARCH("TICKET COM",AC6)))</formula>
    </cfRule>
    <cfRule type="containsText" dxfId="1786" priority="1786" operator="containsText" text="SIPALDIS">
      <formula>NOT(ISERROR(SEARCH("SIPALDIS",AC6)))</formula>
    </cfRule>
    <cfRule type="containsText" dxfId="1785" priority="1787" operator="containsText" text="JOLARD">
      <formula>NOT(ISERROR(SEARCH("JOLARD",AC6)))</formula>
    </cfRule>
    <cfRule type="containsText" dxfId="1784" priority="1788" operator="containsText" text="IMPRIMERIE DU VIADUC">
      <formula>NOT(ISERROR(SEARCH("IMPRIMERIE DU VIADUC",AC6)))</formula>
    </cfRule>
    <cfRule type="containsText" dxfId="1783" priority="1789" operator="containsText" text="GUILLIN EMBALLAGES">
      <formula>NOT(ISERROR(SEARCH("GUILLIN EMBALLAGES",AC6)))</formula>
    </cfRule>
    <cfRule type="containsText" dxfId="1782" priority="1790" operator="containsText" text="GAULT ET FREMONT">
      <formula>NOT(ISERROR(SEARCH("GAULT ET FREMONT",AC6)))</formula>
    </cfRule>
    <cfRule type="containsText" dxfId="1781" priority="1791" operator="containsText" text="EVENPLAST">
      <formula>NOT(ISERROR(SEARCH("EVENPLAST",AC6)))</formula>
    </cfRule>
    <cfRule type="containsText" dxfId="1780" priority="1792" operator="containsText" text="ARDEX">
      <formula>NOT(ISERROR(SEARCH("ARDEX",AC6)))</formula>
    </cfRule>
    <cfRule type="containsText" dxfId="1779" priority="1793" operator="containsText" text="FIRPLAST">
      <formula>NOT(ISERROR(SEARCH("FIRPLAST",AC6)))</formula>
    </cfRule>
  </conditionalFormatting>
  <conditionalFormatting sqref="AC6 S6">
    <cfRule type="containsText" dxfId="1778" priority="1777" operator="containsText" text="DE FACTO">
      <formula>NOT(ISERROR(SEARCH("DE FACTO",S6)))</formula>
    </cfRule>
    <cfRule type="containsText" dxfId="1777" priority="1778" operator="containsText" text="COMATEC">
      <formula>NOT(ISERROR(SEARCH("COMATEC",S6)))</formula>
    </cfRule>
    <cfRule type="containsText" dxfId="1776" priority="1779" operator="containsText" text="SOLIA">
      <formula>NOT(ISERROR(SEARCH("SOLIA",S6)))</formula>
    </cfRule>
  </conditionalFormatting>
  <conditionalFormatting sqref="BB6">
    <cfRule type="cellIs" dxfId="1775" priority="1774" operator="equal">
      <formula>"Produit refusé"</formula>
    </cfRule>
    <cfRule type="containsText" dxfId="1774" priority="1775" operator="containsText" text="Produit en attente">
      <formula>NOT(ISERROR(SEARCH("Produit en attente",BB6)))</formula>
    </cfRule>
    <cfRule type="containsText" dxfId="1773" priority="1776" operator="containsText" text="Produit retenu">
      <formula>NOT(ISERROR(SEARCH("Produit retenu",BB6)))</formula>
    </cfRule>
  </conditionalFormatting>
  <conditionalFormatting sqref="AH6">
    <cfRule type="cellIs" dxfId="1772" priority="1772" operator="equal">
      <formula>"NON"</formula>
    </cfRule>
    <cfRule type="cellIs" dxfId="1771" priority="1773" operator="equal">
      <formula>"OUI"</formula>
    </cfRule>
  </conditionalFormatting>
  <conditionalFormatting sqref="AA6">
    <cfRule type="cellIs" dxfId="1770" priority="1771" operator="equal">
      <formula>"Refusée"</formula>
    </cfRule>
  </conditionalFormatting>
  <conditionalFormatting sqref="U6">
    <cfRule type="containsText" dxfId="1769" priority="1770" operator="containsText" text="FIRPLAST">
      <formula>NOT(ISERROR(SEARCH("FIRPLAST",U6)))</formula>
    </cfRule>
  </conditionalFormatting>
  <conditionalFormatting sqref="C6">
    <cfRule type="containsText" dxfId="1768" priority="1768" operator="containsText" text="Produit déjà référencé">
      <formula>NOT(ISERROR(SEARCH("Produit déjà référencé",C6)))</formula>
    </cfRule>
    <cfRule type="containsText" dxfId="1767" priority="1769" operator="containsText" text="Nouveau produit">
      <formula>NOT(ISERROR(SEARCH("Nouveau produit",C6)))</formula>
    </cfRule>
  </conditionalFormatting>
  <conditionalFormatting sqref="P6">
    <cfRule type="cellIs" dxfId="1766" priority="1766" operator="equal">
      <formula>"OUI"</formula>
    </cfRule>
    <cfRule type="cellIs" dxfId="1765" priority="1767" operator="equal">
      <formula>"NON"</formula>
    </cfRule>
  </conditionalFormatting>
  <conditionalFormatting sqref="S6">
    <cfRule type="containsText" dxfId="1764" priority="1765" operator="containsText" text="AUTRE">
      <formula>NOT(ISERROR(SEARCH("AUTRE",S6)))</formula>
    </cfRule>
  </conditionalFormatting>
  <conditionalFormatting sqref="BD6:BF6">
    <cfRule type="expression" dxfId="1763" priority="1763">
      <formula>$BC6="Produit refusé"</formula>
    </cfRule>
    <cfRule type="expression" dxfId="1762" priority="1764">
      <formula>$BC6="Produit en attente"</formula>
    </cfRule>
  </conditionalFormatting>
  <conditionalFormatting sqref="AI6">
    <cfRule type="expression" dxfId="1761" priority="1762">
      <formula>$AI6="NON"</formula>
    </cfRule>
  </conditionalFormatting>
  <conditionalFormatting sqref="BD6">
    <cfRule type="expression" dxfId="1760" priority="1761">
      <formula>$BC6="En Attente"</formula>
    </cfRule>
  </conditionalFormatting>
  <conditionalFormatting sqref="BD6:BF6">
    <cfRule type="expression" dxfId="1759" priority="1760">
      <formula>$BC6="Refusée"</formula>
    </cfRule>
  </conditionalFormatting>
  <conditionalFormatting sqref="K6:L6">
    <cfRule type="expression" dxfId="1758" priority="1759">
      <formula>$D6="Nouveau produit"</formula>
    </cfRule>
  </conditionalFormatting>
  <conditionalFormatting sqref="J6">
    <cfRule type="duplicateValues" dxfId="1757" priority="1758"/>
  </conditionalFormatting>
  <conditionalFormatting sqref="T6">
    <cfRule type="expression" dxfId="1756" priority="1741">
      <formula>$T6="ARTE DIST"</formula>
    </cfRule>
    <cfRule type="expression" dxfId="1755" priority="1742">
      <formula>$T6="SIPALDIS"</formula>
    </cfRule>
    <cfRule type="expression" dxfId="1754" priority="1743">
      <formula>$T6="TICKET COM"</formula>
    </cfRule>
    <cfRule type="expression" dxfId="1753" priority="1744">
      <formula>$T6="JOLARD"</formula>
    </cfRule>
    <cfRule type="expression" dxfId="1752" priority="1745">
      <formula>$T6="IMPRIMERIE DU VIADUC"</formula>
    </cfRule>
    <cfRule type="expression" dxfId="1751" priority="1746">
      <formula>$T6="GUILLIN EMBALLAGES"</formula>
    </cfRule>
    <cfRule type="expression" dxfId="1750" priority="1747">
      <formula>$T6="GAULT ET FREMONT"</formula>
    </cfRule>
    <cfRule type="expression" dxfId="1749" priority="1748">
      <formula>$T6="DE FACTO"</formula>
    </cfRule>
    <cfRule type="expression" dxfId="1748" priority="1749">
      <formula>$T6="EVENPLAST"</formula>
    </cfRule>
    <cfRule type="expression" dxfId="1747" priority="1750">
      <formula>$T6="THIOLAT"</formula>
    </cfRule>
    <cfRule type="expression" dxfId="1746" priority="1751">
      <formula>$T6="LE GOFF"</formula>
    </cfRule>
    <cfRule type="expression" dxfId="1745" priority="1752">
      <formula>$T6="MP HYGIENE"</formula>
    </cfRule>
    <cfRule type="expression" dxfId="1744" priority="1753">
      <formula>$T6="TREELOGI-CODINA"</formula>
    </cfRule>
    <cfRule type="expression" dxfId="1743" priority="1754">
      <formula>$T6="ARDEX"</formula>
    </cfRule>
    <cfRule type="expression" dxfId="1742" priority="1755">
      <formula>$T6="SOLIA"</formula>
    </cfRule>
    <cfRule type="expression" dxfId="1741" priority="1756">
      <formula>$T6="FIRPLAST"</formula>
    </cfRule>
    <cfRule type="expression" dxfId="1740" priority="1757">
      <formula>$T6="COMATEC"</formula>
    </cfRule>
  </conditionalFormatting>
  <conditionalFormatting sqref="S6">
    <cfRule type="expression" dxfId="1739" priority="1739">
      <formula>$AB6="Refusée"</formula>
    </cfRule>
    <cfRule type="expression" dxfId="1738" priority="1740">
      <formula>$AB6="En Attente"</formula>
    </cfRule>
  </conditionalFormatting>
  <conditionalFormatting sqref="S6">
    <cfRule type="containsText" dxfId="1737" priority="1724" operator="containsText" text="LE GOFF">
      <formula>NOT(ISERROR(SEARCH("LE GOFF",S6)))</formula>
    </cfRule>
    <cfRule type="containsText" dxfId="1736" priority="1725" operator="containsText" text="THIOLAT">
      <formula>NOT(ISERROR(SEARCH("THIOLAT",S6)))</formula>
    </cfRule>
    <cfRule type="containsText" dxfId="1735" priority="1726" operator="containsText" text="ARTE Dist">
      <formula>NOT(ISERROR(SEARCH("ARTE Dist",S6)))</formula>
    </cfRule>
    <cfRule type="containsText" dxfId="1734" priority="1727" operator="containsText" text="MP HYGIENE">
      <formula>NOT(ISERROR(SEARCH("MP HYGIENE",S6)))</formula>
    </cfRule>
    <cfRule type="containsText" dxfId="1733" priority="1728" operator="containsText" text="TREELOGI-CODINA">
      <formula>NOT(ISERROR(SEARCH("TREELOGI-CODINA",S6)))</formula>
    </cfRule>
    <cfRule type="containsText" dxfId="1732" priority="1729" operator="containsText" text="TICKET COM">
      <formula>NOT(ISERROR(SEARCH("TICKET COM",S6)))</formula>
    </cfRule>
    <cfRule type="containsText" dxfId="1731" priority="1730" operator="containsText" text="SIPALDIS">
      <formula>NOT(ISERROR(SEARCH("SIPALDIS",S6)))</formula>
    </cfRule>
    <cfRule type="containsText" dxfId="1730" priority="1731" operator="containsText" text="JOLARD">
      <formula>NOT(ISERROR(SEARCH("JOLARD",S6)))</formula>
    </cfRule>
    <cfRule type="containsText" dxfId="1729" priority="1732" operator="containsText" text="IMPRIMERIE DU VIADUC">
      <formula>NOT(ISERROR(SEARCH("IMPRIMERIE DU VIADUC",S6)))</formula>
    </cfRule>
    <cfRule type="containsText" dxfId="1728" priority="1733" operator="containsText" text="GUILLIN EMBALLAGES">
      <formula>NOT(ISERROR(SEARCH("GUILLIN EMBALLAGES",S6)))</formula>
    </cfRule>
    <cfRule type="containsText" dxfId="1727" priority="1734" operator="containsText" text="GAULT ET FREMONT">
      <formula>NOT(ISERROR(SEARCH("GAULT ET FREMONT",S6)))</formula>
    </cfRule>
    <cfRule type="containsText" dxfId="1726" priority="1735" operator="containsText" text="EVENPLAST">
      <formula>NOT(ISERROR(SEARCH("EVENPLAST",S6)))</formula>
    </cfRule>
    <cfRule type="containsText" dxfId="1725" priority="1736" operator="containsText" text="ARDEX">
      <formula>NOT(ISERROR(SEARCH("ARDEX",S6)))</formula>
    </cfRule>
    <cfRule type="containsText" dxfId="1724" priority="1737" operator="containsText" text="FIRPLAST">
      <formula>NOT(ISERROR(SEARCH("FIRPLAST",S6)))</formula>
    </cfRule>
    <cfRule type="expression" dxfId="1723" priority="1738">
      <formula>$U6="AUTRE"</formula>
    </cfRule>
  </conditionalFormatting>
  <conditionalFormatting sqref="U6">
    <cfRule type="containsText" dxfId="1722" priority="1721" operator="containsText" text="AUTRE">
      <formula>NOT(ISERROR(SEARCH("AUTRE",U6)))</formula>
    </cfRule>
    <cfRule type="containsText" dxfId="1721" priority="1722" operator="containsText" text="COMATEC">
      <formula>NOT(ISERROR(SEARCH("COMATEC",U6)))</formula>
    </cfRule>
    <cfRule type="containsText" dxfId="1720" priority="1723" operator="containsText" text="SOLIA">
      <formula>NOT(ISERROR(SEARCH("SOLIA",U6)))</formula>
    </cfRule>
  </conditionalFormatting>
  <conditionalFormatting sqref="AD6:BF6">
    <cfRule type="expression" dxfId="1719" priority="1719">
      <formula>$AB6="Refusée"</formula>
    </cfRule>
    <cfRule type="expression" dxfId="1718" priority="1720">
      <formula>$AB6="En Attente"</formula>
    </cfRule>
  </conditionalFormatting>
  <conditionalFormatting sqref="AX6">
    <cfRule type="expression" dxfId="1717" priority="1718">
      <formula>$AX6="OUI"</formula>
    </cfRule>
  </conditionalFormatting>
  <conditionalFormatting sqref="AY6:BA6">
    <cfRule type="expression" dxfId="1716" priority="1717">
      <formula>$AX6="NON"</formula>
    </cfRule>
  </conditionalFormatting>
  <conditionalFormatting sqref="J6">
    <cfRule type="duplicateValues" dxfId="1715" priority="1716"/>
  </conditionalFormatting>
  <conditionalFormatting sqref="AU7:BA7 O7 Z7">
    <cfRule type="containsText" dxfId="1714" priority="1714" operator="containsText" text="NON">
      <formula>NOT(ISERROR(SEARCH("NON",O7)))</formula>
    </cfRule>
    <cfRule type="containsText" dxfId="1713" priority="1715" operator="containsText" text="OUI">
      <formula>NOT(ISERROR(SEARCH("OUI",O7)))</formula>
    </cfRule>
  </conditionalFormatting>
  <conditionalFormatting sqref="AA7">
    <cfRule type="cellIs" dxfId="1712" priority="1711" operator="equal">
      <formula>"Refusée"</formula>
    </cfRule>
    <cfRule type="containsText" dxfId="1711" priority="1712" operator="containsText" text="En Attente">
      <formula>NOT(ISERROR(SEARCH("En Attente",AA7)))</formula>
    </cfRule>
    <cfRule type="cellIs" dxfId="1710" priority="1713" operator="equal">
      <formula>"Validée"</formula>
    </cfRule>
  </conditionalFormatting>
  <conditionalFormatting sqref="AC7">
    <cfRule type="containsText" dxfId="1709" priority="1697" operator="containsText" text="LE GOFF">
      <formula>NOT(ISERROR(SEARCH("LE GOFF",AC7)))</formula>
    </cfRule>
    <cfRule type="containsText" dxfId="1708" priority="1698" operator="containsText" text="THIOLAT">
      <formula>NOT(ISERROR(SEARCH("THIOLAT",AC7)))</formula>
    </cfRule>
    <cfRule type="containsText" dxfId="1707" priority="1699" operator="containsText" text="ARTE Dist">
      <formula>NOT(ISERROR(SEARCH("ARTE Dist",AC7)))</formula>
    </cfRule>
    <cfRule type="containsText" dxfId="1706" priority="1700" operator="containsText" text="MP HYGIENE">
      <formula>NOT(ISERROR(SEARCH("MP HYGIENE",AC7)))</formula>
    </cfRule>
    <cfRule type="containsText" dxfId="1705" priority="1701" operator="containsText" text="TREELOGI-CODINA">
      <formula>NOT(ISERROR(SEARCH("TREELOGI-CODINA",AC7)))</formula>
    </cfRule>
    <cfRule type="containsText" dxfId="1704" priority="1702" operator="containsText" text="TICKET COM">
      <formula>NOT(ISERROR(SEARCH("TICKET COM",AC7)))</formula>
    </cfRule>
    <cfRule type="containsText" dxfId="1703" priority="1703" operator="containsText" text="SIPALDIS">
      <formula>NOT(ISERROR(SEARCH("SIPALDIS",AC7)))</formula>
    </cfRule>
    <cfRule type="containsText" dxfId="1702" priority="1704" operator="containsText" text="JOLARD">
      <formula>NOT(ISERROR(SEARCH("JOLARD",AC7)))</formula>
    </cfRule>
    <cfRule type="containsText" dxfId="1701" priority="1705" operator="containsText" text="IMPRIMERIE DU VIADUC">
      <formula>NOT(ISERROR(SEARCH("IMPRIMERIE DU VIADUC",AC7)))</formula>
    </cfRule>
    <cfRule type="containsText" dxfId="1700" priority="1706" operator="containsText" text="GUILLIN EMBALLAGES">
      <formula>NOT(ISERROR(SEARCH("GUILLIN EMBALLAGES",AC7)))</formula>
    </cfRule>
    <cfRule type="containsText" dxfId="1699" priority="1707" operator="containsText" text="GAULT ET FREMONT">
      <formula>NOT(ISERROR(SEARCH("GAULT ET FREMONT",AC7)))</formula>
    </cfRule>
    <cfRule type="containsText" dxfId="1698" priority="1708" operator="containsText" text="EVENPLAST">
      <formula>NOT(ISERROR(SEARCH("EVENPLAST",AC7)))</formula>
    </cfRule>
    <cfRule type="containsText" dxfId="1697" priority="1709" operator="containsText" text="ARDEX">
      <formula>NOT(ISERROR(SEARCH("ARDEX",AC7)))</formula>
    </cfRule>
    <cfRule type="containsText" dxfId="1696" priority="1710" operator="containsText" text="FIRPLAST">
      <formula>NOT(ISERROR(SEARCH("FIRPLAST",AC7)))</formula>
    </cfRule>
  </conditionalFormatting>
  <conditionalFormatting sqref="AC7 S7">
    <cfRule type="containsText" dxfId="1695" priority="1694" operator="containsText" text="DE FACTO">
      <formula>NOT(ISERROR(SEARCH("DE FACTO",S7)))</formula>
    </cfRule>
    <cfRule type="containsText" dxfId="1694" priority="1695" operator="containsText" text="COMATEC">
      <formula>NOT(ISERROR(SEARCH("COMATEC",S7)))</formula>
    </cfRule>
    <cfRule type="containsText" dxfId="1693" priority="1696" operator="containsText" text="SOLIA">
      <formula>NOT(ISERROR(SEARCH("SOLIA",S7)))</formula>
    </cfRule>
  </conditionalFormatting>
  <conditionalFormatting sqref="BB7">
    <cfRule type="cellIs" dxfId="1692" priority="1691" operator="equal">
      <formula>"Produit refusé"</formula>
    </cfRule>
    <cfRule type="containsText" dxfId="1691" priority="1692" operator="containsText" text="Produit en attente">
      <formula>NOT(ISERROR(SEARCH("Produit en attente",BB7)))</formula>
    </cfRule>
    <cfRule type="containsText" dxfId="1690" priority="1693" operator="containsText" text="Produit retenu">
      <formula>NOT(ISERROR(SEARCH("Produit retenu",BB7)))</formula>
    </cfRule>
  </conditionalFormatting>
  <conditionalFormatting sqref="AH7">
    <cfRule type="cellIs" dxfId="1689" priority="1689" operator="equal">
      <formula>"NON"</formula>
    </cfRule>
    <cfRule type="cellIs" dxfId="1688" priority="1690" operator="equal">
      <formula>"OUI"</formula>
    </cfRule>
  </conditionalFormatting>
  <conditionalFormatting sqref="AA7">
    <cfRule type="cellIs" dxfId="1687" priority="1688" operator="equal">
      <formula>"Refusée"</formula>
    </cfRule>
  </conditionalFormatting>
  <conditionalFormatting sqref="U7">
    <cfRule type="containsText" dxfId="1686" priority="1687" operator="containsText" text="FIRPLAST">
      <formula>NOT(ISERROR(SEARCH("FIRPLAST",U7)))</formula>
    </cfRule>
  </conditionalFormatting>
  <conditionalFormatting sqref="C7">
    <cfRule type="containsText" dxfId="1685" priority="1685" operator="containsText" text="Produit déjà référencé">
      <formula>NOT(ISERROR(SEARCH("Produit déjà référencé",C7)))</formula>
    </cfRule>
    <cfRule type="containsText" dxfId="1684" priority="1686" operator="containsText" text="Nouveau produit">
      <formula>NOT(ISERROR(SEARCH("Nouveau produit",C7)))</formula>
    </cfRule>
  </conditionalFormatting>
  <conditionalFormatting sqref="U7">
    <cfRule type="containsText" dxfId="1683" priority="1682" operator="containsText" text="AUTRES">
      <formula>NOT(ISERROR(SEARCH("AUTRES",U7)))</formula>
    </cfRule>
    <cfRule type="containsText" dxfId="1682" priority="1683" operator="containsText" text="COMATEC">
      <formula>NOT(ISERROR(SEARCH("COMATEC",U7)))</formula>
    </cfRule>
    <cfRule type="containsText" dxfId="1681" priority="1684" operator="containsText" text="SOLIA">
      <formula>NOT(ISERROR(SEARCH("SOLIA",U7)))</formula>
    </cfRule>
  </conditionalFormatting>
  <conditionalFormatting sqref="P7">
    <cfRule type="cellIs" dxfId="1680" priority="1680" operator="equal">
      <formula>"OUI"</formula>
    </cfRule>
    <cfRule type="cellIs" dxfId="1679" priority="1681" operator="equal">
      <formula>"NON"</formula>
    </cfRule>
  </conditionalFormatting>
  <conditionalFormatting sqref="S7">
    <cfRule type="containsText" dxfId="1678" priority="1679" operator="containsText" text="AUTRE">
      <formula>NOT(ISERROR(SEARCH("AUTRE",S7)))</formula>
    </cfRule>
  </conditionalFormatting>
  <conditionalFormatting sqref="BD7:BF7">
    <cfRule type="expression" dxfId="1677" priority="1677">
      <formula>$BC7="Produit refusé"</formula>
    </cfRule>
    <cfRule type="expression" dxfId="1676" priority="1678">
      <formula>$BC7="Produit en attente"</formula>
    </cfRule>
  </conditionalFormatting>
  <conditionalFormatting sqref="AI7">
    <cfRule type="expression" dxfId="1675" priority="1676">
      <formula>$AI7="NON"</formula>
    </cfRule>
  </conditionalFormatting>
  <conditionalFormatting sqref="BD7">
    <cfRule type="expression" dxfId="1674" priority="1675">
      <formula>$BC7="En Attente"</formula>
    </cfRule>
  </conditionalFormatting>
  <conditionalFormatting sqref="BD7:BF7">
    <cfRule type="expression" dxfId="1673" priority="1674">
      <formula>$BC7="Refusée"</formula>
    </cfRule>
  </conditionalFormatting>
  <conditionalFormatting sqref="K7:L7">
    <cfRule type="expression" dxfId="1672" priority="1673">
      <formula>$D7="Nouveau produit"</formula>
    </cfRule>
  </conditionalFormatting>
  <conditionalFormatting sqref="T7">
    <cfRule type="expression" dxfId="1671" priority="1656">
      <formula>$T7="ARTE DIST"</formula>
    </cfRule>
    <cfRule type="expression" dxfId="1670" priority="1657">
      <formula>$T7="SIPALDIS"</formula>
    </cfRule>
    <cfRule type="expression" dxfId="1669" priority="1658">
      <formula>$T7="TICKET COM"</formula>
    </cfRule>
    <cfRule type="expression" dxfId="1668" priority="1659">
      <formula>$T7="JOLARD"</formula>
    </cfRule>
    <cfRule type="expression" dxfId="1667" priority="1660">
      <formula>$T7="IMPRIMERIE DU VIADUC"</formula>
    </cfRule>
    <cfRule type="expression" dxfId="1666" priority="1661">
      <formula>$T7="GUILLIN EMBALLAGES"</formula>
    </cfRule>
    <cfRule type="expression" dxfId="1665" priority="1662">
      <formula>$T7="GAULT ET FREMONT"</formula>
    </cfRule>
    <cfRule type="expression" dxfId="1664" priority="1663">
      <formula>$T7="DE FACTO"</formula>
    </cfRule>
    <cfRule type="expression" dxfId="1663" priority="1664">
      <formula>$T7="EVENPLAST"</formula>
    </cfRule>
    <cfRule type="expression" dxfId="1662" priority="1665">
      <formula>$T7="THIOLAT"</formula>
    </cfRule>
    <cfRule type="expression" dxfId="1661" priority="1666">
      <formula>$T7="LE GOFF"</formula>
    </cfRule>
    <cfRule type="expression" dxfId="1660" priority="1667">
      <formula>$T7="MP HYGIENE"</formula>
    </cfRule>
    <cfRule type="expression" dxfId="1659" priority="1668">
      <formula>$T7="TREELOGI-CODINA"</formula>
    </cfRule>
    <cfRule type="expression" dxfId="1658" priority="1669">
      <formula>$T7="ARDEX"</formula>
    </cfRule>
    <cfRule type="expression" dxfId="1657" priority="1670">
      <formula>$T7="SOLIA"</formula>
    </cfRule>
    <cfRule type="expression" dxfId="1656" priority="1671">
      <formula>$T7="FIRPLAST"</formula>
    </cfRule>
    <cfRule type="expression" dxfId="1655" priority="1672">
      <formula>$T7="COMATEC"</formula>
    </cfRule>
  </conditionalFormatting>
  <conditionalFormatting sqref="S7 AD7:BF7">
    <cfRule type="expression" dxfId="1654" priority="1654">
      <formula>$AB7="Refusée"</formula>
    </cfRule>
    <cfRule type="expression" dxfId="1653" priority="1655">
      <formula>$AB7="En Attente"</formula>
    </cfRule>
  </conditionalFormatting>
  <conditionalFormatting sqref="S7">
    <cfRule type="containsText" dxfId="1652" priority="1639" operator="containsText" text="LE GOFF">
      <formula>NOT(ISERROR(SEARCH("LE GOFF",S7)))</formula>
    </cfRule>
    <cfRule type="containsText" dxfId="1651" priority="1640" operator="containsText" text="THIOLAT">
      <formula>NOT(ISERROR(SEARCH("THIOLAT",S7)))</formula>
    </cfRule>
    <cfRule type="containsText" dxfId="1650" priority="1641" operator="containsText" text="ARTE Dist">
      <formula>NOT(ISERROR(SEARCH("ARTE Dist",S7)))</formula>
    </cfRule>
    <cfRule type="containsText" dxfId="1649" priority="1642" operator="containsText" text="MP HYGIENE">
      <formula>NOT(ISERROR(SEARCH("MP HYGIENE",S7)))</formula>
    </cfRule>
    <cfRule type="containsText" dxfId="1648" priority="1643" operator="containsText" text="TREELOGI-CODINA">
      <formula>NOT(ISERROR(SEARCH("TREELOGI-CODINA",S7)))</formula>
    </cfRule>
    <cfRule type="containsText" dxfId="1647" priority="1644" operator="containsText" text="TICKET COM">
      <formula>NOT(ISERROR(SEARCH("TICKET COM",S7)))</formula>
    </cfRule>
    <cfRule type="containsText" dxfId="1646" priority="1645" operator="containsText" text="SIPALDIS">
      <formula>NOT(ISERROR(SEARCH("SIPALDIS",S7)))</formula>
    </cfRule>
    <cfRule type="containsText" dxfId="1645" priority="1646" operator="containsText" text="JOLARD">
      <formula>NOT(ISERROR(SEARCH("JOLARD",S7)))</formula>
    </cfRule>
    <cfRule type="containsText" dxfId="1644" priority="1647" operator="containsText" text="IMPRIMERIE DU VIADUC">
      <formula>NOT(ISERROR(SEARCH("IMPRIMERIE DU VIADUC",S7)))</formula>
    </cfRule>
    <cfRule type="containsText" dxfId="1643" priority="1648" operator="containsText" text="GUILLIN EMBALLAGES">
      <formula>NOT(ISERROR(SEARCH("GUILLIN EMBALLAGES",S7)))</formula>
    </cfRule>
    <cfRule type="containsText" dxfId="1642" priority="1649" operator="containsText" text="GAULT ET FREMONT">
      <formula>NOT(ISERROR(SEARCH("GAULT ET FREMONT",S7)))</formula>
    </cfRule>
    <cfRule type="containsText" dxfId="1641" priority="1650" operator="containsText" text="EVENPLAST">
      <formula>NOT(ISERROR(SEARCH("EVENPLAST",S7)))</formula>
    </cfRule>
    <cfRule type="containsText" dxfId="1640" priority="1651" operator="containsText" text="ARDEX">
      <formula>NOT(ISERROR(SEARCH("ARDEX",S7)))</formula>
    </cfRule>
    <cfRule type="containsText" dxfId="1639" priority="1652" operator="containsText" text="FIRPLAST">
      <formula>NOT(ISERROR(SEARCH("FIRPLAST",S7)))</formula>
    </cfRule>
    <cfRule type="expression" dxfId="1638" priority="1653">
      <formula>$U7="AUTRE"</formula>
    </cfRule>
  </conditionalFormatting>
  <conditionalFormatting sqref="AX7">
    <cfRule type="expression" dxfId="1637" priority="1638">
      <formula>$AX7="OUI"</formula>
    </cfRule>
  </conditionalFormatting>
  <conditionalFormatting sqref="AY7:BA7">
    <cfRule type="expression" dxfId="1636" priority="1637">
      <formula>$AX7="NON"</formula>
    </cfRule>
  </conditionalFormatting>
  <conditionalFormatting sqref="J7">
    <cfRule type="duplicateValues" dxfId="1635" priority="1636"/>
  </conditionalFormatting>
  <conditionalFormatting sqref="J7">
    <cfRule type="duplicateValues" dxfId="1634" priority="1635"/>
  </conditionalFormatting>
  <conditionalFormatting sqref="AU8:BA8 O8 Z8">
    <cfRule type="containsText" dxfId="1633" priority="1633" operator="containsText" text="NON">
      <formula>NOT(ISERROR(SEARCH("NON",O8)))</formula>
    </cfRule>
    <cfRule type="containsText" dxfId="1632" priority="1634" operator="containsText" text="OUI">
      <formula>NOT(ISERROR(SEARCH("OUI",O8)))</formula>
    </cfRule>
  </conditionalFormatting>
  <conditionalFormatting sqref="AA8">
    <cfRule type="cellIs" dxfId="1631" priority="1630" operator="equal">
      <formula>"Refusée"</formula>
    </cfRule>
    <cfRule type="containsText" dxfId="1630" priority="1631" operator="containsText" text="En Attente">
      <formula>NOT(ISERROR(SEARCH("En Attente",AA8)))</formula>
    </cfRule>
    <cfRule type="cellIs" dxfId="1629" priority="1632" operator="equal">
      <formula>"Validée"</formula>
    </cfRule>
  </conditionalFormatting>
  <conditionalFormatting sqref="AC8">
    <cfRule type="containsText" dxfId="1628" priority="1616" operator="containsText" text="LE GOFF">
      <formula>NOT(ISERROR(SEARCH("LE GOFF",AC8)))</formula>
    </cfRule>
    <cfRule type="containsText" dxfId="1627" priority="1617" operator="containsText" text="THIOLAT">
      <formula>NOT(ISERROR(SEARCH("THIOLAT",AC8)))</formula>
    </cfRule>
    <cfRule type="containsText" dxfId="1626" priority="1618" operator="containsText" text="ARTE Dist">
      <formula>NOT(ISERROR(SEARCH("ARTE Dist",AC8)))</formula>
    </cfRule>
    <cfRule type="containsText" dxfId="1625" priority="1619" operator="containsText" text="MP HYGIENE">
      <formula>NOT(ISERROR(SEARCH("MP HYGIENE",AC8)))</formula>
    </cfRule>
    <cfRule type="containsText" dxfId="1624" priority="1620" operator="containsText" text="TREELOGI-CODINA">
      <formula>NOT(ISERROR(SEARCH("TREELOGI-CODINA",AC8)))</formula>
    </cfRule>
    <cfRule type="containsText" dxfId="1623" priority="1621" operator="containsText" text="TICKET COM">
      <formula>NOT(ISERROR(SEARCH("TICKET COM",AC8)))</formula>
    </cfRule>
    <cfRule type="containsText" dxfId="1622" priority="1622" operator="containsText" text="SIPALDIS">
      <formula>NOT(ISERROR(SEARCH("SIPALDIS",AC8)))</formula>
    </cfRule>
    <cfRule type="containsText" dxfId="1621" priority="1623" operator="containsText" text="JOLARD">
      <formula>NOT(ISERROR(SEARCH("JOLARD",AC8)))</formula>
    </cfRule>
    <cfRule type="containsText" dxfId="1620" priority="1624" operator="containsText" text="IMPRIMERIE DU VIADUC">
      <formula>NOT(ISERROR(SEARCH("IMPRIMERIE DU VIADUC",AC8)))</formula>
    </cfRule>
    <cfRule type="containsText" dxfId="1619" priority="1625" operator="containsText" text="GUILLIN EMBALLAGES">
      <formula>NOT(ISERROR(SEARCH("GUILLIN EMBALLAGES",AC8)))</formula>
    </cfRule>
    <cfRule type="containsText" dxfId="1618" priority="1626" operator="containsText" text="GAULT ET FREMONT">
      <formula>NOT(ISERROR(SEARCH("GAULT ET FREMONT",AC8)))</formula>
    </cfRule>
    <cfRule type="containsText" dxfId="1617" priority="1627" operator="containsText" text="EVENPLAST">
      <formula>NOT(ISERROR(SEARCH("EVENPLAST",AC8)))</formula>
    </cfRule>
    <cfRule type="containsText" dxfId="1616" priority="1628" operator="containsText" text="ARDEX">
      <formula>NOT(ISERROR(SEARCH("ARDEX",AC8)))</formula>
    </cfRule>
    <cfRule type="containsText" dxfId="1615" priority="1629" operator="containsText" text="FIRPLAST">
      <formula>NOT(ISERROR(SEARCH("FIRPLAST",AC8)))</formula>
    </cfRule>
  </conditionalFormatting>
  <conditionalFormatting sqref="AC8 S8">
    <cfRule type="containsText" dxfId="1614" priority="1613" operator="containsText" text="DE FACTO">
      <formula>NOT(ISERROR(SEARCH("DE FACTO",S8)))</formula>
    </cfRule>
    <cfRule type="containsText" dxfId="1613" priority="1614" operator="containsText" text="COMATEC">
      <formula>NOT(ISERROR(SEARCH("COMATEC",S8)))</formula>
    </cfRule>
    <cfRule type="containsText" dxfId="1612" priority="1615" operator="containsText" text="SOLIA">
      <formula>NOT(ISERROR(SEARCH("SOLIA",S8)))</formula>
    </cfRule>
  </conditionalFormatting>
  <conditionalFormatting sqref="BB8">
    <cfRule type="cellIs" dxfId="1611" priority="1610" operator="equal">
      <formula>"Produit refusé"</formula>
    </cfRule>
    <cfRule type="containsText" dxfId="1610" priority="1611" operator="containsText" text="Produit en attente">
      <formula>NOT(ISERROR(SEARCH("Produit en attente",BB8)))</formula>
    </cfRule>
    <cfRule type="containsText" dxfId="1609" priority="1612" operator="containsText" text="Produit retenu">
      <formula>NOT(ISERROR(SEARCH("Produit retenu",BB8)))</formula>
    </cfRule>
  </conditionalFormatting>
  <conditionalFormatting sqref="AH8">
    <cfRule type="cellIs" dxfId="1608" priority="1608" operator="equal">
      <formula>"NON"</formula>
    </cfRule>
    <cfRule type="cellIs" dxfId="1607" priority="1609" operator="equal">
      <formula>"OUI"</formula>
    </cfRule>
  </conditionalFormatting>
  <conditionalFormatting sqref="AA8">
    <cfRule type="cellIs" dxfId="1606" priority="1607" operator="equal">
      <formula>"Refusée"</formula>
    </cfRule>
  </conditionalFormatting>
  <conditionalFormatting sqref="U8">
    <cfRule type="containsText" dxfId="1605" priority="1606" operator="containsText" text="FIRPLAST">
      <formula>NOT(ISERROR(SEARCH("FIRPLAST",U8)))</formula>
    </cfRule>
  </conditionalFormatting>
  <conditionalFormatting sqref="C8">
    <cfRule type="containsText" dxfId="1604" priority="1604" operator="containsText" text="Produit déjà référencé">
      <formula>NOT(ISERROR(SEARCH("Produit déjà référencé",C8)))</formula>
    </cfRule>
    <cfRule type="containsText" dxfId="1603" priority="1605" operator="containsText" text="Nouveau produit">
      <formula>NOT(ISERROR(SEARCH("Nouveau produit",C8)))</formula>
    </cfRule>
  </conditionalFormatting>
  <conditionalFormatting sqref="U8">
    <cfRule type="containsText" dxfId="1602" priority="1601" operator="containsText" text="AUTRES">
      <formula>NOT(ISERROR(SEARCH("AUTRES",U8)))</formula>
    </cfRule>
    <cfRule type="containsText" dxfId="1601" priority="1602" operator="containsText" text="COMATEC">
      <formula>NOT(ISERROR(SEARCH("COMATEC",U8)))</formula>
    </cfRule>
    <cfRule type="containsText" dxfId="1600" priority="1603" operator="containsText" text="SOLIA">
      <formula>NOT(ISERROR(SEARCH("SOLIA",U8)))</formula>
    </cfRule>
  </conditionalFormatting>
  <conditionalFormatting sqref="P8">
    <cfRule type="cellIs" dxfId="1599" priority="1599" operator="equal">
      <formula>"OUI"</formula>
    </cfRule>
    <cfRule type="cellIs" dxfId="1598" priority="1600" operator="equal">
      <formula>"NON"</formula>
    </cfRule>
  </conditionalFormatting>
  <conditionalFormatting sqref="S8">
    <cfRule type="containsText" dxfId="1597" priority="1598" operator="containsText" text="AUTRE">
      <formula>NOT(ISERROR(SEARCH("AUTRE",S8)))</formula>
    </cfRule>
  </conditionalFormatting>
  <conditionalFormatting sqref="BD8:BF8">
    <cfRule type="expression" dxfId="1596" priority="1596">
      <formula>$BC8="Produit refusé"</formula>
    </cfRule>
    <cfRule type="expression" dxfId="1595" priority="1597">
      <formula>$BC8="Produit en attente"</formula>
    </cfRule>
  </conditionalFormatting>
  <conditionalFormatting sqref="AI8">
    <cfRule type="expression" dxfId="1594" priority="1595">
      <formula>$AI8="NON"</formula>
    </cfRule>
  </conditionalFormatting>
  <conditionalFormatting sqref="BD8">
    <cfRule type="expression" dxfId="1593" priority="1594">
      <formula>$BC8="En Attente"</formula>
    </cfRule>
  </conditionalFormatting>
  <conditionalFormatting sqref="BD8:BF8">
    <cfRule type="expression" dxfId="1592" priority="1593">
      <formula>$BC8="Refusée"</formula>
    </cfRule>
  </conditionalFormatting>
  <conditionalFormatting sqref="K8:L8">
    <cfRule type="expression" dxfId="1591" priority="1592">
      <formula>$D8="Nouveau produit"</formula>
    </cfRule>
  </conditionalFormatting>
  <conditionalFormatting sqref="T8">
    <cfRule type="expression" dxfId="1590" priority="1575">
      <formula>$T8="ARTE DIST"</formula>
    </cfRule>
    <cfRule type="expression" dxfId="1589" priority="1576">
      <formula>$T8="SIPALDIS"</formula>
    </cfRule>
    <cfRule type="expression" dxfId="1588" priority="1577">
      <formula>$T8="TICKET COM"</formula>
    </cfRule>
    <cfRule type="expression" dxfId="1587" priority="1578">
      <formula>$T8="JOLARD"</formula>
    </cfRule>
    <cfRule type="expression" dxfId="1586" priority="1579">
      <formula>$T8="IMPRIMERIE DU VIADUC"</formula>
    </cfRule>
    <cfRule type="expression" dxfId="1585" priority="1580">
      <formula>$T8="GUILLIN EMBALLAGES"</formula>
    </cfRule>
    <cfRule type="expression" dxfId="1584" priority="1581">
      <formula>$T8="GAULT ET FREMONT"</formula>
    </cfRule>
    <cfRule type="expression" dxfId="1583" priority="1582">
      <formula>$T8="DE FACTO"</formula>
    </cfRule>
    <cfRule type="expression" dxfId="1582" priority="1583">
      <formula>$T8="EVENPLAST"</formula>
    </cfRule>
    <cfRule type="expression" dxfId="1581" priority="1584">
      <formula>$T8="THIOLAT"</formula>
    </cfRule>
    <cfRule type="expression" dxfId="1580" priority="1585">
      <formula>$T8="LE GOFF"</formula>
    </cfRule>
    <cfRule type="expression" dxfId="1579" priority="1586">
      <formula>$T8="MP HYGIENE"</formula>
    </cfRule>
    <cfRule type="expression" dxfId="1578" priority="1587">
      <formula>$T8="TREELOGI-CODINA"</formula>
    </cfRule>
    <cfRule type="expression" dxfId="1577" priority="1588">
      <formula>$T8="ARDEX"</formula>
    </cfRule>
    <cfRule type="expression" dxfId="1576" priority="1589">
      <formula>$T8="SOLIA"</formula>
    </cfRule>
    <cfRule type="expression" dxfId="1575" priority="1590">
      <formula>$T8="FIRPLAST"</formula>
    </cfRule>
    <cfRule type="expression" dxfId="1574" priority="1591">
      <formula>$T8="COMATEC"</formula>
    </cfRule>
  </conditionalFormatting>
  <conditionalFormatting sqref="S8 AD8:BF8">
    <cfRule type="expression" dxfId="1573" priority="1573">
      <formula>$AB8="Refusée"</formula>
    </cfRule>
    <cfRule type="expression" dxfId="1572" priority="1574">
      <formula>$AB8="En Attente"</formula>
    </cfRule>
  </conditionalFormatting>
  <conditionalFormatting sqref="S8">
    <cfRule type="containsText" dxfId="1571" priority="1558" operator="containsText" text="LE GOFF">
      <formula>NOT(ISERROR(SEARCH("LE GOFF",S8)))</formula>
    </cfRule>
    <cfRule type="containsText" dxfId="1570" priority="1559" operator="containsText" text="THIOLAT">
      <formula>NOT(ISERROR(SEARCH("THIOLAT",S8)))</formula>
    </cfRule>
    <cfRule type="containsText" dxfId="1569" priority="1560" operator="containsText" text="ARTE Dist">
      <formula>NOT(ISERROR(SEARCH("ARTE Dist",S8)))</formula>
    </cfRule>
    <cfRule type="containsText" dxfId="1568" priority="1561" operator="containsText" text="MP HYGIENE">
      <formula>NOT(ISERROR(SEARCH("MP HYGIENE",S8)))</formula>
    </cfRule>
    <cfRule type="containsText" dxfId="1567" priority="1562" operator="containsText" text="TREELOGI-CODINA">
      <formula>NOT(ISERROR(SEARCH("TREELOGI-CODINA",S8)))</formula>
    </cfRule>
    <cfRule type="containsText" dxfId="1566" priority="1563" operator="containsText" text="TICKET COM">
      <formula>NOT(ISERROR(SEARCH("TICKET COM",S8)))</formula>
    </cfRule>
    <cfRule type="containsText" dxfId="1565" priority="1564" operator="containsText" text="SIPALDIS">
      <formula>NOT(ISERROR(SEARCH("SIPALDIS",S8)))</formula>
    </cfRule>
    <cfRule type="containsText" dxfId="1564" priority="1565" operator="containsText" text="JOLARD">
      <formula>NOT(ISERROR(SEARCH("JOLARD",S8)))</formula>
    </cfRule>
    <cfRule type="containsText" dxfId="1563" priority="1566" operator="containsText" text="IMPRIMERIE DU VIADUC">
      <formula>NOT(ISERROR(SEARCH("IMPRIMERIE DU VIADUC",S8)))</formula>
    </cfRule>
    <cfRule type="containsText" dxfId="1562" priority="1567" operator="containsText" text="GUILLIN EMBALLAGES">
      <formula>NOT(ISERROR(SEARCH("GUILLIN EMBALLAGES",S8)))</formula>
    </cfRule>
    <cfRule type="containsText" dxfId="1561" priority="1568" operator="containsText" text="GAULT ET FREMONT">
      <formula>NOT(ISERROR(SEARCH("GAULT ET FREMONT",S8)))</formula>
    </cfRule>
    <cfRule type="containsText" dxfId="1560" priority="1569" operator="containsText" text="EVENPLAST">
      <formula>NOT(ISERROR(SEARCH("EVENPLAST",S8)))</formula>
    </cfRule>
    <cfRule type="containsText" dxfId="1559" priority="1570" operator="containsText" text="ARDEX">
      <formula>NOT(ISERROR(SEARCH("ARDEX",S8)))</formula>
    </cfRule>
    <cfRule type="containsText" dxfId="1558" priority="1571" operator="containsText" text="FIRPLAST">
      <formula>NOT(ISERROR(SEARCH("FIRPLAST",S8)))</formula>
    </cfRule>
    <cfRule type="expression" dxfId="1557" priority="1572">
      <formula>$U8="AUTRE"</formula>
    </cfRule>
  </conditionalFormatting>
  <conditionalFormatting sqref="AX8">
    <cfRule type="expression" dxfId="1556" priority="1557">
      <formula>$AX8="OUI"</formula>
    </cfRule>
  </conditionalFormatting>
  <conditionalFormatting sqref="AY8:BA8">
    <cfRule type="expression" dxfId="1555" priority="1556">
      <formula>$AX8="NON"</formula>
    </cfRule>
  </conditionalFormatting>
  <conditionalFormatting sqref="J8">
    <cfRule type="duplicateValues" dxfId="1554" priority="1555"/>
  </conditionalFormatting>
  <conditionalFormatting sqref="J8">
    <cfRule type="duplicateValues" dxfId="1553" priority="1554"/>
  </conditionalFormatting>
  <conditionalFormatting sqref="AU9:BA9 O9 Z9">
    <cfRule type="containsText" dxfId="1552" priority="1552" operator="containsText" text="NON">
      <formula>NOT(ISERROR(SEARCH("NON",O9)))</formula>
    </cfRule>
    <cfRule type="containsText" dxfId="1551" priority="1553" operator="containsText" text="OUI">
      <formula>NOT(ISERROR(SEARCH("OUI",O9)))</formula>
    </cfRule>
  </conditionalFormatting>
  <conditionalFormatting sqref="AA9">
    <cfRule type="cellIs" dxfId="1550" priority="1549" operator="equal">
      <formula>"Refusée"</formula>
    </cfRule>
    <cfRule type="containsText" dxfId="1549" priority="1550" operator="containsText" text="En Attente">
      <formula>NOT(ISERROR(SEARCH("En Attente",AA9)))</formula>
    </cfRule>
    <cfRule type="cellIs" dxfId="1548" priority="1551" operator="equal">
      <formula>"Validée"</formula>
    </cfRule>
  </conditionalFormatting>
  <conditionalFormatting sqref="AC9">
    <cfRule type="containsText" dxfId="1547" priority="1535" operator="containsText" text="LE GOFF">
      <formula>NOT(ISERROR(SEARCH("LE GOFF",AC9)))</formula>
    </cfRule>
    <cfRule type="containsText" dxfId="1546" priority="1536" operator="containsText" text="THIOLAT">
      <formula>NOT(ISERROR(SEARCH("THIOLAT",AC9)))</formula>
    </cfRule>
    <cfRule type="containsText" dxfId="1545" priority="1537" operator="containsText" text="ARTE Dist">
      <formula>NOT(ISERROR(SEARCH("ARTE Dist",AC9)))</formula>
    </cfRule>
    <cfRule type="containsText" dxfId="1544" priority="1538" operator="containsText" text="MP HYGIENE">
      <formula>NOT(ISERROR(SEARCH("MP HYGIENE",AC9)))</formula>
    </cfRule>
    <cfRule type="containsText" dxfId="1543" priority="1539" operator="containsText" text="TREELOGI-CODINA">
      <formula>NOT(ISERROR(SEARCH("TREELOGI-CODINA",AC9)))</formula>
    </cfRule>
    <cfRule type="containsText" dxfId="1542" priority="1540" operator="containsText" text="TICKET COM">
      <formula>NOT(ISERROR(SEARCH("TICKET COM",AC9)))</formula>
    </cfRule>
    <cfRule type="containsText" dxfId="1541" priority="1541" operator="containsText" text="SIPALDIS">
      <formula>NOT(ISERROR(SEARCH("SIPALDIS",AC9)))</formula>
    </cfRule>
    <cfRule type="containsText" dxfId="1540" priority="1542" operator="containsText" text="JOLARD">
      <formula>NOT(ISERROR(SEARCH("JOLARD",AC9)))</formula>
    </cfRule>
    <cfRule type="containsText" dxfId="1539" priority="1543" operator="containsText" text="IMPRIMERIE DU VIADUC">
      <formula>NOT(ISERROR(SEARCH("IMPRIMERIE DU VIADUC",AC9)))</formula>
    </cfRule>
    <cfRule type="containsText" dxfId="1538" priority="1544" operator="containsText" text="GUILLIN EMBALLAGES">
      <formula>NOT(ISERROR(SEARCH("GUILLIN EMBALLAGES",AC9)))</formula>
    </cfRule>
    <cfRule type="containsText" dxfId="1537" priority="1545" operator="containsText" text="GAULT ET FREMONT">
      <formula>NOT(ISERROR(SEARCH("GAULT ET FREMONT",AC9)))</formula>
    </cfRule>
    <cfRule type="containsText" dxfId="1536" priority="1546" operator="containsText" text="EVENPLAST">
      <formula>NOT(ISERROR(SEARCH("EVENPLAST",AC9)))</formula>
    </cfRule>
    <cfRule type="containsText" dxfId="1535" priority="1547" operator="containsText" text="ARDEX">
      <formula>NOT(ISERROR(SEARCH("ARDEX",AC9)))</formula>
    </cfRule>
    <cfRule type="containsText" dxfId="1534" priority="1548" operator="containsText" text="FIRPLAST">
      <formula>NOT(ISERROR(SEARCH("FIRPLAST",AC9)))</formula>
    </cfRule>
  </conditionalFormatting>
  <conditionalFormatting sqref="AC9 S9">
    <cfRule type="containsText" dxfId="1533" priority="1532" operator="containsText" text="DE FACTO">
      <formula>NOT(ISERROR(SEARCH("DE FACTO",S9)))</formula>
    </cfRule>
    <cfRule type="containsText" dxfId="1532" priority="1533" operator="containsText" text="COMATEC">
      <formula>NOT(ISERROR(SEARCH("COMATEC",S9)))</formula>
    </cfRule>
    <cfRule type="containsText" dxfId="1531" priority="1534" operator="containsText" text="SOLIA">
      <formula>NOT(ISERROR(SEARCH("SOLIA",S9)))</formula>
    </cfRule>
  </conditionalFormatting>
  <conditionalFormatting sqref="BB9">
    <cfRule type="cellIs" dxfId="1530" priority="1529" operator="equal">
      <formula>"Produit refusé"</formula>
    </cfRule>
    <cfRule type="containsText" dxfId="1529" priority="1530" operator="containsText" text="Produit en attente">
      <formula>NOT(ISERROR(SEARCH("Produit en attente",BB9)))</formula>
    </cfRule>
    <cfRule type="containsText" dxfId="1528" priority="1531" operator="containsText" text="Produit retenu">
      <formula>NOT(ISERROR(SEARCH("Produit retenu",BB9)))</formula>
    </cfRule>
  </conditionalFormatting>
  <conditionalFormatting sqref="AH9">
    <cfRule type="cellIs" dxfId="1527" priority="1527" operator="equal">
      <formula>"NON"</formula>
    </cfRule>
    <cfRule type="cellIs" dxfId="1526" priority="1528" operator="equal">
      <formula>"OUI"</formula>
    </cfRule>
  </conditionalFormatting>
  <conditionalFormatting sqref="AA9">
    <cfRule type="cellIs" dxfId="1525" priority="1526" operator="equal">
      <formula>"Refusée"</formula>
    </cfRule>
  </conditionalFormatting>
  <conditionalFormatting sqref="U9">
    <cfRule type="containsText" dxfId="1524" priority="1525" operator="containsText" text="FIRPLAST">
      <formula>NOT(ISERROR(SEARCH("FIRPLAST",U9)))</formula>
    </cfRule>
  </conditionalFormatting>
  <conditionalFormatting sqref="C9">
    <cfRule type="containsText" dxfId="1523" priority="1523" operator="containsText" text="Produit déjà référencé">
      <formula>NOT(ISERROR(SEARCH("Produit déjà référencé",C9)))</formula>
    </cfRule>
    <cfRule type="containsText" dxfId="1522" priority="1524" operator="containsText" text="Nouveau produit">
      <formula>NOT(ISERROR(SEARCH("Nouveau produit",C9)))</formula>
    </cfRule>
  </conditionalFormatting>
  <conditionalFormatting sqref="P9">
    <cfRule type="cellIs" dxfId="1521" priority="1521" operator="equal">
      <formula>"OUI"</formula>
    </cfRule>
    <cfRule type="cellIs" dxfId="1520" priority="1522" operator="equal">
      <formula>"NON"</formula>
    </cfRule>
  </conditionalFormatting>
  <conditionalFormatting sqref="S9">
    <cfRule type="containsText" dxfId="1519" priority="1520" operator="containsText" text="AUTRE">
      <formula>NOT(ISERROR(SEARCH("AUTRE",S9)))</formula>
    </cfRule>
  </conditionalFormatting>
  <conditionalFormatting sqref="BD9:BF9">
    <cfRule type="expression" dxfId="1518" priority="1518">
      <formula>$BC9="Produit refusé"</formula>
    </cfRule>
    <cfRule type="expression" dxfId="1517" priority="1519">
      <formula>$BC9="Produit en attente"</formula>
    </cfRule>
  </conditionalFormatting>
  <conditionalFormatting sqref="AI9">
    <cfRule type="expression" dxfId="1516" priority="1517">
      <formula>$AI9="NON"</formula>
    </cfRule>
  </conditionalFormatting>
  <conditionalFormatting sqref="BD9">
    <cfRule type="expression" dxfId="1515" priority="1516">
      <formula>$BC9="En Attente"</formula>
    </cfRule>
  </conditionalFormatting>
  <conditionalFormatting sqref="BD9:BF9">
    <cfRule type="expression" dxfId="1514" priority="1515">
      <formula>$BC9="Refusée"</formula>
    </cfRule>
  </conditionalFormatting>
  <conditionalFormatting sqref="K9:L9">
    <cfRule type="expression" dxfId="1513" priority="1514">
      <formula>$D9="Nouveau produit"</formula>
    </cfRule>
  </conditionalFormatting>
  <conditionalFormatting sqref="J9">
    <cfRule type="duplicateValues" dxfId="1512" priority="1513"/>
  </conditionalFormatting>
  <conditionalFormatting sqref="T9">
    <cfRule type="expression" dxfId="1511" priority="1496">
      <formula>$T9="ARTE DIST"</formula>
    </cfRule>
    <cfRule type="expression" dxfId="1510" priority="1497">
      <formula>$T9="SIPALDIS"</formula>
    </cfRule>
    <cfRule type="expression" dxfId="1509" priority="1498">
      <formula>$T9="TICKET COM"</formula>
    </cfRule>
    <cfRule type="expression" dxfId="1508" priority="1499">
      <formula>$T9="JOLARD"</formula>
    </cfRule>
    <cfRule type="expression" dxfId="1507" priority="1500">
      <formula>$T9="IMPRIMERIE DU VIADUC"</formula>
    </cfRule>
    <cfRule type="expression" dxfId="1506" priority="1501">
      <formula>$T9="GUILLIN EMBALLAGES"</formula>
    </cfRule>
    <cfRule type="expression" dxfId="1505" priority="1502">
      <formula>$T9="GAULT ET FREMONT"</formula>
    </cfRule>
    <cfRule type="expression" dxfId="1504" priority="1503">
      <formula>$T9="DE FACTO"</formula>
    </cfRule>
    <cfRule type="expression" dxfId="1503" priority="1504">
      <formula>$T9="EVENPLAST"</formula>
    </cfRule>
    <cfRule type="expression" dxfId="1502" priority="1505">
      <formula>$T9="THIOLAT"</formula>
    </cfRule>
    <cfRule type="expression" dxfId="1501" priority="1506">
      <formula>$T9="LE GOFF"</formula>
    </cfRule>
    <cfRule type="expression" dxfId="1500" priority="1507">
      <formula>$T9="MP HYGIENE"</formula>
    </cfRule>
    <cfRule type="expression" dxfId="1499" priority="1508">
      <formula>$T9="TREELOGI-CODINA"</formula>
    </cfRule>
    <cfRule type="expression" dxfId="1498" priority="1509">
      <formula>$T9="ARDEX"</formula>
    </cfRule>
    <cfRule type="expression" dxfId="1497" priority="1510">
      <formula>$T9="SOLIA"</formula>
    </cfRule>
    <cfRule type="expression" dxfId="1496" priority="1511">
      <formula>$T9="FIRPLAST"</formula>
    </cfRule>
    <cfRule type="expression" dxfId="1495" priority="1512">
      <formula>$T9="COMATEC"</formula>
    </cfRule>
  </conditionalFormatting>
  <conditionalFormatting sqref="S9">
    <cfRule type="expression" dxfId="1494" priority="1494">
      <formula>$AB9="Refusée"</formula>
    </cfRule>
    <cfRule type="expression" dxfId="1493" priority="1495">
      <formula>$AB9="En Attente"</formula>
    </cfRule>
  </conditionalFormatting>
  <conditionalFormatting sqref="S9">
    <cfRule type="containsText" dxfId="1492" priority="1479" operator="containsText" text="LE GOFF">
      <formula>NOT(ISERROR(SEARCH("LE GOFF",S9)))</formula>
    </cfRule>
    <cfRule type="containsText" dxfId="1491" priority="1480" operator="containsText" text="THIOLAT">
      <formula>NOT(ISERROR(SEARCH("THIOLAT",S9)))</formula>
    </cfRule>
    <cfRule type="containsText" dxfId="1490" priority="1481" operator="containsText" text="ARTE Dist">
      <formula>NOT(ISERROR(SEARCH("ARTE Dist",S9)))</formula>
    </cfRule>
    <cfRule type="containsText" dxfId="1489" priority="1482" operator="containsText" text="MP HYGIENE">
      <formula>NOT(ISERROR(SEARCH("MP HYGIENE",S9)))</formula>
    </cfRule>
    <cfRule type="containsText" dxfId="1488" priority="1483" operator="containsText" text="TREELOGI-CODINA">
      <formula>NOT(ISERROR(SEARCH("TREELOGI-CODINA",S9)))</formula>
    </cfRule>
    <cfRule type="containsText" dxfId="1487" priority="1484" operator="containsText" text="TICKET COM">
      <formula>NOT(ISERROR(SEARCH("TICKET COM",S9)))</formula>
    </cfRule>
    <cfRule type="containsText" dxfId="1486" priority="1485" operator="containsText" text="SIPALDIS">
      <formula>NOT(ISERROR(SEARCH("SIPALDIS",S9)))</formula>
    </cfRule>
    <cfRule type="containsText" dxfId="1485" priority="1486" operator="containsText" text="JOLARD">
      <formula>NOT(ISERROR(SEARCH("JOLARD",S9)))</formula>
    </cfRule>
    <cfRule type="containsText" dxfId="1484" priority="1487" operator="containsText" text="IMPRIMERIE DU VIADUC">
      <formula>NOT(ISERROR(SEARCH("IMPRIMERIE DU VIADUC",S9)))</formula>
    </cfRule>
    <cfRule type="containsText" dxfId="1483" priority="1488" operator="containsText" text="GUILLIN EMBALLAGES">
      <formula>NOT(ISERROR(SEARCH("GUILLIN EMBALLAGES",S9)))</formula>
    </cfRule>
    <cfRule type="containsText" dxfId="1482" priority="1489" operator="containsText" text="GAULT ET FREMONT">
      <formula>NOT(ISERROR(SEARCH("GAULT ET FREMONT",S9)))</formula>
    </cfRule>
    <cfRule type="containsText" dxfId="1481" priority="1490" operator="containsText" text="EVENPLAST">
      <formula>NOT(ISERROR(SEARCH("EVENPLAST",S9)))</formula>
    </cfRule>
    <cfRule type="containsText" dxfId="1480" priority="1491" operator="containsText" text="ARDEX">
      <formula>NOT(ISERROR(SEARCH("ARDEX",S9)))</formula>
    </cfRule>
    <cfRule type="containsText" dxfId="1479" priority="1492" operator="containsText" text="FIRPLAST">
      <formula>NOT(ISERROR(SEARCH("FIRPLAST",S9)))</formula>
    </cfRule>
    <cfRule type="expression" dxfId="1478" priority="1493">
      <formula>$U9="AUTRE"</formula>
    </cfRule>
  </conditionalFormatting>
  <conditionalFormatting sqref="U9">
    <cfRule type="containsText" dxfId="1477" priority="1476" operator="containsText" text="AUTRE">
      <formula>NOT(ISERROR(SEARCH("AUTRE",U9)))</formula>
    </cfRule>
    <cfRule type="containsText" dxfId="1476" priority="1477" operator="containsText" text="COMATEC">
      <formula>NOT(ISERROR(SEARCH("COMATEC",U9)))</formula>
    </cfRule>
    <cfRule type="containsText" dxfId="1475" priority="1478" operator="containsText" text="SOLIA">
      <formula>NOT(ISERROR(SEARCH("SOLIA",U9)))</formula>
    </cfRule>
  </conditionalFormatting>
  <conditionalFormatting sqref="AD9:BF9">
    <cfRule type="expression" dxfId="1474" priority="1474">
      <formula>$AB9="Refusée"</formula>
    </cfRule>
    <cfRule type="expression" dxfId="1473" priority="1475">
      <formula>$AB9="En Attente"</formula>
    </cfRule>
  </conditionalFormatting>
  <conditionalFormatting sqref="AX9">
    <cfRule type="expression" dxfId="1472" priority="1473">
      <formula>$AX9="OUI"</formula>
    </cfRule>
  </conditionalFormatting>
  <conditionalFormatting sqref="AY9:BA9">
    <cfRule type="expression" dxfId="1471" priority="1472">
      <formula>$AX9="NON"</formula>
    </cfRule>
  </conditionalFormatting>
  <conditionalFormatting sqref="J9">
    <cfRule type="duplicateValues" dxfId="1470" priority="1471"/>
  </conditionalFormatting>
  <conditionalFormatting sqref="AU10:BA10 O10 Z10">
    <cfRule type="containsText" dxfId="1469" priority="1469" operator="containsText" text="NON">
      <formula>NOT(ISERROR(SEARCH("NON",O10)))</formula>
    </cfRule>
    <cfRule type="containsText" dxfId="1468" priority="1470" operator="containsText" text="OUI">
      <formula>NOT(ISERROR(SEARCH("OUI",O10)))</formula>
    </cfRule>
  </conditionalFormatting>
  <conditionalFormatting sqref="AA10">
    <cfRule type="cellIs" dxfId="1467" priority="1466" operator="equal">
      <formula>"Refusée"</formula>
    </cfRule>
    <cfRule type="containsText" dxfId="1466" priority="1467" operator="containsText" text="En Attente">
      <formula>NOT(ISERROR(SEARCH("En Attente",AA10)))</formula>
    </cfRule>
    <cfRule type="cellIs" dxfId="1465" priority="1468" operator="equal">
      <formula>"Validée"</formula>
    </cfRule>
  </conditionalFormatting>
  <conditionalFormatting sqref="AC10">
    <cfRule type="containsText" dxfId="1464" priority="1452" operator="containsText" text="LE GOFF">
      <formula>NOT(ISERROR(SEARCH("LE GOFF",AC10)))</formula>
    </cfRule>
    <cfRule type="containsText" dxfId="1463" priority="1453" operator="containsText" text="THIOLAT">
      <formula>NOT(ISERROR(SEARCH("THIOLAT",AC10)))</formula>
    </cfRule>
    <cfRule type="containsText" dxfId="1462" priority="1454" operator="containsText" text="ARTE Dist">
      <formula>NOT(ISERROR(SEARCH("ARTE Dist",AC10)))</formula>
    </cfRule>
    <cfRule type="containsText" dxfId="1461" priority="1455" operator="containsText" text="MP HYGIENE">
      <formula>NOT(ISERROR(SEARCH("MP HYGIENE",AC10)))</formula>
    </cfRule>
    <cfRule type="containsText" dxfId="1460" priority="1456" operator="containsText" text="TREELOGI-CODINA">
      <formula>NOT(ISERROR(SEARCH("TREELOGI-CODINA",AC10)))</formula>
    </cfRule>
    <cfRule type="containsText" dxfId="1459" priority="1457" operator="containsText" text="TICKET COM">
      <formula>NOT(ISERROR(SEARCH("TICKET COM",AC10)))</formula>
    </cfRule>
    <cfRule type="containsText" dxfId="1458" priority="1458" operator="containsText" text="SIPALDIS">
      <formula>NOT(ISERROR(SEARCH("SIPALDIS",AC10)))</formula>
    </cfRule>
    <cfRule type="containsText" dxfId="1457" priority="1459" operator="containsText" text="JOLARD">
      <formula>NOT(ISERROR(SEARCH("JOLARD",AC10)))</formula>
    </cfRule>
    <cfRule type="containsText" dxfId="1456" priority="1460" operator="containsText" text="IMPRIMERIE DU VIADUC">
      <formula>NOT(ISERROR(SEARCH("IMPRIMERIE DU VIADUC",AC10)))</formula>
    </cfRule>
    <cfRule type="containsText" dxfId="1455" priority="1461" operator="containsText" text="GUILLIN EMBALLAGES">
      <formula>NOT(ISERROR(SEARCH("GUILLIN EMBALLAGES",AC10)))</formula>
    </cfRule>
    <cfRule type="containsText" dxfId="1454" priority="1462" operator="containsText" text="GAULT ET FREMONT">
      <formula>NOT(ISERROR(SEARCH("GAULT ET FREMONT",AC10)))</formula>
    </cfRule>
    <cfRule type="containsText" dxfId="1453" priority="1463" operator="containsText" text="EVENPLAST">
      <formula>NOT(ISERROR(SEARCH("EVENPLAST",AC10)))</formula>
    </cfRule>
    <cfRule type="containsText" dxfId="1452" priority="1464" operator="containsText" text="ARDEX">
      <formula>NOT(ISERROR(SEARCH("ARDEX",AC10)))</formula>
    </cfRule>
    <cfRule type="containsText" dxfId="1451" priority="1465" operator="containsText" text="FIRPLAST">
      <formula>NOT(ISERROR(SEARCH("FIRPLAST",AC10)))</formula>
    </cfRule>
  </conditionalFormatting>
  <conditionalFormatting sqref="AC10 S10">
    <cfRule type="containsText" dxfId="1450" priority="1449" operator="containsText" text="DE FACTO">
      <formula>NOT(ISERROR(SEARCH("DE FACTO",S10)))</formula>
    </cfRule>
    <cfRule type="containsText" dxfId="1449" priority="1450" operator="containsText" text="COMATEC">
      <formula>NOT(ISERROR(SEARCH("COMATEC",S10)))</formula>
    </cfRule>
    <cfRule type="containsText" dxfId="1448" priority="1451" operator="containsText" text="SOLIA">
      <formula>NOT(ISERROR(SEARCH("SOLIA",S10)))</formula>
    </cfRule>
  </conditionalFormatting>
  <conditionalFormatting sqref="BB10">
    <cfRule type="cellIs" dxfId="1447" priority="1446" operator="equal">
      <formula>"Produit refusé"</formula>
    </cfRule>
    <cfRule type="containsText" dxfId="1446" priority="1447" operator="containsText" text="Produit en attente">
      <formula>NOT(ISERROR(SEARCH("Produit en attente",BB10)))</formula>
    </cfRule>
    <cfRule type="containsText" dxfId="1445" priority="1448" operator="containsText" text="Produit retenu">
      <formula>NOT(ISERROR(SEARCH("Produit retenu",BB10)))</formula>
    </cfRule>
  </conditionalFormatting>
  <conditionalFormatting sqref="AH10">
    <cfRule type="cellIs" dxfId="1444" priority="1444" operator="equal">
      <formula>"NON"</formula>
    </cfRule>
    <cfRule type="cellIs" dxfId="1443" priority="1445" operator="equal">
      <formula>"OUI"</formula>
    </cfRule>
  </conditionalFormatting>
  <conditionalFormatting sqref="AA10">
    <cfRule type="cellIs" dxfId="1442" priority="1443" operator="equal">
      <formula>"Refusée"</formula>
    </cfRule>
  </conditionalFormatting>
  <conditionalFormatting sqref="U10">
    <cfRule type="containsText" dxfId="1441" priority="1442" operator="containsText" text="FIRPLAST">
      <formula>NOT(ISERROR(SEARCH("FIRPLAST",U10)))</formula>
    </cfRule>
  </conditionalFormatting>
  <conditionalFormatting sqref="C10">
    <cfRule type="containsText" dxfId="1440" priority="1440" operator="containsText" text="Produit déjà référencé">
      <formula>NOT(ISERROR(SEARCH("Produit déjà référencé",C10)))</formula>
    </cfRule>
    <cfRule type="containsText" dxfId="1439" priority="1441" operator="containsText" text="Nouveau produit">
      <formula>NOT(ISERROR(SEARCH("Nouveau produit",C10)))</formula>
    </cfRule>
  </conditionalFormatting>
  <conditionalFormatting sqref="U10">
    <cfRule type="containsText" dxfId="1438" priority="1437" operator="containsText" text="AUTRES">
      <formula>NOT(ISERROR(SEARCH("AUTRES",U10)))</formula>
    </cfRule>
    <cfRule type="containsText" dxfId="1437" priority="1438" operator="containsText" text="COMATEC">
      <formula>NOT(ISERROR(SEARCH("COMATEC",U10)))</formula>
    </cfRule>
    <cfRule type="containsText" dxfId="1436" priority="1439" operator="containsText" text="SOLIA">
      <formula>NOT(ISERROR(SEARCH("SOLIA",U10)))</formula>
    </cfRule>
  </conditionalFormatting>
  <conditionalFormatting sqref="P10">
    <cfRule type="cellIs" dxfId="1435" priority="1435" operator="equal">
      <formula>"OUI"</formula>
    </cfRule>
    <cfRule type="cellIs" dxfId="1434" priority="1436" operator="equal">
      <formula>"NON"</formula>
    </cfRule>
  </conditionalFormatting>
  <conditionalFormatting sqref="S10">
    <cfRule type="containsText" dxfId="1433" priority="1434" operator="containsText" text="AUTRE">
      <formula>NOT(ISERROR(SEARCH("AUTRE",S10)))</formula>
    </cfRule>
  </conditionalFormatting>
  <conditionalFormatting sqref="BD10:BF10">
    <cfRule type="expression" dxfId="1432" priority="1432">
      <formula>$BC10="Produit refusé"</formula>
    </cfRule>
    <cfRule type="expression" dxfId="1431" priority="1433">
      <formula>$BC10="Produit en attente"</formula>
    </cfRule>
  </conditionalFormatting>
  <conditionalFormatting sqref="AI10">
    <cfRule type="expression" dxfId="1430" priority="1431">
      <formula>$AI10="NON"</formula>
    </cfRule>
  </conditionalFormatting>
  <conditionalFormatting sqref="BD10">
    <cfRule type="expression" dxfId="1429" priority="1430">
      <formula>$BC10="En Attente"</formula>
    </cfRule>
  </conditionalFormatting>
  <conditionalFormatting sqref="BD10:BF10">
    <cfRule type="expression" dxfId="1428" priority="1429">
      <formula>$BC10="Refusée"</formula>
    </cfRule>
  </conditionalFormatting>
  <conditionalFormatting sqref="K10:L10">
    <cfRule type="expression" dxfId="1427" priority="1428">
      <formula>$D10="Nouveau produit"</formula>
    </cfRule>
  </conditionalFormatting>
  <conditionalFormatting sqref="T10">
    <cfRule type="expression" dxfId="1426" priority="1411">
      <formula>$T10="ARTE DIST"</formula>
    </cfRule>
    <cfRule type="expression" dxfId="1425" priority="1412">
      <formula>$T10="SIPALDIS"</formula>
    </cfRule>
    <cfRule type="expression" dxfId="1424" priority="1413">
      <formula>$T10="TICKET COM"</formula>
    </cfRule>
    <cfRule type="expression" dxfId="1423" priority="1414">
      <formula>$T10="JOLARD"</formula>
    </cfRule>
    <cfRule type="expression" dxfId="1422" priority="1415">
      <formula>$T10="IMPRIMERIE DU VIADUC"</formula>
    </cfRule>
    <cfRule type="expression" dxfId="1421" priority="1416">
      <formula>$T10="GUILLIN EMBALLAGES"</formula>
    </cfRule>
    <cfRule type="expression" dxfId="1420" priority="1417">
      <formula>$T10="GAULT ET FREMONT"</formula>
    </cfRule>
    <cfRule type="expression" dxfId="1419" priority="1418">
      <formula>$T10="DE FACTO"</formula>
    </cfRule>
    <cfRule type="expression" dxfId="1418" priority="1419">
      <formula>$T10="EVENPLAST"</formula>
    </cfRule>
    <cfRule type="expression" dxfId="1417" priority="1420">
      <formula>$T10="THIOLAT"</formula>
    </cfRule>
    <cfRule type="expression" dxfId="1416" priority="1421">
      <formula>$T10="LE GOFF"</formula>
    </cfRule>
    <cfRule type="expression" dxfId="1415" priority="1422">
      <formula>$T10="MP HYGIENE"</formula>
    </cfRule>
    <cfRule type="expression" dxfId="1414" priority="1423">
      <formula>$T10="TREELOGI-CODINA"</formula>
    </cfRule>
    <cfRule type="expression" dxfId="1413" priority="1424">
      <formula>$T10="ARDEX"</formula>
    </cfRule>
    <cfRule type="expression" dxfId="1412" priority="1425">
      <formula>$T10="SOLIA"</formula>
    </cfRule>
    <cfRule type="expression" dxfId="1411" priority="1426">
      <formula>$T10="FIRPLAST"</formula>
    </cfRule>
    <cfRule type="expression" dxfId="1410" priority="1427">
      <formula>$T10="COMATEC"</formula>
    </cfRule>
  </conditionalFormatting>
  <conditionalFormatting sqref="S10 AD10:BF10">
    <cfRule type="expression" dxfId="1409" priority="1409">
      <formula>$AB10="Refusée"</formula>
    </cfRule>
    <cfRule type="expression" dxfId="1408" priority="1410">
      <formula>$AB10="En Attente"</formula>
    </cfRule>
  </conditionalFormatting>
  <conditionalFormatting sqref="S10">
    <cfRule type="containsText" dxfId="1407" priority="1394" operator="containsText" text="LE GOFF">
      <formula>NOT(ISERROR(SEARCH("LE GOFF",S10)))</formula>
    </cfRule>
    <cfRule type="containsText" dxfId="1406" priority="1395" operator="containsText" text="THIOLAT">
      <formula>NOT(ISERROR(SEARCH("THIOLAT",S10)))</formula>
    </cfRule>
    <cfRule type="containsText" dxfId="1405" priority="1396" operator="containsText" text="ARTE Dist">
      <formula>NOT(ISERROR(SEARCH("ARTE Dist",S10)))</formula>
    </cfRule>
    <cfRule type="containsText" dxfId="1404" priority="1397" operator="containsText" text="MP HYGIENE">
      <formula>NOT(ISERROR(SEARCH("MP HYGIENE",S10)))</formula>
    </cfRule>
    <cfRule type="containsText" dxfId="1403" priority="1398" operator="containsText" text="TREELOGI-CODINA">
      <formula>NOT(ISERROR(SEARCH("TREELOGI-CODINA",S10)))</formula>
    </cfRule>
    <cfRule type="containsText" dxfId="1402" priority="1399" operator="containsText" text="TICKET COM">
      <formula>NOT(ISERROR(SEARCH("TICKET COM",S10)))</formula>
    </cfRule>
    <cfRule type="containsText" dxfId="1401" priority="1400" operator="containsText" text="SIPALDIS">
      <formula>NOT(ISERROR(SEARCH("SIPALDIS",S10)))</formula>
    </cfRule>
    <cfRule type="containsText" dxfId="1400" priority="1401" operator="containsText" text="JOLARD">
      <formula>NOT(ISERROR(SEARCH("JOLARD",S10)))</formula>
    </cfRule>
    <cfRule type="containsText" dxfId="1399" priority="1402" operator="containsText" text="IMPRIMERIE DU VIADUC">
      <formula>NOT(ISERROR(SEARCH("IMPRIMERIE DU VIADUC",S10)))</formula>
    </cfRule>
    <cfRule type="containsText" dxfId="1398" priority="1403" operator="containsText" text="GUILLIN EMBALLAGES">
      <formula>NOT(ISERROR(SEARCH("GUILLIN EMBALLAGES",S10)))</formula>
    </cfRule>
    <cfRule type="containsText" dxfId="1397" priority="1404" operator="containsText" text="GAULT ET FREMONT">
      <formula>NOT(ISERROR(SEARCH("GAULT ET FREMONT",S10)))</formula>
    </cfRule>
    <cfRule type="containsText" dxfId="1396" priority="1405" operator="containsText" text="EVENPLAST">
      <formula>NOT(ISERROR(SEARCH("EVENPLAST",S10)))</formula>
    </cfRule>
    <cfRule type="containsText" dxfId="1395" priority="1406" operator="containsText" text="ARDEX">
      <formula>NOT(ISERROR(SEARCH("ARDEX",S10)))</formula>
    </cfRule>
    <cfRule type="containsText" dxfId="1394" priority="1407" operator="containsText" text="FIRPLAST">
      <formula>NOT(ISERROR(SEARCH("FIRPLAST",S10)))</formula>
    </cfRule>
    <cfRule type="expression" dxfId="1393" priority="1408">
      <formula>$U10="AUTRE"</formula>
    </cfRule>
  </conditionalFormatting>
  <conditionalFormatting sqref="AX10">
    <cfRule type="expression" dxfId="1392" priority="1393">
      <formula>$AX10="OUI"</formula>
    </cfRule>
  </conditionalFormatting>
  <conditionalFormatting sqref="AY10:BA10">
    <cfRule type="expression" dxfId="1391" priority="1392">
      <formula>$AX10="NON"</formula>
    </cfRule>
  </conditionalFormatting>
  <conditionalFormatting sqref="J10">
    <cfRule type="duplicateValues" dxfId="1390" priority="1391"/>
  </conditionalFormatting>
  <conditionalFormatting sqref="J10">
    <cfRule type="duplicateValues" dxfId="1389" priority="1390"/>
  </conditionalFormatting>
  <conditionalFormatting sqref="AU11:BA11 O11 Z11">
    <cfRule type="containsText" dxfId="1388" priority="1388" operator="containsText" text="NON">
      <formula>NOT(ISERROR(SEARCH("NON",O11)))</formula>
    </cfRule>
    <cfRule type="containsText" dxfId="1387" priority="1389" operator="containsText" text="OUI">
      <formula>NOT(ISERROR(SEARCH("OUI",O11)))</formula>
    </cfRule>
  </conditionalFormatting>
  <conditionalFormatting sqref="AA11">
    <cfRule type="cellIs" dxfId="1386" priority="1385" operator="equal">
      <formula>"Refusée"</formula>
    </cfRule>
    <cfRule type="containsText" dxfId="1385" priority="1386" operator="containsText" text="En Attente">
      <formula>NOT(ISERROR(SEARCH("En Attente",AA11)))</formula>
    </cfRule>
    <cfRule type="cellIs" dxfId="1384" priority="1387" operator="equal">
      <formula>"Validée"</formula>
    </cfRule>
  </conditionalFormatting>
  <conditionalFormatting sqref="AC11">
    <cfRule type="containsText" dxfId="1383" priority="1371" operator="containsText" text="LE GOFF">
      <formula>NOT(ISERROR(SEARCH("LE GOFF",AC11)))</formula>
    </cfRule>
    <cfRule type="containsText" dxfId="1382" priority="1372" operator="containsText" text="THIOLAT">
      <formula>NOT(ISERROR(SEARCH("THIOLAT",AC11)))</formula>
    </cfRule>
    <cfRule type="containsText" dxfId="1381" priority="1373" operator="containsText" text="ARTE Dist">
      <formula>NOT(ISERROR(SEARCH("ARTE Dist",AC11)))</formula>
    </cfRule>
    <cfRule type="containsText" dxfId="1380" priority="1374" operator="containsText" text="MP HYGIENE">
      <formula>NOT(ISERROR(SEARCH("MP HYGIENE",AC11)))</formula>
    </cfRule>
    <cfRule type="containsText" dxfId="1379" priority="1375" operator="containsText" text="TREELOGI-CODINA">
      <formula>NOT(ISERROR(SEARCH("TREELOGI-CODINA",AC11)))</formula>
    </cfRule>
    <cfRule type="containsText" dxfId="1378" priority="1376" operator="containsText" text="TICKET COM">
      <formula>NOT(ISERROR(SEARCH("TICKET COM",AC11)))</formula>
    </cfRule>
    <cfRule type="containsText" dxfId="1377" priority="1377" operator="containsText" text="SIPALDIS">
      <formula>NOT(ISERROR(SEARCH("SIPALDIS",AC11)))</formula>
    </cfRule>
    <cfRule type="containsText" dxfId="1376" priority="1378" operator="containsText" text="JOLARD">
      <formula>NOT(ISERROR(SEARCH("JOLARD",AC11)))</formula>
    </cfRule>
    <cfRule type="containsText" dxfId="1375" priority="1379" operator="containsText" text="IMPRIMERIE DU VIADUC">
      <formula>NOT(ISERROR(SEARCH("IMPRIMERIE DU VIADUC",AC11)))</formula>
    </cfRule>
    <cfRule type="containsText" dxfId="1374" priority="1380" operator="containsText" text="GUILLIN EMBALLAGES">
      <formula>NOT(ISERROR(SEARCH("GUILLIN EMBALLAGES",AC11)))</formula>
    </cfRule>
    <cfRule type="containsText" dxfId="1373" priority="1381" operator="containsText" text="GAULT ET FREMONT">
      <formula>NOT(ISERROR(SEARCH("GAULT ET FREMONT",AC11)))</formula>
    </cfRule>
    <cfRule type="containsText" dxfId="1372" priority="1382" operator="containsText" text="EVENPLAST">
      <formula>NOT(ISERROR(SEARCH("EVENPLAST",AC11)))</formula>
    </cfRule>
    <cfRule type="containsText" dxfId="1371" priority="1383" operator="containsText" text="ARDEX">
      <formula>NOT(ISERROR(SEARCH("ARDEX",AC11)))</formula>
    </cfRule>
    <cfRule type="containsText" dxfId="1370" priority="1384" operator="containsText" text="FIRPLAST">
      <formula>NOT(ISERROR(SEARCH("FIRPLAST",AC11)))</formula>
    </cfRule>
  </conditionalFormatting>
  <conditionalFormatting sqref="AC11 S11">
    <cfRule type="containsText" dxfId="1369" priority="1368" operator="containsText" text="DE FACTO">
      <formula>NOT(ISERROR(SEARCH("DE FACTO",S11)))</formula>
    </cfRule>
    <cfRule type="containsText" dxfId="1368" priority="1369" operator="containsText" text="COMATEC">
      <formula>NOT(ISERROR(SEARCH("COMATEC",S11)))</formula>
    </cfRule>
    <cfRule type="containsText" dxfId="1367" priority="1370" operator="containsText" text="SOLIA">
      <formula>NOT(ISERROR(SEARCH("SOLIA",S11)))</formula>
    </cfRule>
  </conditionalFormatting>
  <conditionalFormatting sqref="BB11">
    <cfRule type="cellIs" dxfId="1366" priority="1365" operator="equal">
      <formula>"Produit refusé"</formula>
    </cfRule>
    <cfRule type="containsText" dxfId="1365" priority="1366" operator="containsText" text="Produit en attente">
      <formula>NOT(ISERROR(SEARCH("Produit en attente",BB11)))</formula>
    </cfRule>
    <cfRule type="containsText" dxfId="1364" priority="1367" operator="containsText" text="Produit retenu">
      <formula>NOT(ISERROR(SEARCH("Produit retenu",BB11)))</formula>
    </cfRule>
  </conditionalFormatting>
  <conditionalFormatting sqref="AH11">
    <cfRule type="cellIs" dxfId="1363" priority="1363" operator="equal">
      <formula>"NON"</formula>
    </cfRule>
    <cfRule type="cellIs" dxfId="1362" priority="1364" operator="equal">
      <formula>"OUI"</formula>
    </cfRule>
  </conditionalFormatting>
  <conditionalFormatting sqref="AA11">
    <cfRule type="cellIs" dxfId="1361" priority="1362" operator="equal">
      <formula>"Refusée"</formula>
    </cfRule>
  </conditionalFormatting>
  <conditionalFormatting sqref="U11">
    <cfRule type="containsText" dxfId="1360" priority="1361" operator="containsText" text="FIRPLAST">
      <formula>NOT(ISERROR(SEARCH("FIRPLAST",U11)))</formula>
    </cfRule>
  </conditionalFormatting>
  <conditionalFormatting sqref="C11">
    <cfRule type="containsText" dxfId="1359" priority="1359" operator="containsText" text="Produit déjà référencé">
      <formula>NOT(ISERROR(SEARCH("Produit déjà référencé",C11)))</formula>
    </cfRule>
    <cfRule type="containsText" dxfId="1358" priority="1360" operator="containsText" text="Nouveau produit">
      <formula>NOT(ISERROR(SEARCH("Nouveau produit",C11)))</formula>
    </cfRule>
  </conditionalFormatting>
  <conditionalFormatting sqref="U11">
    <cfRule type="containsText" dxfId="1357" priority="1356" operator="containsText" text="AUTRES">
      <formula>NOT(ISERROR(SEARCH("AUTRES",U11)))</formula>
    </cfRule>
    <cfRule type="containsText" dxfId="1356" priority="1357" operator="containsText" text="COMATEC">
      <formula>NOT(ISERROR(SEARCH("COMATEC",U11)))</formula>
    </cfRule>
    <cfRule type="containsText" dxfId="1355" priority="1358" operator="containsText" text="SOLIA">
      <formula>NOT(ISERROR(SEARCH("SOLIA",U11)))</formula>
    </cfRule>
  </conditionalFormatting>
  <conditionalFormatting sqref="P11">
    <cfRule type="cellIs" dxfId="1354" priority="1354" operator="equal">
      <formula>"OUI"</formula>
    </cfRule>
    <cfRule type="cellIs" dxfId="1353" priority="1355" operator="equal">
      <formula>"NON"</formula>
    </cfRule>
  </conditionalFormatting>
  <conditionalFormatting sqref="S11">
    <cfRule type="containsText" dxfId="1352" priority="1353" operator="containsText" text="AUTRE">
      <formula>NOT(ISERROR(SEARCH("AUTRE",S11)))</formula>
    </cfRule>
  </conditionalFormatting>
  <conditionalFormatting sqref="BD11:BF11">
    <cfRule type="expression" dxfId="1351" priority="1351">
      <formula>$BC11="Produit refusé"</formula>
    </cfRule>
    <cfRule type="expression" dxfId="1350" priority="1352">
      <formula>$BC11="Produit en attente"</formula>
    </cfRule>
  </conditionalFormatting>
  <conditionalFormatting sqref="AI11">
    <cfRule type="expression" dxfId="1349" priority="1350">
      <formula>$AI11="NON"</formula>
    </cfRule>
  </conditionalFormatting>
  <conditionalFormatting sqref="BD11">
    <cfRule type="expression" dxfId="1348" priority="1349">
      <formula>$BC11="En Attente"</formula>
    </cfRule>
  </conditionalFormatting>
  <conditionalFormatting sqref="BD11:BF11">
    <cfRule type="expression" dxfId="1347" priority="1348">
      <formula>$BC11="Refusée"</formula>
    </cfRule>
  </conditionalFormatting>
  <conditionalFormatting sqref="K11:L11">
    <cfRule type="expression" dxfId="1346" priority="1347">
      <formula>$D11="Nouveau produit"</formula>
    </cfRule>
  </conditionalFormatting>
  <conditionalFormatting sqref="T11">
    <cfRule type="expression" dxfId="1345" priority="1330">
      <formula>$T11="ARTE DIST"</formula>
    </cfRule>
    <cfRule type="expression" dxfId="1344" priority="1331">
      <formula>$T11="SIPALDIS"</formula>
    </cfRule>
    <cfRule type="expression" dxfId="1343" priority="1332">
      <formula>$T11="TICKET COM"</formula>
    </cfRule>
    <cfRule type="expression" dxfId="1342" priority="1333">
      <formula>$T11="JOLARD"</formula>
    </cfRule>
    <cfRule type="expression" dxfId="1341" priority="1334">
      <formula>$T11="IMPRIMERIE DU VIADUC"</formula>
    </cfRule>
    <cfRule type="expression" dxfId="1340" priority="1335">
      <formula>$T11="GUILLIN EMBALLAGES"</formula>
    </cfRule>
    <cfRule type="expression" dxfId="1339" priority="1336">
      <formula>$T11="GAULT ET FREMONT"</formula>
    </cfRule>
    <cfRule type="expression" dxfId="1338" priority="1337">
      <formula>$T11="DE FACTO"</formula>
    </cfRule>
    <cfRule type="expression" dxfId="1337" priority="1338">
      <formula>$T11="EVENPLAST"</formula>
    </cfRule>
    <cfRule type="expression" dxfId="1336" priority="1339">
      <formula>$T11="THIOLAT"</formula>
    </cfRule>
    <cfRule type="expression" dxfId="1335" priority="1340">
      <formula>$T11="LE GOFF"</formula>
    </cfRule>
    <cfRule type="expression" dxfId="1334" priority="1341">
      <formula>$T11="MP HYGIENE"</formula>
    </cfRule>
    <cfRule type="expression" dxfId="1333" priority="1342">
      <formula>$T11="TREELOGI-CODINA"</formula>
    </cfRule>
    <cfRule type="expression" dxfId="1332" priority="1343">
      <formula>$T11="ARDEX"</formula>
    </cfRule>
    <cfRule type="expression" dxfId="1331" priority="1344">
      <formula>$T11="SOLIA"</formula>
    </cfRule>
    <cfRule type="expression" dxfId="1330" priority="1345">
      <formula>$T11="FIRPLAST"</formula>
    </cfRule>
    <cfRule type="expression" dxfId="1329" priority="1346">
      <formula>$T11="COMATEC"</formula>
    </cfRule>
  </conditionalFormatting>
  <conditionalFormatting sqref="S11 AD11:BF11">
    <cfRule type="expression" dxfId="1328" priority="1328">
      <formula>$AB11="Refusée"</formula>
    </cfRule>
    <cfRule type="expression" dxfId="1327" priority="1329">
      <formula>$AB11="En Attente"</formula>
    </cfRule>
  </conditionalFormatting>
  <conditionalFormatting sqref="S11">
    <cfRule type="containsText" dxfId="1326" priority="1313" operator="containsText" text="LE GOFF">
      <formula>NOT(ISERROR(SEARCH("LE GOFF",S11)))</formula>
    </cfRule>
    <cfRule type="containsText" dxfId="1325" priority="1314" operator="containsText" text="THIOLAT">
      <formula>NOT(ISERROR(SEARCH("THIOLAT",S11)))</formula>
    </cfRule>
    <cfRule type="containsText" dxfId="1324" priority="1315" operator="containsText" text="ARTE Dist">
      <formula>NOT(ISERROR(SEARCH("ARTE Dist",S11)))</formula>
    </cfRule>
    <cfRule type="containsText" dxfId="1323" priority="1316" operator="containsText" text="MP HYGIENE">
      <formula>NOT(ISERROR(SEARCH("MP HYGIENE",S11)))</formula>
    </cfRule>
    <cfRule type="containsText" dxfId="1322" priority="1317" operator="containsText" text="TREELOGI-CODINA">
      <formula>NOT(ISERROR(SEARCH("TREELOGI-CODINA",S11)))</formula>
    </cfRule>
    <cfRule type="containsText" dxfId="1321" priority="1318" operator="containsText" text="TICKET COM">
      <formula>NOT(ISERROR(SEARCH("TICKET COM",S11)))</formula>
    </cfRule>
    <cfRule type="containsText" dxfId="1320" priority="1319" operator="containsText" text="SIPALDIS">
      <formula>NOT(ISERROR(SEARCH("SIPALDIS",S11)))</formula>
    </cfRule>
    <cfRule type="containsText" dxfId="1319" priority="1320" operator="containsText" text="JOLARD">
      <formula>NOT(ISERROR(SEARCH("JOLARD",S11)))</formula>
    </cfRule>
    <cfRule type="containsText" dxfId="1318" priority="1321" operator="containsText" text="IMPRIMERIE DU VIADUC">
      <formula>NOT(ISERROR(SEARCH("IMPRIMERIE DU VIADUC",S11)))</formula>
    </cfRule>
    <cfRule type="containsText" dxfId="1317" priority="1322" operator="containsText" text="GUILLIN EMBALLAGES">
      <formula>NOT(ISERROR(SEARCH("GUILLIN EMBALLAGES",S11)))</formula>
    </cfRule>
    <cfRule type="containsText" dxfId="1316" priority="1323" operator="containsText" text="GAULT ET FREMONT">
      <formula>NOT(ISERROR(SEARCH("GAULT ET FREMONT",S11)))</formula>
    </cfRule>
    <cfRule type="containsText" dxfId="1315" priority="1324" operator="containsText" text="EVENPLAST">
      <formula>NOT(ISERROR(SEARCH("EVENPLAST",S11)))</formula>
    </cfRule>
    <cfRule type="containsText" dxfId="1314" priority="1325" operator="containsText" text="ARDEX">
      <formula>NOT(ISERROR(SEARCH("ARDEX",S11)))</formula>
    </cfRule>
    <cfRule type="containsText" dxfId="1313" priority="1326" operator="containsText" text="FIRPLAST">
      <formula>NOT(ISERROR(SEARCH("FIRPLAST",S11)))</formula>
    </cfRule>
    <cfRule type="expression" dxfId="1312" priority="1327">
      <formula>$U11="AUTRE"</formula>
    </cfRule>
  </conditionalFormatting>
  <conditionalFormatting sqref="AX11">
    <cfRule type="expression" dxfId="1311" priority="1312">
      <formula>$AX11="OUI"</formula>
    </cfRule>
  </conditionalFormatting>
  <conditionalFormatting sqref="AY11:BA11">
    <cfRule type="expression" dxfId="1310" priority="1311">
      <formula>$AX11="NON"</formula>
    </cfRule>
  </conditionalFormatting>
  <conditionalFormatting sqref="J11">
    <cfRule type="duplicateValues" dxfId="1309" priority="1310"/>
  </conditionalFormatting>
  <conditionalFormatting sqref="J11">
    <cfRule type="duplicateValues" dxfId="1308" priority="1309"/>
  </conditionalFormatting>
  <conditionalFormatting sqref="AU12:BA12 O12 Z12">
    <cfRule type="containsText" dxfId="1307" priority="1307" operator="containsText" text="NON">
      <formula>NOT(ISERROR(SEARCH("NON",O12)))</formula>
    </cfRule>
    <cfRule type="containsText" dxfId="1306" priority="1308" operator="containsText" text="OUI">
      <formula>NOT(ISERROR(SEARCH("OUI",O12)))</formula>
    </cfRule>
  </conditionalFormatting>
  <conditionalFormatting sqref="AA12">
    <cfRule type="cellIs" dxfId="1305" priority="1304" operator="equal">
      <formula>"Refusée"</formula>
    </cfRule>
    <cfRule type="containsText" dxfId="1304" priority="1305" operator="containsText" text="En Attente">
      <formula>NOT(ISERROR(SEARCH("En Attente",AA12)))</formula>
    </cfRule>
    <cfRule type="cellIs" dxfId="1303" priority="1306" operator="equal">
      <formula>"Validée"</formula>
    </cfRule>
  </conditionalFormatting>
  <conditionalFormatting sqref="AC12">
    <cfRule type="containsText" dxfId="1302" priority="1290" operator="containsText" text="LE GOFF">
      <formula>NOT(ISERROR(SEARCH("LE GOFF",AC12)))</formula>
    </cfRule>
    <cfRule type="containsText" dxfId="1301" priority="1291" operator="containsText" text="THIOLAT">
      <formula>NOT(ISERROR(SEARCH("THIOLAT",AC12)))</formula>
    </cfRule>
    <cfRule type="containsText" dxfId="1300" priority="1292" operator="containsText" text="ARTE Dist">
      <formula>NOT(ISERROR(SEARCH("ARTE Dist",AC12)))</formula>
    </cfRule>
    <cfRule type="containsText" dxfId="1299" priority="1293" operator="containsText" text="MP HYGIENE">
      <formula>NOT(ISERROR(SEARCH("MP HYGIENE",AC12)))</formula>
    </cfRule>
    <cfRule type="containsText" dxfId="1298" priority="1294" operator="containsText" text="TREELOGI-CODINA">
      <formula>NOT(ISERROR(SEARCH("TREELOGI-CODINA",AC12)))</formula>
    </cfRule>
    <cfRule type="containsText" dxfId="1297" priority="1295" operator="containsText" text="TICKET COM">
      <formula>NOT(ISERROR(SEARCH("TICKET COM",AC12)))</formula>
    </cfRule>
    <cfRule type="containsText" dxfId="1296" priority="1296" operator="containsText" text="SIPALDIS">
      <formula>NOT(ISERROR(SEARCH("SIPALDIS",AC12)))</formula>
    </cfRule>
    <cfRule type="containsText" dxfId="1295" priority="1297" operator="containsText" text="JOLARD">
      <formula>NOT(ISERROR(SEARCH("JOLARD",AC12)))</formula>
    </cfRule>
    <cfRule type="containsText" dxfId="1294" priority="1298" operator="containsText" text="IMPRIMERIE DU VIADUC">
      <formula>NOT(ISERROR(SEARCH("IMPRIMERIE DU VIADUC",AC12)))</formula>
    </cfRule>
    <cfRule type="containsText" dxfId="1293" priority="1299" operator="containsText" text="GUILLIN EMBALLAGES">
      <formula>NOT(ISERROR(SEARCH("GUILLIN EMBALLAGES",AC12)))</formula>
    </cfRule>
    <cfRule type="containsText" dxfId="1292" priority="1300" operator="containsText" text="GAULT ET FREMONT">
      <formula>NOT(ISERROR(SEARCH("GAULT ET FREMONT",AC12)))</formula>
    </cfRule>
    <cfRule type="containsText" dxfId="1291" priority="1301" operator="containsText" text="EVENPLAST">
      <formula>NOT(ISERROR(SEARCH("EVENPLAST",AC12)))</formula>
    </cfRule>
    <cfRule type="containsText" dxfId="1290" priority="1302" operator="containsText" text="ARDEX">
      <formula>NOT(ISERROR(SEARCH("ARDEX",AC12)))</formula>
    </cfRule>
    <cfRule type="containsText" dxfId="1289" priority="1303" operator="containsText" text="FIRPLAST">
      <formula>NOT(ISERROR(SEARCH("FIRPLAST",AC12)))</formula>
    </cfRule>
  </conditionalFormatting>
  <conditionalFormatting sqref="AC12 S12">
    <cfRule type="containsText" dxfId="1288" priority="1287" operator="containsText" text="DE FACTO">
      <formula>NOT(ISERROR(SEARCH("DE FACTO",S12)))</formula>
    </cfRule>
    <cfRule type="containsText" dxfId="1287" priority="1288" operator="containsText" text="COMATEC">
      <formula>NOT(ISERROR(SEARCH("COMATEC",S12)))</formula>
    </cfRule>
    <cfRule type="containsText" dxfId="1286" priority="1289" operator="containsText" text="SOLIA">
      <formula>NOT(ISERROR(SEARCH("SOLIA",S12)))</formula>
    </cfRule>
  </conditionalFormatting>
  <conditionalFormatting sqref="BB12">
    <cfRule type="cellIs" dxfId="1285" priority="1284" operator="equal">
      <formula>"Produit refusé"</formula>
    </cfRule>
    <cfRule type="containsText" dxfId="1284" priority="1285" operator="containsText" text="Produit en attente">
      <formula>NOT(ISERROR(SEARCH("Produit en attente",BB12)))</formula>
    </cfRule>
    <cfRule type="containsText" dxfId="1283" priority="1286" operator="containsText" text="Produit retenu">
      <formula>NOT(ISERROR(SEARCH("Produit retenu",BB12)))</formula>
    </cfRule>
  </conditionalFormatting>
  <conditionalFormatting sqref="AH12">
    <cfRule type="cellIs" dxfId="1282" priority="1282" operator="equal">
      <formula>"NON"</formula>
    </cfRule>
    <cfRule type="cellIs" dxfId="1281" priority="1283" operator="equal">
      <formula>"OUI"</formula>
    </cfRule>
  </conditionalFormatting>
  <conditionalFormatting sqref="AA12">
    <cfRule type="cellIs" dxfId="1280" priority="1281" operator="equal">
      <formula>"Refusée"</formula>
    </cfRule>
  </conditionalFormatting>
  <conditionalFormatting sqref="U12">
    <cfRule type="containsText" dxfId="1279" priority="1280" operator="containsText" text="FIRPLAST">
      <formula>NOT(ISERROR(SEARCH("FIRPLAST",U12)))</formula>
    </cfRule>
  </conditionalFormatting>
  <conditionalFormatting sqref="C12">
    <cfRule type="containsText" dxfId="1278" priority="1278" operator="containsText" text="Produit déjà référencé">
      <formula>NOT(ISERROR(SEARCH("Produit déjà référencé",C12)))</formula>
    </cfRule>
    <cfRule type="containsText" dxfId="1277" priority="1279" operator="containsText" text="Nouveau produit">
      <formula>NOT(ISERROR(SEARCH("Nouveau produit",C12)))</formula>
    </cfRule>
  </conditionalFormatting>
  <conditionalFormatting sqref="P12">
    <cfRule type="cellIs" dxfId="1276" priority="1276" operator="equal">
      <formula>"OUI"</formula>
    </cfRule>
    <cfRule type="cellIs" dxfId="1275" priority="1277" operator="equal">
      <formula>"NON"</formula>
    </cfRule>
  </conditionalFormatting>
  <conditionalFormatting sqref="S12">
    <cfRule type="containsText" dxfId="1274" priority="1275" operator="containsText" text="AUTRE">
      <formula>NOT(ISERROR(SEARCH("AUTRE",S12)))</formula>
    </cfRule>
  </conditionalFormatting>
  <conditionalFormatting sqref="BD12:BF12">
    <cfRule type="expression" dxfId="1273" priority="1273">
      <formula>$BC12="Produit refusé"</formula>
    </cfRule>
    <cfRule type="expression" dxfId="1272" priority="1274">
      <formula>$BC12="Produit en attente"</formula>
    </cfRule>
  </conditionalFormatting>
  <conditionalFormatting sqref="AI12">
    <cfRule type="expression" dxfId="1271" priority="1272">
      <formula>$AI12="NON"</formula>
    </cfRule>
  </conditionalFormatting>
  <conditionalFormatting sqref="BD12">
    <cfRule type="expression" dxfId="1270" priority="1271">
      <formula>$BC12="En Attente"</formula>
    </cfRule>
  </conditionalFormatting>
  <conditionalFormatting sqref="BD12:BF12">
    <cfRule type="expression" dxfId="1269" priority="1270">
      <formula>$BC12="Refusée"</formula>
    </cfRule>
  </conditionalFormatting>
  <conditionalFormatting sqref="K12:L12">
    <cfRule type="expression" dxfId="1268" priority="1269">
      <formula>$D12="Nouveau produit"</formula>
    </cfRule>
  </conditionalFormatting>
  <conditionalFormatting sqref="J12">
    <cfRule type="duplicateValues" dxfId="1267" priority="1268"/>
  </conditionalFormatting>
  <conditionalFormatting sqref="T12">
    <cfRule type="expression" dxfId="1266" priority="1251">
      <formula>$T12="ARTE DIST"</formula>
    </cfRule>
    <cfRule type="expression" dxfId="1265" priority="1252">
      <formula>$T12="SIPALDIS"</formula>
    </cfRule>
    <cfRule type="expression" dxfId="1264" priority="1253">
      <formula>$T12="TICKET COM"</formula>
    </cfRule>
    <cfRule type="expression" dxfId="1263" priority="1254">
      <formula>$T12="JOLARD"</formula>
    </cfRule>
    <cfRule type="expression" dxfId="1262" priority="1255">
      <formula>$T12="IMPRIMERIE DU VIADUC"</formula>
    </cfRule>
    <cfRule type="expression" dxfId="1261" priority="1256">
      <formula>$T12="GUILLIN EMBALLAGES"</formula>
    </cfRule>
    <cfRule type="expression" dxfId="1260" priority="1257">
      <formula>$T12="GAULT ET FREMONT"</formula>
    </cfRule>
    <cfRule type="expression" dxfId="1259" priority="1258">
      <formula>$T12="DE FACTO"</formula>
    </cfRule>
    <cfRule type="expression" dxfId="1258" priority="1259">
      <formula>$T12="EVENPLAST"</formula>
    </cfRule>
    <cfRule type="expression" dxfId="1257" priority="1260">
      <formula>$T12="THIOLAT"</formula>
    </cfRule>
    <cfRule type="expression" dxfId="1256" priority="1261">
      <formula>$T12="LE GOFF"</formula>
    </cfRule>
    <cfRule type="expression" dxfId="1255" priority="1262">
      <formula>$T12="MP HYGIENE"</formula>
    </cfRule>
    <cfRule type="expression" dxfId="1254" priority="1263">
      <formula>$T12="TREELOGI-CODINA"</formula>
    </cfRule>
    <cfRule type="expression" dxfId="1253" priority="1264">
      <formula>$T12="ARDEX"</formula>
    </cfRule>
    <cfRule type="expression" dxfId="1252" priority="1265">
      <formula>$T12="SOLIA"</formula>
    </cfRule>
    <cfRule type="expression" dxfId="1251" priority="1266">
      <formula>$T12="FIRPLAST"</formula>
    </cfRule>
    <cfRule type="expression" dxfId="1250" priority="1267">
      <formula>$T12="COMATEC"</formula>
    </cfRule>
  </conditionalFormatting>
  <conditionalFormatting sqref="S12">
    <cfRule type="expression" dxfId="1249" priority="1249">
      <formula>$AB12="Refusée"</formula>
    </cfRule>
    <cfRule type="expression" dxfId="1248" priority="1250">
      <formula>$AB12="En Attente"</formula>
    </cfRule>
  </conditionalFormatting>
  <conditionalFormatting sqref="S12">
    <cfRule type="containsText" dxfId="1247" priority="1234" operator="containsText" text="LE GOFF">
      <formula>NOT(ISERROR(SEARCH("LE GOFF",S12)))</formula>
    </cfRule>
    <cfRule type="containsText" dxfId="1246" priority="1235" operator="containsText" text="THIOLAT">
      <formula>NOT(ISERROR(SEARCH("THIOLAT",S12)))</formula>
    </cfRule>
    <cfRule type="containsText" dxfId="1245" priority="1236" operator="containsText" text="ARTE Dist">
      <formula>NOT(ISERROR(SEARCH("ARTE Dist",S12)))</formula>
    </cfRule>
    <cfRule type="containsText" dxfId="1244" priority="1237" operator="containsText" text="MP HYGIENE">
      <formula>NOT(ISERROR(SEARCH("MP HYGIENE",S12)))</formula>
    </cfRule>
    <cfRule type="containsText" dxfId="1243" priority="1238" operator="containsText" text="TREELOGI-CODINA">
      <formula>NOT(ISERROR(SEARCH("TREELOGI-CODINA",S12)))</formula>
    </cfRule>
    <cfRule type="containsText" dxfId="1242" priority="1239" operator="containsText" text="TICKET COM">
      <formula>NOT(ISERROR(SEARCH("TICKET COM",S12)))</formula>
    </cfRule>
    <cfRule type="containsText" dxfId="1241" priority="1240" operator="containsText" text="SIPALDIS">
      <formula>NOT(ISERROR(SEARCH("SIPALDIS",S12)))</formula>
    </cfRule>
    <cfRule type="containsText" dxfId="1240" priority="1241" operator="containsText" text="JOLARD">
      <formula>NOT(ISERROR(SEARCH("JOLARD",S12)))</formula>
    </cfRule>
    <cfRule type="containsText" dxfId="1239" priority="1242" operator="containsText" text="IMPRIMERIE DU VIADUC">
      <formula>NOT(ISERROR(SEARCH("IMPRIMERIE DU VIADUC",S12)))</formula>
    </cfRule>
    <cfRule type="containsText" dxfId="1238" priority="1243" operator="containsText" text="GUILLIN EMBALLAGES">
      <formula>NOT(ISERROR(SEARCH("GUILLIN EMBALLAGES",S12)))</formula>
    </cfRule>
    <cfRule type="containsText" dxfId="1237" priority="1244" operator="containsText" text="GAULT ET FREMONT">
      <formula>NOT(ISERROR(SEARCH("GAULT ET FREMONT",S12)))</formula>
    </cfRule>
    <cfRule type="containsText" dxfId="1236" priority="1245" operator="containsText" text="EVENPLAST">
      <formula>NOT(ISERROR(SEARCH("EVENPLAST",S12)))</formula>
    </cfRule>
    <cfRule type="containsText" dxfId="1235" priority="1246" operator="containsText" text="ARDEX">
      <formula>NOT(ISERROR(SEARCH("ARDEX",S12)))</formula>
    </cfRule>
    <cfRule type="containsText" dxfId="1234" priority="1247" operator="containsText" text="FIRPLAST">
      <formula>NOT(ISERROR(SEARCH("FIRPLAST",S12)))</formula>
    </cfRule>
    <cfRule type="expression" dxfId="1233" priority="1248">
      <formula>$U12="AUTRE"</formula>
    </cfRule>
  </conditionalFormatting>
  <conditionalFormatting sqref="U12">
    <cfRule type="containsText" dxfId="1232" priority="1231" operator="containsText" text="AUTRE">
      <formula>NOT(ISERROR(SEARCH("AUTRE",U12)))</formula>
    </cfRule>
    <cfRule type="containsText" dxfId="1231" priority="1232" operator="containsText" text="COMATEC">
      <formula>NOT(ISERROR(SEARCH("COMATEC",U12)))</formula>
    </cfRule>
    <cfRule type="containsText" dxfId="1230" priority="1233" operator="containsText" text="SOLIA">
      <formula>NOT(ISERROR(SEARCH("SOLIA",U12)))</formula>
    </cfRule>
  </conditionalFormatting>
  <conditionalFormatting sqref="AD12:BF12">
    <cfRule type="expression" dxfId="1229" priority="1229">
      <formula>$AB12="Refusée"</formula>
    </cfRule>
    <cfRule type="expression" dxfId="1228" priority="1230">
      <formula>$AB12="En Attente"</formula>
    </cfRule>
  </conditionalFormatting>
  <conditionalFormatting sqref="AX12">
    <cfRule type="expression" dxfId="1227" priority="1228">
      <formula>$AX12="OUI"</formula>
    </cfRule>
  </conditionalFormatting>
  <conditionalFormatting sqref="AY12:BA12">
    <cfRule type="expression" dxfId="1226" priority="1227">
      <formula>$AX12="NON"</formula>
    </cfRule>
  </conditionalFormatting>
  <conditionalFormatting sqref="J12">
    <cfRule type="duplicateValues" dxfId="1225" priority="1226"/>
  </conditionalFormatting>
  <conditionalFormatting sqref="AU13:BA13 O13 Z13">
    <cfRule type="containsText" dxfId="1224" priority="1224" operator="containsText" text="NON">
      <formula>NOT(ISERROR(SEARCH("NON",O13)))</formula>
    </cfRule>
    <cfRule type="containsText" dxfId="1223" priority="1225" operator="containsText" text="OUI">
      <formula>NOT(ISERROR(SEARCH("OUI",O13)))</formula>
    </cfRule>
  </conditionalFormatting>
  <conditionalFormatting sqref="AA13">
    <cfRule type="cellIs" dxfId="1222" priority="1221" operator="equal">
      <formula>"Refusée"</formula>
    </cfRule>
    <cfRule type="containsText" dxfId="1221" priority="1222" operator="containsText" text="En Attente">
      <formula>NOT(ISERROR(SEARCH("En Attente",AA13)))</formula>
    </cfRule>
    <cfRule type="cellIs" dxfId="1220" priority="1223" operator="equal">
      <formula>"Validée"</formula>
    </cfRule>
  </conditionalFormatting>
  <conditionalFormatting sqref="AC13">
    <cfRule type="containsText" dxfId="1219" priority="1207" operator="containsText" text="LE GOFF">
      <formula>NOT(ISERROR(SEARCH("LE GOFF",AC13)))</formula>
    </cfRule>
    <cfRule type="containsText" dxfId="1218" priority="1208" operator="containsText" text="THIOLAT">
      <formula>NOT(ISERROR(SEARCH("THIOLAT",AC13)))</formula>
    </cfRule>
    <cfRule type="containsText" dxfId="1217" priority="1209" operator="containsText" text="ARTE Dist">
      <formula>NOT(ISERROR(SEARCH("ARTE Dist",AC13)))</formula>
    </cfRule>
    <cfRule type="containsText" dxfId="1216" priority="1210" operator="containsText" text="MP HYGIENE">
      <formula>NOT(ISERROR(SEARCH("MP HYGIENE",AC13)))</formula>
    </cfRule>
    <cfRule type="containsText" dxfId="1215" priority="1211" operator="containsText" text="TREELOGI-CODINA">
      <formula>NOT(ISERROR(SEARCH("TREELOGI-CODINA",AC13)))</formula>
    </cfRule>
    <cfRule type="containsText" dxfId="1214" priority="1212" operator="containsText" text="TICKET COM">
      <formula>NOT(ISERROR(SEARCH("TICKET COM",AC13)))</formula>
    </cfRule>
    <cfRule type="containsText" dxfId="1213" priority="1213" operator="containsText" text="SIPALDIS">
      <formula>NOT(ISERROR(SEARCH("SIPALDIS",AC13)))</formula>
    </cfRule>
    <cfRule type="containsText" dxfId="1212" priority="1214" operator="containsText" text="JOLARD">
      <formula>NOT(ISERROR(SEARCH("JOLARD",AC13)))</formula>
    </cfRule>
    <cfRule type="containsText" dxfId="1211" priority="1215" operator="containsText" text="IMPRIMERIE DU VIADUC">
      <formula>NOT(ISERROR(SEARCH("IMPRIMERIE DU VIADUC",AC13)))</formula>
    </cfRule>
    <cfRule type="containsText" dxfId="1210" priority="1216" operator="containsText" text="GUILLIN EMBALLAGES">
      <formula>NOT(ISERROR(SEARCH("GUILLIN EMBALLAGES",AC13)))</formula>
    </cfRule>
    <cfRule type="containsText" dxfId="1209" priority="1217" operator="containsText" text="GAULT ET FREMONT">
      <formula>NOT(ISERROR(SEARCH("GAULT ET FREMONT",AC13)))</formula>
    </cfRule>
    <cfRule type="containsText" dxfId="1208" priority="1218" operator="containsText" text="EVENPLAST">
      <formula>NOT(ISERROR(SEARCH("EVENPLAST",AC13)))</formula>
    </cfRule>
    <cfRule type="containsText" dxfId="1207" priority="1219" operator="containsText" text="ARDEX">
      <formula>NOT(ISERROR(SEARCH("ARDEX",AC13)))</formula>
    </cfRule>
    <cfRule type="containsText" dxfId="1206" priority="1220" operator="containsText" text="FIRPLAST">
      <formula>NOT(ISERROR(SEARCH("FIRPLAST",AC13)))</formula>
    </cfRule>
  </conditionalFormatting>
  <conditionalFormatting sqref="AC13 S13">
    <cfRule type="containsText" dxfId="1205" priority="1204" operator="containsText" text="DE FACTO">
      <formula>NOT(ISERROR(SEARCH("DE FACTO",S13)))</formula>
    </cfRule>
    <cfRule type="containsText" dxfId="1204" priority="1205" operator="containsText" text="COMATEC">
      <formula>NOT(ISERROR(SEARCH("COMATEC",S13)))</formula>
    </cfRule>
    <cfRule type="containsText" dxfId="1203" priority="1206" operator="containsText" text="SOLIA">
      <formula>NOT(ISERROR(SEARCH("SOLIA",S13)))</formula>
    </cfRule>
  </conditionalFormatting>
  <conditionalFormatting sqref="BB13">
    <cfRule type="cellIs" dxfId="1202" priority="1201" operator="equal">
      <formula>"Produit refusé"</formula>
    </cfRule>
    <cfRule type="containsText" dxfId="1201" priority="1202" operator="containsText" text="Produit en attente">
      <formula>NOT(ISERROR(SEARCH("Produit en attente",BB13)))</formula>
    </cfRule>
    <cfRule type="containsText" dxfId="1200" priority="1203" operator="containsText" text="Produit retenu">
      <formula>NOT(ISERROR(SEARCH("Produit retenu",BB13)))</formula>
    </cfRule>
  </conditionalFormatting>
  <conditionalFormatting sqref="AH13">
    <cfRule type="cellIs" dxfId="1199" priority="1199" operator="equal">
      <formula>"NON"</formula>
    </cfRule>
    <cfRule type="cellIs" dxfId="1198" priority="1200" operator="equal">
      <formula>"OUI"</formula>
    </cfRule>
  </conditionalFormatting>
  <conditionalFormatting sqref="AA13">
    <cfRule type="cellIs" dxfId="1197" priority="1198" operator="equal">
      <formula>"Refusée"</formula>
    </cfRule>
  </conditionalFormatting>
  <conditionalFormatting sqref="U13">
    <cfRule type="containsText" dxfId="1196" priority="1197" operator="containsText" text="FIRPLAST">
      <formula>NOT(ISERROR(SEARCH("FIRPLAST",U13)))</formula>
    </cfRule>
  </conditionalFormatting>
  <conditionalFormatting sqref="C13">
    <cfRule type="containsText" dxfId="1195" priority="1195" operator="containsText" text="Produit déjà référencé">
      <formula>NOT(ISERROR(SEARCH("Produit déjà référencé",C13)))</formula>
    </cfRule>
    <cfRule type="containsText" dxfId="1194" priority="1196" operator="containsText" text="Nouveau produit">
      <formula>NOT(ISERROR(SEARCH("Nouveau produit",C13)))</formula>
    </cfRule>
  </conditionalFormatting>
  <conditionalFormatting sqref="U13">
    <cfRule type="containsText" dxfId="1193" priority="1192" operator="containsText" text="AUTRES">
      <formula>NOT(ISERROR(SEARCH("AUTRES",U13)))</formula>
    </cfRule>
    <cfRule type="containsText" dxfId="1192" priority="1193" operator="containsText" text="COMATEC">
      <formula>NOT(ISERROR(SEARCH("COMATEC",U13)))</formula>
    </cfRule>
    <cfRule type="containsText" dxfId="1191" priority="1194" operator="containsText" text="SOLIA">
      <formula>NOT(ISERROR(SEARCH("SOLIA",U13)))</formula>
    </cfRule>
  </conditionalFormatting>
  <conditionalFormatting sqref="P13">
    <cfRule type="cellIs" dxfId="1190" priority="1190" operator="equal">
      <formula>"OUI"</formula>
    </cfRule>
    <cfRule type="cellIs" dxfId="1189" priority="1191" operator="equal">
      <formula>"NON"</formula>
    </cfRule>
  </conditionalFormatting>
  <conditionalFormatting sqref="S13">
    <cfRule type="containsText" dxfId="1188" priority="1189" operator="containsText" text="AUTRE">
      <formula>NOT(ISERROR(SEARCH("AUTRE",S13)))</formula>
    </cfRule>
  </conditionalFormatting>
  <conditionalFormatting sqref="BD13:BF13">
    <cfRule type="expression" dxfId="1187" priority="1187">
      <formula>$BC13="Produit refusé"</formula>
    </cfRule>
    <cfRule type="expression" dxfId="1186" priority="1188">
      <formula>$BC13="Produit en attente"</formula>
    </cfRule>
  </conditionalFormatting>
  <conditionalFormatting sqref="AI13">
    <cfRule type="expression" dxfId="1185" priority="1186">
      <formula>$AI13="NON"</formula>
    </cfRule>
  </conditionalFormatting>
  <conditionalFormatting sqref="BD13">
    <cfRule type="expression" dxfId="1184" priority="1185">
      <formula>$BC13="En Attente"</formula>
    </cfRule>
  </conditionalFormatting>
  <conditionalFormatting sqref="BD13:BF13">
    <cfRule type="expression" dxfId="1183" priority="1184">
      <formula>$BC13="Refusée"</formula>
    </cfRule>
  </conditionalFormatting>
  <conditionalFormatting sqref="K13:L13">
    <cfRule type="expression" dxfId="1182" priority="1183">
      <formula>$D13="Nouveau produit"</formula>
    </cfRule>
  </conditionalFormatting>
  <conditionalFormatting sqref="T13">
    <cfRule type="expression" dxfId="1181" priority="1166">
      <formula>$T13="ARTE DIST"</formula>
    </cfRule>
    <cfRule type="expression" dxfId="1180" priority="1167">
      <formula>$T13="SIPALDIS"</formula>
    </cfRule>
    <cfRule type="expression" dxfId="1179" priority="1168">
      <formula>$T13="TICKET COM"</formula>
    </cfRule>
    <cfRule type="expression" dxfId="1178" priority="1169">
      <formula>$T13="JOLARD"</formula>
    </cfRule>
    <cfRule type="expression" dxfId="1177" priority="1170">
      <formula>$T13="IMPRIMERIE DU VIADUC"</formula>
    </cfRule>
    <cfRule type="expression" dxfId="1176" priority="1171">
      <formula>$T13="GUILLIN EMBALLAGES"</formula>
    </cfRule>
    <cfRule type="expression" dxfId="1175" priority="1172">
      <formula>$T13="GAULT ET FREMONT"</formula>
    </cfRule>
    <cfRule type="expression" dxfId="1174" priority="1173">
      <formula>$T13="DE FACTO"</formula>
    </cfRule>
    <cfRule type="expression" dxfId="1173" priority="1174">
      <formula>$T13="EVENPLAST"</formula>
    </cfRule>
    <cfRule type="expression" dxfId="1172" priority="1175">
      <formula>$T13="THIOLAT"</formula>
    </cfRule>
    <cfRule type="expression" dxfId="1171" priority="1176">
      <formula>$T13="LE GOFF"</formula>
    </cfRule>
    <cfRule type="expression" dxfId="1170" priority="1177">
      <formula>$T13="MP HYGIENE"</formula>
    </cfRule>
    <cfRule type="expression" dxfId="1169" priority="1178">
      <formula>$T13="TREELOGI-CODINA"</formula>
    </cfRule>
    <cfRule type="expression" dxfId="1168" priority="1179">
      <formula>$T13="ARDEX"</formula>
    </cfRule>
    <cfRule type="expression" dxfId="1167" priority="1180">
      <formula>$T13="SOLIA"</formula>
    </cfRule>
    <cfRule type="expression" dxfId="1166" priority="1181">
      <formula>$T13="FIRPLAST"</formula>
    </cfRule>
    <cfRule type="expression" dxfId="1165" priority="1182">
      <formula>$T13="COMATEC"</formula>
    </cfRule>
  </conditionalFormatting>
  <conditionalFormatting sqref="S13 AD13:BF13">
    <cfRule type="expression" dxfId="1164" priority="1164">
      <formula>$AB13="Refusée"</formula>
    </cfRule>
    <cfRule type="expression" dxfId="1163" priority="1165">
      <formula>$AB13="En Attente"</formula>
    </cfRule>
  </conditionalFormatting>
  <conditionalFormatting sqref="S13">
    <cfRule type="containsText" dxfId="1162" priority="1149" operator="containsText" text="LE GOFF">
      <formula>NOT(ISERROR(SEARCH("LE GOFF",S13)))</formula>
    </cfRule>
    <cfRule type="containsText" dxfId="1161" priority="1150" operator="containsText" text="THIOLAT">
      <formula>NOT(ISERROR(SEARCH("THIOLAT",S13)))</formula>
    </cfRule>
    <cfRule type="containsText" dxfId="1160" priority="1151" operator="containsText" text="ARTE Dist">
      <formula>NOT(ISERROR(SEARCH("ARTE Dist",S13)))</formula>
    </cfRule>
    <cfRule type="containsText" dxfId="1159" priority="1152" operator="containsText" text="MP HYGIENE">
      <formula>NOT(ISERROR(SEARCH("MP HYGIENE",S13)))</formula>
    </cfRule>
    <cfRule type="containsText" dxfId="1158" priority="1153" operator="containsText" text="TREELOGI-CODINA">
      <formula>NOT(ISERROR(SEARCH("TREELOGI-CODINA",S13)))</formula>
    </cfRule>
    <cfRule type="containsText" dxfId="1157" priority="1154" operator="containsText" text="TICKET COM">
      <formula>NOT(ISERROR(SEARCH("TICKET COM",S13)))</formula>
    </cfRule>
    <cfRule type="containsText" dxfId="1156" priority="1155" operator="containsText" text="SIPALDIS">
      <formula>NOT(ISERROR(SEARCH("SIPALDIS",S13)))</formula>
    </cfRule>
    <cfRule type="containsText" dxfId="1155" priority="1156" operator="containsText" text="JOLARD">
      <formula>NOT(ISERROR(SEARCH("JOLARD",S13)))</formula>
    </cfRule>
    <cfRule type="containsText" dxfId="1154" priority="1157" operator="containsText" text="IMPRIMERIE DU VIADUC">
      <formula>NOT(ISERROR(SEARCH("IMPRIMERIE DU VIADUC",S13)))</formula>
    </cfRule>
    <cfRule type="containsText" dxfId="1153" priority="1158" operator="containsText" text="GUILLIN EMBALLAGES">
      <formula>NOT(ISERROR(SEARCH("GUILLIN EMBALLAGES",S13)))</formula>
    </cfRule>
    <cfRule type="containsText" dxfId="1152" priority="1159" operator="containsText" text="GAULT ET FREMONT">
      <formula>NOT(ISERROR(SEARCH("GAULT ET FREMONT",S13)))</formula>
    </cfRule>
    <cfRule type="containsText" dxfId="1151" priority="1160" operator="containsText" text="EVENPLAST">
      <formula>NOT(ISERROR(SEARCH("EVENPLAST",S13)))</formula>
    </cfRule>
    <cfRule type="containsText" dxfId="1150" priority="1161" operator="containsText" text="ARDEX">
      <formula>NOT(ISERROR(SEARCH("ARDEX",S13)))</formula>
    </cfRule>
    <cfRule type="containsText" dxfId="1149" priority="1162" operator="containsText" text="FIRPLAST">
      <formula>NOT(ISERROR(SEARCH("FIRPLAST",S13)))</formula>
    </cfRule>
    <cfRule type="expression" dxfId="1148" priority="1163">
      <formula>$U13="AUTRE"</formula>
    </cfRule>
  </conditionalFormatting>
  <conditionalFormatting sqref="AX13">
    <cfRule type="expression" dxfId="1147" priority="1148">
      <formula>$AX13="OUI"</formula>
    </cfRule>
  </conditionalFormatting>
  <conditionalFormatting sqref="AY13:BA13">
    <cfRule type="expression" dxfId="1146" priority="1147">
      <formula>$AX13="NON"</formula>
    </cfRule>
  </conditionalFormatting>
  <conditionalFormatting sqref="J13">
    <cfRule type="duplicateValues" dxfId="1145" priority="1146"/>
  </conditionalFormatting>
  <conditionalFormatting sqref="J13">
    <cfRule type="duplicateValues" dxfId="1144" priority="1145"/>
  </conditionalFormatting>
  <conditionalFormatting sqref="AU14:BA14 O14 Z14">
    <cfRule type="containsText" dxfId="1143" priority="1143" operator="containsText" text="NON">
      <formula>NOT(ISERROR(SEARCH("NON",O14)))</formula>
    </cfRule>
    <cfRule type="containsText" dxfId="1142" priority="1144" operator="containsText" text="OUI">
      <formula>NOT(ISERROR(SEARCH("OUI",O14)))</formula>
    </cfRule>
  </conditionalFormatting>
  <conditionalFormatting sqref="AA14">
    <cfRule type="cellIs" dxfId="1141" priority="1140" operator="equal">
      <formula>"Refusée"</formula>
    </cfRule>
    <cfRule type="containsText" dxfId="1140" priority="1141" operator="containsText" text="En Attente">
      <formula>NOT(ISERROR(SEARCH("En Attente",AA14)))</formula>
    </cfRule>
    <cfRule type="cellIs" dxfId="1139" priority="1142" operator="equal">
      <formula>"Validée"</formula>
    </cfRule>
  </conditionalFormatting>
  <conditionalFormatting sqref="AC14">
    <cfRule type="containsText" dxfId="1138" priority="1126" operator="containsText" text="LE GOFF">
      <formula>NOT(ISERROR(SEARCH("LE GOFF",AC14)))</formula>
    </cfRule>
    <cfRule type="containsText" dxfId="1137" priority="1127" operator="containsText" text="THIOLAT">
      <formula>NOT(ISERROR(SEARCH("THIOLAT",AC14)))</formula>
    </cfRule>
    <cfRule type="containsText" dxfId="1136" priority="1128" operator="containsText" text="ARTE Dist">
      <formula>NOT(ISERROR(SEARCH("ARTE Dist",AC14)))</formula>
    </cfRule>
    <cfRule type="containsText" dxfId="1135" priority="1129" operator="containsText" text="MP HYGIENE">
      <formula>NOT(ISERROR(SEARCH("MP HYGIENE",AC14)))</formula>
    </cfRule>
    <cfRule type="containsText" dxfId="1134" priority="1130" operator="containsText" text="TREELOGI-CODINA">
      <formula>NOT(ISERROR(SEARCH("TREELOGI-CODINA",AC14)))</formula>
    </cfRule>
    <cfRule type="containsText" dxfId="1133" priority="1131" operator="containsText" text="TICKET COM">
      <formula>NOT(ISERROR(SEARCH("TICKET COM",AC14)))</formula>
    </cfRule>
    <cfRule type="containsText" dxfId="1132" priority="1132" operator="containsText" text="SIPALDIS">
      <formula>NOT(ISERROR(SEARCH("SIPALDIS",AC14)))</formula>
    </cfRule>
    <cfRule type="containsText" dxfId="1131" priority="1133" operator="containsText" text="JOLARD">
      <formula>NOT(ISERROR(SEARCH("JOLARD",AC14)))</formula>
    </cfRule>
    <cfRule type="containsText" dxfId="1130" priority="1134" operator="containsText" text="IMPRIMERIE DU VIADUC">
      <formula>NOT(ISERROR(SEARCH("IMPRIMERIE DU VIADUC",AC14)))</formula>
    </cfRule>
    <cfRule type="containsText" dxfId="1129" priority="1135" operator="containsText" text="GUILLIN EMBALLAGES">
      <formula>NOT(ISERROR(SEARCH("GUILLIN EMBALLAGES",AC14)))</formula>
    </cfRule>
    <cfRule type="containsText" dxfId="1128" priority="1136" operator="containsText" text="GAULT ET FREMONT">
      <formula>NOT(ISERROR(SEARCH("GAULT ET FREMONT",AC14)))</formula>
    </cfRule>
    <cfRule type="containsText" dxfId="1127" priority="1137" operator="containsText" text="EVENPLAST">
      <formula>NOT(ISERROR(SEARCH("EVENPLAST",AC14)))</formula>
    </cfRule>
    <cfRule type="containsText" dxfId="1126" priority="1138" operator="containsText" text="ARDEX">
      <formula>NOT(ISERROR(SEARCH("ARDEX",AC14)))</formula>
    </cfRule>
    <cfRule type="containsText" dxfId="1125" priority="1139" operator="containsText" text="FIRPLAST">
      <formula>NOT(ISERROR(SEARCH("FIRPLAST",AC14)))</formula>
    </cfRule>
  </conditionalFormatting>
  <conditionalFormatting sqref="AC14 S14">
    <cfRule type="containsText" dxfId="1124" priority="1123" operator="containsText" text="DE FACTO">
      <formula>NOT(ISERROR(SEARCH("DE FACTO",S14)))</formula>
    </cfRule>
    <cfRule type="containsText" dxfId="1123" priority="1124" operator="containsText" text="COMATEC">
      <formula>NOT(ISERROR(SEARCH("COMATEC",S14)))</formula>
    </cfRule>
    <cfRule type="containsText" dxfId="1122" priority="1125" operator="containsText" text="SOLIA">
      <formula>NOT(ISERROR(SEARCH("SOLIA",S14)))</formula>
    </cfRule>
  </conditionalFormatting>
  <conditionalFormatting sqref="BB14">
    <cfRule type="cellIs" dxfId="1121" priority="1120" operator="equal">
      <formula>"Produit refusé"</formula>
    </cfRule>
    <cfRule type="containsText" dxfId="1120" priority="1121" operator="containsText" text="Produit en attente">
      <formula>NOT(ISERROR(SEARCH("Produit en attente",BB14)))</formula>
    </cfRule>
    <cfRule type="containsText" dxfId="1119" priority="1122" operator="containsText" text="Produit retenu">
      <formula>NOT(ISERROR(SEARCH("Produit retenu",BB14)))</formula>
    </cfRule>
  </conditionalFormatting>
  <conditionalFormatting sqref="AH14">
    <cfRule type="cellIs" dxfId="1118" priority="1118" operator="equal">
      <formula>"NON"</formula>
    </cfRule>
    <cfRule type="cellIs" dxfId="1117" priority="1119" operator="equal">
      <formula>"OUI"</formula>
    </cfRule>
  </conditionalFormatting>
  <conditionalFormatting sqref="AA14">
    <cfRule type="cellIs" dxfId="1116" priority="1117" operator="equal">
      <formula>"Refusée"</formula>
    </cfRule>
  </conditionalFormatting>
  <conditionalFormatting sqref="U14">
    <cfRule type="containsText" dxfId="1115" priority="1116" operator="containsText" text="FIRPLAST">
      <formula>NOT(ISERROR(SEARCH("FIRPLAST",U14)))</formula>
    </cfRule>
  </conditionalFormatting>
  <conditionalFormatting sqref="C14">
    <cfRule type="containsText" dxfId="1114" priority="1114" operator="containsText" text="Produit déjà référencé">
      <formula>NOT(ISERROR(SEARCH("Produit déjà référencé",C14)))</formula>
    </cfRule>
    <cfRule type="containsText" dxfId="1113" priority="1115" operator="containsText" text="Nouveau produit">
      <formula>NOT(ISERROR(SEARCH("Nouveau produit",C14)))</formula>
    </cfRule>
  </conditionalFormatting>
  <conditionalFormatting sqref="U14">
    <cfRule type="containsText" dxfId="1112" priority="1111" operator="containsText" text="AUTRES">
      <formula>NOT(ISERROR(SEARCH("AUTRES",U14)))</formula>
    </cfRule>
    <cfRule type="containsText" dxfId="1111" priority="1112" operator="containsText" text="COMATEC">
      <formula>NOT(ISERROR(SEARCH("COMATEC",U14)))</formula>
    </cfRule>
    <cfRule type="containsText" dxfId="1110" priority="1113" operator="containsText" text="SOLIA">
      <formula>NOT(ISERROR(SEARCH("SOLIA",U14)))</formula>
    </cfRule>
  </conditionalFormatting>
  <conditionalFormatting sqref="P14">
    <cfRule type="cellIs" dxfId="1109" priority="1109" operator="equal">
      <formula>"OUI"</formula>
    </cfRule>
    <cfRule type="cellIs" dxfId="1108" priority="1110" operator="equal">
      <formula>"NON"</formula>
    </cfRule>
  </conditionalFormatting>
  <conditionalFormatting sqref="S14">
    <cfRule type="containsText" dxfId="1107" priority="1108" operator="containsText" text="AUTRE">
      <formula>NOT(ISERROR(SEARCH("AUTRE",S14)))</formula>
    </cfRule>
  </conditionalFormatting>
  <conditionalFormatting sqref="BD14:BF14">
    <cfRule type="expression" dxfId="1106" priority="1106">
      <formula>$BC14="Produit refusé"</formula>
    </cfRule>
    <cfRule type="expression" dxfId="1105" priority="1107">
      <formula>$BC14="Produit en attente"</formula>
    </cfRule>
  </conditionalFormatting>
  <conditionalFormatting sqref="AI14">
    <cfRule type="expression" dxfId="1104" priority="1105">
      <formula>$AI14="NON"</formula>
    </cfRule>
  </conditionalFormatting>
  <conditionalFormatting sqref="BD14">
    <cfRule type="expression" dxfId="1103" priority="1104">
      <formula>$BC14="En Attente"</formula>
    </cfRule>
  </conditionalFormatting>
  <conditionalFormatting sqref="BD14:BF14">
    <cfRule type="expression" dxfId="1102" priority="1103">
      <formula>$BC14="Refusée"</formula>
    </cfRule>
  </conditionalFormatting>
  <conditionalFormatting sqref="K14:L14">
    <cfRule type="expression" dxfId="1101" priority="1102">
      <formula>$D14="Nouveau produit"</formula>
    </cfRule>
  </conditionalFormatting>
  <conditionalFormatting sqref="T14">
    <cfRule type="expression" dxfId="1100" priority="1085">
      <formula>$T14="ARTE DIST"</formula>
    </cfRule>
    <cfRule type="expression" dxfId="1099" priority="1086">
      <formula>$T14="SIPALDIS"</formula>
    </cfRule>
    <cfRule type="expression" dxfId="1098" priority="1087">
      <formula>$T14="TICKET COM"</formula>
    </cfRule>
    <cfRule type="expression" dxfId="1097" priority="1088">
      <formula>$T14="JOLARD"</formula>
    </cfRule>
    <cfRule type="expression" dxfId="1096" priority="1089">
      <formula>$T14="IMPRIMERIE DU VIADUC"</formula>
    </cfRule>
    <cfRule type="expression" dxfId="1095" priority="1090">
      <formula>$T14="GUILLIN EMBALLAGES"</formula>
    </cfRule>
    <cfRule type="expression" dxfId="1094" priority="1091">
      <formula>$T14="GAULT ET FREMONT"</formula>
    </cfRule>
    <cfRule type="expression" dxfId="1093" priority="1092">
      <formula>$T14="DE FACTO"</formula>
    </cfRule>
    <cfRule type="expression" dxfId="1092" priority="1093">
      <formula>$T14="EVENPLAST"</formula>
    </cfRule>
    <cfRule type="expression" dxfId="1091" priority="1094">
      <formula>$T14="THIOLAT"</formula>
    </cfRule>
    <cfRule type="expression" dxfId="1090" priority="1095">
      <formula>$T14="LE GOFF"</formula>
    </cfRule>
    <cfRule type="expression" dxfId="1089" priority="1096">
      <formula>$T14="MP HYGIENE"</formula>
    </cfRule>
    <cfRule type="expression" dxfId="1088" priority="1097">
      <formula>$T14="TREELOGI-CODINA"</formula>
    </cfRule>
    <cfRule type="expression" dxfId="1087" priority="1098">
      <formula>$T14="ARDEX"</formula>
    </cfRule>
    <cfRule type="expression" dxfId="1086" priority="1099">
      <formula>$T14="SOLIA"</formula>
    </cfRule>
    <cfRule type="expression" dxfId="1085" priority="1100">
      <formula>$T14="FIRPLAST"</formula>
    </cfRule>
    <cfRule type="expression" dxfId="1084" priority="1101">
      <formula>$T14="COMATEC"</formula>
    </cfRule>
  </conditionalFormatting>
  <conditionalFormatting sqref="S14 AD14:BF14">
    <cfRule type="expression" dxfId="1083" priority="1083">
      <formula>$AB14="Refusée"</formula>
    </cfRule>
    <cfRule type="expression" dxfId="1082" priority="1084">
      <formula>$AB14="En Attente"</formula>
    </cfRule>
  </conditionalFormatting>
  <conditionalFormatting sqref="S14">
    <cfRule type="containsText" dxfId="1081" priority="1068" operator="containsText" text="LE GOFF">
      <formula>NOT(ISERROR(SEARCH("LE GOFF",S14)))</formula>
    </cfRule>
    <cfRule type="containsText" dxfId="1080" priority="1069" operator="containsText" text="THIOLAT">
      <formula>NOT(ISERROR(SEARCH("THIOLAT",S14)))</formula>
    </cfRule>
    <cfRule type="containsText" dxfId="1079" priority="1070" operator="containsText" text="ARTE Dist">
      <formula>NOT(ISERROR(SEARCH("ARTE Dist",S14)))</formula>
    </cfRule>
    <cfRule type="containsText" dxfId="1078" priority="1071" operator="containsText" text="MP HYGIENE">
      <formula>NOT(ISERROR(SEARCH("MP HYGIENE",S14)))</formula>
    </cfRule>
    <cfRule type="containsText" dxfId="1077" priority="1072" operator="containsText" text="TREELOGI-CODINA">
      <formula>NOT(ISERROR(SEARCH("TREELOGI-CODINA",S14)))</formula>
    </cfRule>
    <cfRule type="containsText" dxfId="1076" priority="1073" operator="containsText" text="TICKET COM">
      <formula>NOT(ISERROR(SEARCH("TICKET COM",S14)))</formula>
    </cfRule>
    <cfRule type="containsText" dxfId="1075" priority="1074" operator="containsText" text="SIPALDIS">
      <formula>NOT(ISERROR(SEARCH("SIPALDIS",S14)))</formula>
    </cfRule>
    <cfRule type="containsText" dxfId="1074" priority="1075" operator="containsText" text="JOLARD">
      <formula>NOT(ISERROR(SEARCH("JOLARD",S14)))</formula>
    </cfRule>
    <cfRule type="containsText" dxfId="1073" priority="1076" operator="containsText" text="IMPRIMERIE DU VIADUC">
      <formula>NOT(ISERROR(SEARCH("IMPRIMERIE DU VIADUC",S14)))</formula>
    </cfRule>
    <cfRule type="containsText" dxfId="1072" priority="1077" operator="containsText" text="GUILLIN EMBALLAGES">
      <formula>NOT(ISERROR(SEARCH("GUILLIN EMBALLAGES",S14)))</formula>
    </cfRule>
    <cfRule type="containsText" dxfId="1071" priority="1078" operator="containsText" text="GAULT ET FREMONT">
      <formula>NOT(ISERROR(SEARCH("GAULT ET FREMONT",S14)))</formula>
    </cfRule>
    <cfRule type="containsText" dxfId="1070" priority="1079" operator="containsText" text="EVENPLAST">
      <formula>NOT(ISERROR(SEARCH("EVENPLAST",S14)))</formula>
    </cfRule>
    <cfRule type="containsText" dxfId="1069" priority="1080" operator="containsText" text="ARDEX">
      <formula>NOT(ISERROR(SEARCH("ARDEX",S14)))</formula>
    </cfRule>
    <cfRule type="containsText" dxfId="1068" priority="1081" operator="containsText" text="FIRPLAST">
      <formula>NOT(ISERROR(SEARCH("FIRPLAST",S14)))</formula>
    </cfRule>
    <cfRule type="expression" dxfId="1067" priority="1082">
      <formula>$U14="AUTRE"</formula>
    </cfRule>
  </conditionalFormatting>
  <conditionalFormatting sqref="AX14">
    <cfRule type="expression" dxfId="1066" priority="1067">
      <formula>$AX14="OUI"</formula>
    </cfRule>
  </conditionalFormatting>
  <conditionalFormatting sqref="AY14:BA14">
    <cfRule type="expression" dxfId="1065" priority="1066">
      <formula>$AX14="NON"</formula>
    </cfRule>
  </conditionalFormatting>
  <conditionalFormatting sqref="J14">
    <cfRule type="duplicateValues" dxfId="1064" priority="1065"/>
  </conditionalFormatting>
  <conditionalFormatting sqref="J14">
    <cfRule type="duplicateValues" dxfId="1063" priority="1064"/>
  </conditionalFormatting>
  <conditionalFormatting sqref="AU15:BA15 O15 Z15">
    <cfRule type="containsText" dxfId="1062" priority="1062" operator="containsText" text="NON">
      <formula>NOT(ISERROR(SEARCH("NON",O15)))</formula>
    </cfRule>
    <cfRule type="containsText" dxfId="1061" priority="1063" operator="containsText" text="OUI">
      <formula>NOT(ISERROR(SEARCH("OUI",O15)))</formula>
    </cfRule>
  </conditionalFormatting>
  <conditionalFormatting sqref="AA15">
    <cfRule type="cellIs" dxfId="1060" priority="1059" operator="equal">
      <formula>"Refusée"</formula>
    </cfRule>
    <cfRule type="containsText" dxfId="1059" priority="1060" operator="containsText" text="En Attente">
      <formula>NOT(ISERROR(SEARCH("En Attente",AA15)))</formula>
    </cfRule>
    <cfRule type="cellIs" dxfId="1058" priority="1061" operator="equal">
      <formula>"Validée"</formula>
    </cfRule>
  </conditionalFormatting>
  <conditionalFormatting sqref="AC15">
    <cfRule type="containsText" dxfId="1057" priority="1045" operator="containsText" text="LE GOFF">
      <formula>NOT(ISERROR(SEARCH("LE GOFF",AC15)))</formula>
    </cfRule>
    <cfRule type="containsText" dxfId="1056" priority="1046" operator="containsText" text="THIOLAT">
      <formula>NOT(ISERROR(SEARCH("THIOLAT",AC15)))</formula>
    </cfRule>
    <cfRule type="containsText" dxfId="1055" priority="1047" operator="containsText" text="ARTE Dist">
      <formula>NOT(ISERROR(SEARCH("ARTE Dist",AC15)))</formula>
    </cfRule>
    <cfRule type="containsText" dxfId="1054" priority="1048" operator="containsText" text="MP HYGIENE">
      <formula>NOT(ISERROR(SEARCH("MP HYGIENE",AC15)))</formula>
    </cfRule>
    <cfRule type="containsText" dxfId="1053" priority="1049" operator="containsText" text="TREELOGI-CODINA">
      <formula>NOT(ISERROR(SEARCH("TREELOGI-CODINA",AC15)))</formula>
    </cfRule>
    <cfRule type="containsText" dxfId="1052" priority="1050" operator="containsText" text="TICKET COM">
      <formula>NOT(ISERROR(SEARCH("TICKET COM",AC15)))</formula>
    </cfRule>
    <cfRule type="containsText" dxfId="1051" priority="1051" operator="containsText" text="SIPALDIS">
      <formula>NOT(ISERROR(SEARCH("SIPALDIS",AC15)))</formula>
    </cfRule>
    <cfRule type="containsText" dxfId="1050" priority="1052" operator="containsText" text="JOLARD">
      <formula>NOT(ISERROR(SEARCH("JOLARD",AC15)))</formula>
    </cfRule>
    <cfRule type="containsText" dxfId="1049" priority="1053" operator="containsText" text="IMPRIMERIE DU VIADUC">
      <formula>NOT(ISERROR(SEARCH("IMPRIMERIE DU VIADUC",AC15)))</formula>
    </cfRule>
    <cfRule type="containsText" dxfId="1048" priority="1054" operator="containsText" text="GUILLIN EMBALLAGES">
      <formula>NOT(ISERROR(SEARCH("GUILLIN EMBALLAGES",AC15)))</formula>
    </cfRule>
    <cfRule type="containsText" dxfId="1047" priority="1055" operator="containsText" text="GAULT ET FREMONT">
      <formula>NOT(ISERROR(SEARCH("GAULT ET FREMONT",AC15)))</formula>
    </cfRule>
    <cfRule type="containsText" dxfId="1046" priority="1056" operator="containsText" text="EVENPLAST">
      <formula>NOT(ISERROR(SEARCH("EVENPLAST",AC15)))</formula>
    </cfRule>
    <cfRule type="containsText" dxfId="1045" priority="1057" operator="containsText" text="ARDEX">
      <formula>NOT(ISERROR(SEARCH("ARDEX",AC15)))</formula>
    </cfRule>
    <cfRule type="containsText" dxfId="1044" priority="1058" operator="containsText" text="FIRPLAST">
      <formula>NOT(ISERROR(SEARCH("FIRPLAST",AC15)))</formula>
    </cfRule>
  </conditionalFormatting>
  <conditionalFormatting sqref="AC15 S15">
    <cfRule type="containsText" dxfId="1043" priority="1042" operator="containsText" text="DE FACTO">
      <formula>NOT(ISERROR(SEARCH("DE FACTO",S15)))</formula>
    </cfRule>
    <cfRule type="containsText" dxfId="1042" priority="1043" operator="containsText" text="COMATEC">
      <formula>NOT(ISERROR(SEARCH("COMATEC",S15)))</formula>
    </cfRule>
    <cfRule type="containsText" dxfId="1041" priority="1044" operator="containsText" text="SOLIA">
      <formula>NOT(ISERROR(SEARCH("SOLIA",S15)))</formula>
    </cfRule>
  </conditionalFormatting>
  <conditionalFormatting sqref="BB15">
    <cfRule type="cellIs" dxfId="1040" priority="1039" operator="equal">
      <formula>"Produit refusé"</formula>
    </cfRule>
    <cfRule type="containsText" dxfId="1039" priority="1040" operator="containsText" text="Produit en attente">
      <formula>NOT(ISERROR(SEARCH("Produit en attente",BB15)))</formula>
    </cfRule>
    <cfRule type="containsText" dxfId="1038" priority="1041" operator="containsText" text="Produit retenu">
      <formula>NOT(ISERROR(SEARCH("Produit retenu",BB15)))</formula>
    </cfRule>
  </conditionalFormatting>
  <conditionalFormatting sqref="AH15">
    <cfRule type="cellIs" dxfId="1037" priority="1037" operator="equal">
      <formula>"NON"</formula>
    </cfRule>
    <cfRule type="cellIs" dxfId="1036" priority="1038" operator="equal">
      <formula>"OUI"</formula>
    </cfRule>
  </conditionalFormatting>
  <conditionalFormatting sqref="AA15">
    <cfRule type="cellIs" dxfId="1035" priority="1036" operator="equal">
      <formula>"Refusée"</formula>
    </cfRule>
  </conditionalFormatting>
  <conditionalFormatting sqref="U15">
    <cfRule type="containsText" dxfId="1034" priority="1035" operator="containsText" text="FIRPLAST">
      <formula>NOT(ISERROR(SEARCH("FIRPLAST",U15)))</formula>
    </cfRule>
  </conditionalFormatting>
  <conditionalFormatting sqref="C15">
    <cfRule type="containsText" dxfId="1033" priority="1033" operator="containsText" text="Produit déjà référencé">
      <formula>NOT(ISERROR(SEARCH("Produit déjà référencé",C15)))</formula>
    </cfRule>
    <cfRule type="containsText" dxfId="1032" priority="1034" operator="containsText" text="Nouveau produit">
      <formula>NOT(ISERROR(SEARCH("Nouveau produit",C15)))</formula>
    </cfRule>
  </conditionalFormatting>
  <conditionalFormatting sqref="P15">
    <cfRule type="cellIs" dxfId="1031" priority="1031" operator="equal">
      <formula>"OUI"</formula>
    </cfRule>
    <cfRule type="cellIs" dxfId="1030" priority="1032" operator="equal">
      <formula>"NON"</formula>
    </cfRule>
  </conditionalFormatting>
  <conditionalFormatting sqref="S15">
    <cfRule type="containsText" dxfId="1029" priority="1030" operator="containsText" text="AUTRE">
      <formula>NOT(ISERROR(SEARCH("AUTRE",S15)))</formula>
    </cfRule>
  </conditionalFormatting>
  <conditionalFormatting sqref="BD15:BF15">
    <cfRule type="expression" dxfId="1028" priority="1028">
      <formula>$BC15="Produit refusé"</formula>
    </cfRule>
    <cfRule type="expression" dxfId="1027" priority="1029">
      <formula>$BC15="Produit en attente"</formula>
    </cfRule>
  </conditionalFormatting>
  <conditionalFormatting sqref="AI15">
    <cfRule type="expression" dxfId="1026" priority="1027">
      <formula>$AI15="NON"</formula>
    </cfRule>
  </conditionalFormatting>
  <conditionalFormatting sqref="BD15">
    <cfRule type="expression" dxfId="1025" priority="1026">
      <formula>$BC15="En Attente"</formula>
    </cfRule>
  </conditionalFormatting>
  <conditionalFormatting sqref="BD15:BF15">
    <cfRule type="expression" dxfId="1024" priority="1025">
      <formula>$BC15="Refusée"</formula>
    </cfRule>
  </conditionalFormatting>
  <conditionalFormatting sqref="K15:L15">
    <cfRule type="expression" dxfId="1023" priority="1024">
      <formula>$D15="Nouveau produit"</formula>
    </cfRule>
  </conditionalFormatting>
  <conditionalFormatting sqref="J15">
    <cfRule type="duplicateValues" dxfId="1022" priority="1023"/>
  </conditionalFormatting>
  <conditionalFormatting sqref="T15">
    <cfRule type="expression" dxfId="1021" priority="1006">
      <formula>$T15="ARTE DIST"</formula>
    </cfRule>
    <cfRule type="expression" dxfId="1020" priority="1007">
      <formula>$T15="SIPALDIS"</formula>
    </cfRule>
    <cfRule type="expression" dxfId="1019" priority="1008">
      <formula>$T15="TICKET COM"</formula>
    </cfRule>
    <cfRule type="expression" dxfId="1018" priority="1009">
      <formula>$T15="JOLARD"</formula>
    </cfRule>
    <cfRule type="expression" dxfId="1017" priority="1010">
      <formula>$T15="IMPRIMERIE DU VIADUC"</formula>
    </cfRule>
    <cfRule type="expression" dxfId="1016" priority="1011">
      <formula>$T15="GUILLIN EMBALLAGES"</formula>
    </cfRule>
    <cfRule type="expression" dxfId="1015" priority="1012">
      <formula>$T15="GAULT ET FREMONT"</formula>
    </cfRule>
    <cfRule type="expression" dxfId="1014" priority="1013">
      <formula>$T15="DE FACTO"</formula>
    </cfRule>
    <cfRule type="expression" dxfId="1013" priority="1014">
      <formula>$T15="EVENPLAST"</formula>
    </cfRule>
    <cfRule type="expression" dxfId="1012" priority="1015">
      <formula>$T15="THIOLAT"</formula>
    </cfRule>
    <cfRule type="expression" dxfId="1011" priority="1016">
      <formula>$T15="LE GOFF"</formula>
    </cfRule>
    <cfRule type="expression" dxfId="1010" priority="1017">
      <formula>$T15="MP HYGIENE"</formula>
    </cfRule>
    <cfRule type="expression" dxfId="1009" priority="1018">
      <formula>$T15="TREELOGI-CODINA"</formula>
    </cfRule>
    <cfRule type="expression" dxfId="1008" priority="1019">
      <formula>$T15="ARDEX"</formula>
    </cfRule>
    <cfRule type="expression" dxfId="1007" priority="1020">
      <formula>$T15="SOLIA"</formula>
    </cfRule>
    <cfRule type="expression" dxfId="1006" priority="1021">
      <formula>$T15="FIRPLAST"</formula>
    </cfRule>
    <cfRule type="expression" dxfId="1005" priority="1022">
      <formula>$T15="COMATEC"</formula>
    </cfRule>
  </conditionalFormatting>
  <conditionalFormatting sqref="S15">
    <cfRule type="expression" dxfId="1004" priority="1004">
      <formula>$AB15="Refusée"</formula>
    </cfRule>
    <cfRule type="expression" dxfId="1003" priority="1005">
      <formula>$AB15="En Attente"</formula>
    </cfRule>
  </conditionalFormatting>
  <conditionalFormatting sqref="S15">
    <cfRule type="containsText" dxfId="1002" priority="989" operator="containsText" text="LE GOFF">
      <formula>NOT(ISERROR(SEARCH("LE GOFF",S15)))</formula>
    </cfRule>
    <cfRule type="containsText" dxfId="1001" priority="990" operator="containsText" text="THIOLAT">
      <formula>NOT(ISERROR(SEARCH("THIOLAT",S15)))</formula>
    </cfRule>
    <cfRule type="containsText" dxfId="1000" priority="991" operator="containsText" text="ARTE Dist">
      <formula>NOT(ISERROR(SEARCH("ARTE Dist",S15)))</formula>
    </cfRule>
    <cfRule type="containsText" dxfId="999" priority="992" operator="containsText" text="MP HYGIENE">
      <formula>NOT(ISERROR(SEARCH("MP HYGIENE",S15)))</formula>
    </cfRule>
    <cfRule type="containsText" dxfId="998" priority="993" operator="containsText" text="TREELOGI-CODINA">
      <formula>NOT(ISERROR(SEARCH("TREELOGI-CODINA",S15)))</formula>
    </cfRule>
    <cfRule type="containsText" dxfId="997" priority="994" operator="containsText" text="TICKET COM">
      <formula>NOT(ISERROR(SEARCH("TICKET COM",S15)))</formula>
    </cfRule>
    <cfRule type="containsText" dxfId="996" priority="995" operator="containsText" text="SIPALDIS">
      <formula>NOT(ISERROR(SEARCH("SIPALDIS",S15)))</formula>
    </cfRule>
    <cfRule type="containsText" dxfId="995" priority="996" operator="containsText" text="JOLARD">
      <formula>NOT(ISERROR(SEARCH("JOLARD",S15)))</formula>
    </cfRule>
    <cfRule type="containsText" dxfId="994" priority="997" operator="containsText" text="IMPRIMERIE DU VIADUC">
      <formula>NOT(ISERROR(SEARCH("IMPRIMERIE DU VIADUC",S15)))</formula>
    </cfRule>
    <cfRule type="containsText" dxfId="993" priority="998" operator="containsText" text="GUILLIN EMBALLAGES">
      <formula>NOT(ISERROR(SEARCH("GUILLIN EMBALLAGES",S15)))</formula>
    </cfRule>
    <cfRule type="containsText" dxfId="992" priority="999" operator="containsText" text="GAULT ET FREMONT">
      <formula>NOT(ISERROR(SEARCH("GAULT ET FREMONT",S15)))</formula>
    </cfRule>
    <cfRule type="containsText" dxfId="991" priority="1000" operator="containsText" text="EVENPLAST">
      <formula>NOT(ISERROR(SEARCH("EVENPLAST",S15)))</formula>
    </cfRule>
    <cfRule type="containsText" dxfId="990" priority="1001" operator="containsText" text="ARDEX">
      <formula>NOT(ISERROR(SEARCH("ARDEX",S15)))</formula>
    </cfRule>
    <cfRule type="containsText" dxfId="989" priority="1002" operator="containsText" text="FIRPLAST">
      <formula>NOT(ISERROR(SEARCH("FIRPLAST",S15)))</formula>
    </cfRule>
    <cfRule type="expression" dxfId="988" priority="1003">
      <formula>$U15="AUTRE"</formula>
    </cfRule>
  </conditionalFormatting>
  <conditionalFormatting sqref="U15">
    <cfRule type="containsText" dxfId="987" priority="986" operator="containsText" text="AUTRE">
      <formula>NOT(ISERROR(SEARCH("AUTRE",U15)))</formula>
    </cfRule>
    <cfRule type="containsText" dxfId="986" priority="987" operator="containsText" text="COMATEC">
      <formula>NOT(ISERROR(SEARCH("COMATEC",U15)))</formula>
    </cfRule>
    <cfRule type="containsText" dxfId="985" priority="988" operator="containsText" text="SOLIA">
      <formula>NOT(ISERROR(SEARCH("SOLIA",U15)))</formula>
    </cfRule>
  </conditionalFormatting>
  <conditionalFormatting sqref="AD15:BF15">
    <cfRule type="expression" dxfId="984" priority="984">
      <formula>$AB15="Refusée"</formula>
    </cfRule>
    <cfRule type="expression" dxfId="983" priority="985">
      <formula>$AB15="En Attente"</formula>
    </cfRule>
  </conditionalFormatting>
  <conditionalFormatting sqref="AX15">
    <cfRule type="expression" dxfId="982" priority="983">
      <formula>$AX15="OUI"</formula>
    </cfRule>
  </conditionalFormatting>
  <conditionalFormatting sqref="AY15:BA15">
    <cfRule type="expression" dxfId="981" priority="982">
      <formula>$AX15="NON"</formula>
    </cfRule>
  </conditionalFormatting>
  <conditionalFormatting sqref="J15">
    <cfRule type="duplicateValues" dxfId="980" priority="981"/>
  </conditionalFormatting>
  <conditionalFormatting sqref="AU16:BA16 O16 Z16">
    <cfRule type="containsText" dxfId="979" priority="979" operator="containsText" text="NON">
      <formula>NOT(ISERROR(SEARCH("NON",O16)))</formula>
    </cfRule>
    <cfRule type="containsText" dxfId="978" priority="980" operator="containsText" text="OUI">
      <formula>NOT(ISERROR(SEARCH("OUI",O16)))</formula>
    </cfRule>
  </conditionalFormatting>
  <conditionalFormatting sqref="AA16">
    <cfRule type="cellIs" dxfId="977" priority="976" operator="equal">
      <formula>"Refusée"</formula>
    </cfRule>
    <cfRule type="containsText" dxfId="976" priority="977" operator="containsText" text="En Attente">
      <formula>NOT(ISERROR(SEARCH("En Attente",AA16)))</formula>
    </cfRule>
    <cfRule type="cellIs" dxfId="975" priority="978" operator="equal">
      <formula>"Validée"</formula>
    </cfRule>
  </conditionalFormatting>
  <conditionalFormatting sqref="AC16">
    <cfRule type="containsText" dxfId="974" priority="962" operator="containsText" text="LE GOFF">
      <formula>NOT(ISERROR(SEARCH("LE GOFF",AC16)))</formula>
    </cfRule>
    <cfRule type="containsText" dxfId="973" priority="963" operator="containsText" text="THIOLAT">
      <formula>NOT(ISERROR(SEARCH("THIOLAT",AC16)))</formula>
    </cfRule>
    <cfRule type="containsText" dxfId="972" priority="964" operator="containsText" text="ARTE Dist">
      <formula>NOT(ISERROR(SEARCH("ARTE Dist",AC16)))</formula>
    </cfRule>
    <cfRule type="containsText" dxfId="971" priority="965" operator="containsText" text="MP HYGIENE">
      <formula>NOT(ISERROR(SEARCH("MP HYGIENE",AC16)))</formula>
    </cfRule>
    <cfRule type="containsText" dxfId="970" priority="966" operator="containsText" text="TREELOGI-CODINA">
      <formula>NOT(ISERROR(SEARCH("TREELOGI-CODINA",AC16)))</formula>
    </cfRule>
    <cfRule type="containsText" dxfId="969" priority="967" operator="containsText" text="TICKET COM">
      <formula>NOT(ISERROR(SEARCH("TICKET COM",AC16)))</formula>
    </cfRule>
    <cfRule type="containsText" dxfId="968" priority="968" operator="containsText" text="SIPALDIS">
      <formula>NOT(ISERROR(SEARCH("SIPALDIS",AC16)))</formula>
    </cfRule>
    <cfRule type="containsText" dxfId="967" priority="969" operator="containsText" text="JOLARD">
      <formula>NOT(ISERROR(SEARCH("JOLARD",AC16)))</formula>
    </cfRule>
    <cfRule type="containsText" dxfId="966" priority="970" operator="containsText" text="IMPRIMERIE DU VIADUC">
      <formula>NOT(ISERROR(SEARCH("IMPRIMERIE DU VIADUC",AC16)))</formula>
    </cfRule>
    <cfRule type="containsText" dxfId="965" priority="971" operator="containsText" text="GUILLIN EMBALLAGES">
      <formula>NOT(ISERROR(SEARCH("GUILLIN EMBALLAGES",AC16)))</formula>
    </cfRule>
    <cfRule type="containsText" dxfId="964" priority="972" operator="containsText" text="GAULT ET FREMONT">
      <formula>NOT(ISERROR(SEARCH("GAULT ET FREMONT",AC16)))</formula>
    </cfRule>
    <cfRule type="containsText" dxfId="963" priority="973" operator="containsText" text="EVENPLAST">
      <formula>NOT(ISERROR(SEARCH("EVENPLAST",AC16)))</formula>
    </cfRule>
    <cfRule type="containsText" dxfId="962" priority="974" operator="containsText" text="ARDEX">
      <formula>NOT(ISERROR(SEARCH("ARDEX",AC16)))</formula>
    </cfRule>
    <cfRule type="containsText" dxfId="961" priority="975" operator="containsText" text="FIRPLAST">
      <formula>NOT(ISERROR(SEARCH("FIRPLAST",AC16)))</formula>
    </cfRule>
  </conditionalFormatting>
  <conditionalFormatting sqref="AC16 S16">
    <cfRule type="containsText" dxfId="960" priority="959" operator="containsText" text="DE FACTO">
      <formula>NOT(ISERROR(SEARCH("DE FACTO",S16)))</formula>
    </cfRule>
    <cfRule type="containsText" dxfId="959" priority="960" operator="containsText" text="COMATEC">
      <formula>NOT(ISERROR(SEARCH("COMATEC",S16)))</formula>
    </cfRule>
    <cfRule type="containsText" dxfId="958" priority="961" operator="containsText" text="SOLIA">
      <formula>NOT(ISERROR(SEARCH("SOLIA",S16)))</formula>
    </cfRule>
  </conditionalFormatting>
  <conditionalFormatting sqref="BB16">
    <cfRule type="cellIs" dxfId="957" priority="956" operator="equal">
      <formula>"Produit refusé"</formula>
    </cfRule>
    <cfRule type="containsText" dxfId="956" priority="957" operator="containsText" text="Produit en attente">
      <formula>NOT(ISERROR(SEARCH("Produit en attente",BB16)))</formula>
    </cfRule>
    <cfRule type="containsText" dxfId="955" priority="958" operator="containsText" text="Produit retenu">
      <formula>NOT(ISERROR(SEARCH("Produit retenu",BB16)))</formula>
    </cfRule>
  </conditionalFormatting>
  <conditionalFormatting sqref="AH16">
    <cfRule type="cellIs" dxfId="954" priority="954" operator="equal">
      <formula>"NON"</formula>
    </cfRule>
    <cfRule type="cellIs" dxfId="953" priority="955" operator="equal">
      <formula>"OUI"</formula>
    </cfRule>
  </conditionalFormatting>
  <conditionalFormatting sqref="AA16">
    <cfRule type="cellIs" dxfId="952" priority="953" operator="equal">
      <formula>"Refusée"</formula>
    </cfRule>
  </conditionalFormatting>
  <conditionalFormatting sqref="U16">
    <cfRule type="containsText" dxfId="951" priority="952" operator="containsText" text="FIRPLAST">
      <formula>NOT(ISERROR(SEARCH("FIRPLAST",U16)))</formula>
    </cfRule>
  </conditionalFormatting>
  <conditionalFormatting sqref="C16">
    <cfRule type="containsText" dxfId="950" priority="950" operator="containsText" text="Produit déjà référencé">
      <formula>NOT(ISERROR(SEARCH("Produit déjà référencé",C16)))</formula>
    </cfRule>
    <cfRule type="containsText" dxfId="949" priority="951" operator="containsText" text="Nouveau produit">
      <formula>NOT(ISERROR(SEARCH("Nouveau produit",C16)))</formula>
    </cfRule>
  </conditionalFormatting>
  <conditionalFormatting sqref="U16">
    <cfRule type="containsText" dxfId="948" priority="947" operator="containsText" text="AUTRES">
      <formula>NOT(ISERROR(SEARCH("AUTRES",U16)))</formula>
    </cfRule>
    <cfRule type="containsText" dxfId="947" priority="948" operator="containsText" text="COMATEC">
      <formula>NOT(ISERROR(SEARCH("COMATEC",U16)))</formula>
    </cfRule>
    <cfRule type="containsText" dxfId="946" priority="949" operator="containsText" text="SOLIA">
      <formula>NOT(ISERROR(SEARCH("SOLIA",U16)))</formula>
    </cfRule>
  </conditionalFormatting>
  <conditionalFormatting sqref="P16">
    <cfRule type="cellIs" dxfId="945" priority="945" operator="equal">
      <formula>"OUI"</formula>
    </cfRule>
    <cfRule type="cellIs" dxfId="944" priority="946" operator="equal">
      <formula>"NON"</formula>
    </cfRule>
  </conditionalFormatting>
  <conditionalFormatting sqref="S16">
    <cfRule type="containsText" dxfId="943" priority="944" operator="containsText" text="AUTRE">
      <formula>NOT(ISERROR(SEARCH("AUTRE",S16)))</formula>
    </cfRule>
  </conditionalFormatting>
  <conditionalFormatting sqref="BD16:BF16">
    <cfRule type="expression" dxfId="942" priority="942">
      <formula>$BC16="Produit refusé"</formula>
    </cfRule>
    <cfRule type="expression" dxfId="941" priority="943">
      <formula>$BC16="Produit en attente"</formula>
    </cfRule>
  </conditionalFormatting>
  <conditionalFormatting sqref="AI16">
    <cfRule type="expression" dxfId="940" priority="941">
      <formula>$AI16="NON"</formula>
    </cfRule>
  </conditionalFormatting>
  <conditionalFormatting sqref="BD16">
    <cfRule type="expression" dxfId="939" priority="940">
      <formula>$BC16="En Attente"</formula>
    </cfRule>
  </conditionalFormatting>
  <conditionalFormatting sqref="BD16:BF16">
    <cfRule type="expression" dxfId="938" priority="939">
      <formula>$BC16="Refusée"</formula>
    </cfRule>
  </conditionalFormatting>
  <conditionalFormatting sqref="K16:L16">
    <cfRule type="expression" dxfId="937" priority="938">
      <formula>$D16="Nouveau produit"</formula>
    </cfRule>
  </conditionalFormatting>
  <conditionalFormatting sqref="T16">
    <cfRule type="expression" dxfId="936" priority="921">
      <formula>$T16="ARTE DIST"</formula>
    </cfRule>
    <cfRule type="expression" dxfId="935" priority="922">
      <formula>$T16="SIPALDIS"</formula>
    </cfRule>
    <cfRule type="expression" dxfId="934" priority="923">
      <formula>$T16="TICKET COM"</formula>
    </cfRule>
    <cfRule type="expression" dxfId="933" priority="924">
      <formula>$T16="JOLARD"</formula>
    </cfRule>
    <cfRule type="expression" dxfId="932" priority="925">
      <formula>$T16="IMPRIMERIE DU VIADUC"</formula>
    </cfRule>
    <cfRule type="expression" dxfId="931" priority="926">
      <formula>$T16="GUILLIN EMBALLAGES"</formula>
    </cfRule>
    <cfRule type="expression" dxfId="930" priority="927">
      <formula>$T16="GAULT ET FREMONT"</formula>
    </cfRule>
    <cfRule type="expression" dxfId="929" priority="928">
      <formula>$T16="DE FACTO"</formula>
    </cfRule>
    <cfRule type="expression" dxfId="928" priority="929">
      <formula>$T16="EVENPLAST"</formula>
    </cfRule>
    <cfRule type="expression" dxfId="927" priority="930">
      <formula>$T16="THIOLAT"</formula>
    </cfRule>
    <cfRule type="expression" dxfId="926" priority="931">
      <formula>$T16="LE GOFF"</formula>
    </cfRule>
    <cfRule type="expression" dxfId="925" priority="932">
      <formula>$T16="MP HYGIENE"</formula>
    </cfRule>
    <cfRule type="expression" dxfId="924" priority="933">
      <formula>$T16="TREELOGI-CODINA"</formula>
    </cfRule>
    <cfRule type="expression" dxfId="923" priority="934">
      <formula>$T16="ARDEX"</formula>
    </cfRule>
    <cfRule type="expression" dxfId="922" priority="935">
      <formula>$T16="SOLIA"</formula>
    </cfRule>
    <cfRule type="expression" dxfId="921" priority="936">
      <formula>$T16="FIRPLAST"</formula>
    </cfRule>
    <cfRule type="expression" dxfId="920" priority="937">
      <formula>$T16="COMATEC"</formula>
    </cfRule>
  </conditionalFormatting>
  <conditionalFormatting sqref="S16 AD16:BF16">
    <cfRule type="expression" dxfId="919" priority="919">
      <formula>$AB16="Refusée"</formula>
    </cfRule>
    <cfRule type="expression" dxfId="918" priority="920">
      <formula>$AB16="En Attente"</formula>
    </cfRule>
  </conditionalFormatting>
  <conditionalFormatting sqref="S16">
    <cfRule type="containsText" dxfId="917" priority="904" operator="containsText" text="LE GOFF">
      <formula>NOT(ISERROR(SEARCH("LE GOFF",S16)))</formula>
    </cfRule>
    <cfRule type="containsText" dxfId="916" priority="905" operator="containsText" text="THIOLAT">
      <formula>NOT(ISERROR(SEARCH("THIOLAT",S16)))</formula>
    </cfRule>
    <cfRule type="containsText" dxfId="915" priority="906" operator="containsText" text="ARTE Dist">
      <formula>NOT(ISERROR(SEARCH("ARTE Dist",S16)))</formula>
    </cfRule>
    <cfRule type="containsText" dxfId="914" priority="907" operator="containsText" text="MP HYGIENE">
      <formula>NOT(ISERROR(SEARCH("MP HYGIENE",S16)))</formula>
    </cfRule>
    <cfRule type="containsText" dxfId="913" priority="908" operator="containsText" text="TREELOGI-CODINA">
      <formula>NOT(ISERROR(SEARCH("TREELOGI-CODINA",S16)))</formula>
    </cfRule>
    <cfRule type="containsText" dxfId="912" priority="909" operator="containsText" text="TICKET COM">
      <formula>NOT(ISERROR(SEARCH("TICKET COM",S16)))</formula>
    </cfRule>
    <cfRule type="containsText" dxfId="911" priority="910" operator="containsText" text="SIPALDIS">
      <formula>NOT(ISERROR(SEARCH("SIPALDIS",S16)))</formula>
    </cfRule>
    <cfRule type="containsText" dxfId="910" priority="911" operator="containsText" text="JOLARD">
      <formula>NOT(ISERROR(SEARCH("JOLARD",S16)))</formula>
    </cfRule>
    <cfRule type="containsText" dxfId="909" priority="912" operator="containsText" text="IMPRIMERIE DU VIADUC">
      <formula>NOT(ISERROR(SEARCH("IMPRIMERIE DU VIADUC",S16)))</formula>
    </cfRule>
    <cfRule type="containsText" dxfId="908" priority="913" operator="containsText" text="GUILLIN EMBALLAGES">
      <formula>NOT(ISERROR(SEARCH("GUILLIN EMBALLAGES",S16)))</formula>
    </cfRule>
    <cfRule type="containsText" dxfId="907" priority="914" operator="containsText" text="GAULT ET FREMONT">
      <formula>NOT(ISERROR(SEARCH("GAULT ET FREMONT",S16)))</formula>
    </cfRule>
    <cfRule type="containsText" dxfId="906" priority="915" operator="containsText" text="EVENPLAST">
      <formula>NOT(ISERROR(SEARCH("EVENPLAST",S16)))</formula>
    </cfRule>
    <cfRule type="containsText" dxfId="905" priority="916" operator="containsText" text="ARDEX">
      <formula>NOT(ISERROR(SEARCH("ARDEX",S16)))</formula>
    </cfRule>
    <cfRule type="containsText" dxfId="904" priority="917" operator="containsText" text="FIRPLAST">
      <formula>NOT(ISERROR(SEARCH("FIRPLAST",S16)))</formula>
    </cfRule>
    <cfRule type="expression" dxfId="903" priority="918">
      <formula>$U16="AUTRE"</formula>
    </cfRule>
  </conditionalFormatting>
  <conditionalFormatting sqref="AX16">
    <cfRule type="expression" dxfId="902" priority="903">
      <formula>$AX16="OUI"</formula>
    </cfRule>
  </conditionalFormatting>
  <conditionalFormatting sqref="AY16:BA16">
    <cfRule type="expression" dxfId="901" priority="902">
      <formula>$AX16="NON"</formula>
    </cfRule>
  </conditionalFormatting>
  <conditionalFormatting sqref="J16">
    <cfRule type="duplicateValues" dxfId="900" priority="901"/>
  </conditionalFormatting>
  <conditionalFormatting sqref="J16">
    <cfRule type="duplicateValues" dxfId="899" priority="900"/>
  </conditionalFormatting>
  <conditionalFormatting sqref="AU17:BA17 O17 Z17">
    <cfRule type="containsText" dxfId="898" priority="898" operator="containsText" text="NON">
      <formula>NOT(ISERROR(SEARCH("NON",O17)))</formula>
    </cfRule>
    <cfRule type="containsText" dxfId="897" priority="899" operator="containsText" text="OUI">
      <formula>NOT(ISERROR(SEARCH("OUI",O17)))</formula>
    </cfRule>
  </conditionalFormatting>
  <conditionalFormatting sqref="AA17">
    <cfRule type="cellIs" dxfId="896" priority="895" operator="equal">
      <formula>"Refusée"</formula>
    </cfRule>
    <cfRule type="containsText" dxfId="895" priority="896" operator="containsText" text="En Attente">
      <formula>NOT(ISERROR(SEARCH("En Attente",AA17)))</formula>
    </cfRule>
    <cfRule type="cellIs" dxfId="894" priority="897" operator="equal">
      <formula>"Validée"</formula>
    </cfRule>
  </conditionalFormatting>
  <conditionalFormatting sqref="AC17">
    <cfRule type="containsText" dxfId="893" priority="881" operator="containsText" text="LE GOFF">
      <formula>NOT(ISERROR(SEARCH("LE GOFF",AC17)))</formula>
    </cfRule>
    <cfRule type="containsText" dxfId="892" priority="882" operator="containsText" text="THIOLAT">
      <formula>NOT(ISERROR(SEARCH("THIOLAT",AC17)))</formula>
    </cfRule>
    <cfRule type="containsText" dxfId="891" priority="883" operator="containsText" text="ARTE Dist">
      <formula>NOT(ISERROR(SEARCH("ARTE Dist",AC17)))</formula>
    </cfRule>
    <cfRule type="containsText" dxfId="890" priority="884" operator="containsText" text="MP HYGIENE">
      <formula>NOT(ISERROR(SEARCH("MP HYGIENE",AC17)))</formula>
    </cfRule>
    <cfRule type="containsText" dxfId="889" priority="885" operator="containsText" text="TREELOGI-CODINA">
      <formula>NOT(ISERROR(SEARCH("TREELOGI-CODINA",AC17)))</formula>
    </cfRule>
    <cfRule type="containsText" dxfId="888" priority="886" operator="containsText" text="TICKET COM">
      <formula>NOT(ISERROR(SEARCH("TICKET COM",AC17)))</formula>
    </cfRule>
    <cfRule type="containsText" dxfId="887" priority="887" operator="containsText" text="SIPALDIS">
      <formula>NOT(ISERROR(SEARCH("SIPALDIS",AC17)))</formula>
    </cfRule>
    <cfRule type="containsText" dxfId="886" priority="888" operator="containsText" text="JOLARD">
      <formula>NOT(ISERROR(SEARCH("JOLARD",AC17)))</formula>
    </cfRule>
    <cfRule type="containsText" dxfId="885" priority="889" operator="containsText" text="IMPRIMERIE DU VIADUC">
      <formula>NOT(ISERROR(SEARCH("IMPRIMERIE DU VIADUC",AC17)))</formula>
    </cfRule>
    <cfRule type="containsText" dxfId="884" priority="890" operator="containsText" text="GUILLIN EMBALLAGES">
      <formula>NOT(ISERROR(SEARCH("GUILLIN EMBALLAGES",AC17)))</formula>
    </cfRule>
    <cfRule type="containsText" dxfId="883" priority="891" operator="containsText" text="GAULT ET FREMONT">
      <formula>NOT(ISERROR(SEARCH("GAULT ET FREMONT",AC17)))</formula>
    </cfRule>
    <cfRule type="containsText" dxfId="882" priority="892" operator="containsText" text="EVENPLAST">
      <formula>NOT(ISERROR(SEARCH("EVENPLAST",AC17)))</formula>
    </cfRule>
    <cfRule type="containsText" dxfId="881" priority="893" operator="containsText" text="ARDEX">
      <formula>NOT(ISERROR(SEARCH("ARDEX",AC17)))</formula>
    </cfRule>
    <cfRule type="containsText" dxfId="880" priority="894" operator="containsText" text="FIRPLAST">
      <formula>NOT(ISERROR(SEARCH("FIRPLAST",AC17)))</formula>
    </cfRule>
  </conditionalFormatting>
  <conditionalFormatting sqref="AC17 S17">
    <cfRule type="containsText" dxfId="879" priority="878" operator="containsText" text="DE FACTO">
      <formula>NOT(ISERROR(SEARCH("DE FACTO",S17)))</formula>
    </cfRule>
    <cfRule type="containsText" dxfId="878" priority="879" operator="containsText" text="COMATEC">
      <formula>NOT(ISERROR(SEARCH("COMATEC",S17)))</formula>
    </cfRule>
    <cfRule type="containsText" dxfId="877" priority="880" operator="containsText" text="SOLIA">
      <formula>NOT(ISERROR(SEARCH("SOLIA",S17)))</formula>
    </cfRule>
  </conditionalFormatting>
  <conditionalFormatting sqref="BB17">
    <cfRule type="cellIs" dxfId="876" priority="875" operator="equal">
      <formula>"Produit refusé"</formula>
    </cfRule>
    <cfRule type="containsText" dxfId="875" priority="876" operator="containsText" text="Produit en attente">
      <formula>NOT(ISERROR(SEARCH("Produit en attente",BB17)))</formula>
    </cfRule>
    <cfRule type="containsText" dxfId="874" priority="877" operator="containsText" text="Produit retenu">
      <formula>NOT(ISERROR(SEARCH("Produit retenu",BB17)))</formula>
    </cfRule>
  </conditionalFormatting>
  <conditionalFormatting sqref="AH17">
    <cfRule type="cellIs" dxfId="873" priority="873" operator="equal">
      <formula>"NON"</formula>
    </cfRule>
    <cfRule type="cellIs" dxfId="872" priority="874" operator="equal">
      <formula>"OUI"</formula>
    </cfRule>
  </conditionalFormatting>
  <conditionalFormatting sqref="AA17">
    <cfRule type="cellIs" dxfId="871" priority="872" operator="equal">
      <formula>"Refusée"</formula>
    </cfRule>
  </conditionalFormatting>
  <conditionalFormatting sqref="U17">
    <cfRule type="containsText" dxfId="870" priority="871" operator="containsText" text="FIRPLAST">
      <formula>NOT(ISERROR(SEARCH("FIRPLAST",U17)))</formula>
    </cfRule>
  </conditionalFormatting>
  <conditionalFormatting sqref="C17">
    <cfRule type="containsText" dxfId="869" priority="869" operator="containsText" text="Produit déjà référencé">
      <formula>NOT(ISERROR(SEARCH("Produit déjà référencé",C17)))</formula>
    </cfRule>
    <cfRule type="containsText" dxfId="868" priority="870" operator="containsText" text="Nouveau produit">
      <formula>NOT(ISERROR(SEARCH("Nouveau produit",C17)))</formula>
    </cfRule>
  </conditionalFormatting>
  <conditionalFormatting sqref="U17">
    <cfRule type="containsText" dxfId="867" priority="866" operator="containsText" text="AUTRES">
      <formula>NOT(ISERROR(SEARCH("AUTRES",U17)))</formula>
    </cfRule>
    <cfRule type="containsText" dxfId="866" priority="867" operator="containsText" text="COMATEC">
      <formula>NOT(ISERROR(SEARCH("COMATEC",U17)))</formula>
    </cfRule>
    <cfRule type="containsText" dxfId="865" priority="868" operator="containsText" text="SOLIA">
      <formula>NOT(ISERROR(SEARCH("SOLIA",U17)))</formula>
    </cfRule>
  </conditionalFormatting>
  <conditionalFormatting sqref="P17">
    <cfRule type="cellIs" dxfId="864" priority="864" operator="equal">
      <formula>"OUI"</formula>
    </cfRule>
    <cfRule type="cellIs" dxfId="863" priority="865" operator="equal">
      <formula>"NON"</formula>
    </cfRule>
  </conditionalFormatting>
  <conditionalFormatting sqref="S17">
    <cfRule type="containsText" dxfId="862" priority="863" operator="containsText" text="AUTRE">
      <formula>NOT(ISERROR(SEARCH("AUTRE",S17)))</formula>
    </cfRule>
  </conditionalFormatting>
  <conditionalFormatting sqref="BD17:BF17">
    <cfRule type="expression" dxfId="861" priority="861">
      <formula>$BC17="Produit refusé"</formula>
    </cfRule>
    <cfRule type="expression" dxfId="860" priority="862">
      <formula>$BC17="Produit en attente"</formula>
    </cfRule>
  </conditionalFormatting>
  <conditionalFormatting sqref="AI17">
    <cfRule type="expression" dxfId="859" priority="860">
      <formula>$AI17="NON"</formula>
    </cfRule>
  </conditionalFormatting>
  <conditionalFormatting sqref="BD17">
    <cfRule type="expression" dxfId="858" priority="859">
      <formula>$BC17="En Attente"</formula>
    </cfRule>
  </conditionalFormatting>
  <conditionalFormatting sqref="BD17:BF17">
    <cfRule type="expression" dxfId="857" priority="858">
      <formula>$BC17="Refusée"</formula>
    </cfRule>
  </conditionalFormatting>
  <conditionalFormatting sqref="K17:L17">
    <cfRule type="expression" dxfId="856" priority="857">
      <formula>$D17="Nouveau produit"</formula>
    </cfRule>
  </conditionalFormatting>
  <conditionalFormatting sqref="T17">
    <cfRule type="expression" dxfId="855" priority="840">
      <formula>$T17="ARTE DIST"</formula>
    </cfRule>
    <cfRule type="expression" dxfId="854" priority="841">
      <formula>$T17="SIPALDIS"</formula>
    </cfRule>
    <cfRule type="expression" dxfId="853" priority="842">
      <formula>$T17="TICKET COM"</formula>
    </cfRule>
    <cfRule type="expression" dxfId="852" priority="843">
      <formula>$T17="JOLARD"</formula>
    </cfRule>
    <cfRule type="expression" dxfId="851" priority="844">
      <formula>$T17="IMPRIMERIE DU VIADUC"</formula>
    </cfRule>
    <cfRule type="expression" dxfId="850" priority="845">
      <formula>$T17="GUILLIN EMBALLAGES"</formula>
    </cfRule>
    <cfRule type="expression" dxfId="849" priority="846">
      <formula>$T17="GAULT ET FREMONT"</formula>
    </cfRule>
    <cfRule type="expression" dxfId="848" priority="847">
      <formula>$T17="DE FACTO"</formula>
    </cfRule>
    <cfRule type="expression" dxfId="847" priority="848">
      <formula>$T17="EVENPLAST"</formula>
    </cfRule>
    <cfRule type="expression" dxfId="846" priority="849">
      <formula>$T17="THIOLAT"</formula>
    </cfRule>
    <cfRule type="expression" dxfId="845" priority="850">
      <formula>$T17="LE GOFF"</formula>
    </cfRule>
    <cfRule type="expression" dxfId="844" priority="851">
      <formula>$T17="MP HYGIENE"</formula>
    </cfRule>
    <cfRule type="expression" dxfId="843" priority="852">
      <formula>$T17="TREELOGI-CODINA"</formula>
    </cfRule>
    <cfRule type="expression" dxfId="842" priority="853">
      <formula>$T17="ARDEX"</formula>
    </cfRule>
    <cfRule type="expression" dxfId="841" priority="854">
      <formula>$T17="SOLIA"</formula>
    </cfRule>
    <cfRule type="expression" dxfId="840" priority="855">
      <formula>$T17="FIRPLAST"</formula>
    </cfRule>
    <cfRule type="expression" dxfId="839" priority="856">
      <formula>$T17="COMATEC"</formula>
    </cfRule>
  </conditionalFormatting>
  <conditionalFormatting sqref="S17 AD17:BF17">
    <cfRule type="expression" dxfId="838" priority="838">
      <formula>$AB17="Refusée"</formula>
    </cfRule>
    <cfRule type="expression" dxfId="837" priority="839">
      <formula>$AB17="En Attente"</formula>
    </cfRule>
  </conditionalFormatting>
  <conditionalFormatting sqref="S17">
    <cfRule type="containsText" dxfId="836" priority="823" operator="containsText" text="LE GOFF">
      <formula>NOT(ISERROR(SEARCH("LE GOFF",S17)))</formula>
    </cfRule>
    <cfRule type="containsText" dxfId="835" priority="824" operator="containsText" text="THIOLAT">
      <formula>NOT(ISERROR(SEARCH("THIOLAT",S17)))</formula>
    </cfRule>
    <cfRule type="containsText" dxfId="834" priority="825" operator="containsText" text="ARTE Dist">
      <formula>NOT(ISERROR(SEARCH("ARTE Dist",S17)))</formula>
    </cfRule>
    <cfRule type="containsText" dxfId="833" priority="826" operator="containsText" text="MP HYGIENE">
      <formula>NOT(ISERROR(SEARCH("MP HYGIENE",S17)))</formula>
    </cfRule>
    <cfRule type="containsText" dxfId="832" priority="827" operator="containsText" text="TREELOGI-CODINA">
      <formula>NOT(ISERROR(SEARCH("TREELOGI-CODINA",S17)))</formula>
    </cfRule>
    <cfRule type="containsText" dxfId="831" priority="828" operator="containsText" text="TICKET COM">
      <formula>NOT(ISERROR(SEARCH("TICKET COM",S17)))</formula>
    </cfRule>
    <cfRule type="containsText" dxfId="830" priority="829" operator="containsText" text="SIPALDIS">
      <formula>NOT(ISERROR(SEARCH("SIPALDIS",S17)))</formula>
    </cfRule>
    <cfRule type="containsText" dxfId="829" priority="830" operator="containsText" text="JOLARD">
      <formula>NOT(ISERROR(SEARCH("JOLARD",S17)))</formula>
    </cfRule>
    <cfRule type="containsText" dxfId="828" priority="831" operator="containsText" text="IMPRIMERIE DU VIADUC">
      <formula>NOT(ISERROR(SEARCH("IMPRIMERIE DU VIADUC",S17)))</formula>
    </cfRule>
    <cfRule type="containsText" dxfId="827" priority="832" operator="containsText" text="GUILLIN EMBALLAGES">
      <formula>NOT(ISERROR(SEARCH("GUILLIN EMBALLAGES",S17)))</formula>
    </cfRule>
    <cfRule type="containsText" dxfId="826" priority="833" operator="containsText" text="GAULT ET FREMONT">
      <formula>NOT(ISERROR(SEARCH("GAULT ET FREMONT",S17)))</formula>
    </cfRule>
    <cfRule type="containsText" dxfId="825" priority="834" operator="containsText" text="EVENPLAST">
      <formula>NOT(ISERROR(SEARCH("EVENPLAST",S17)))</formula>
    </cfRule>
    <cfRule type="containsText" dxfId="824" priority="835" operator="containsText" text="ARDEX">
      <formula>NOT(ISERROR(SEARCH("ARDEX",S17)))</formula>
    </cfRule>
    <cfRule type="containsText" dxfId="823" priority="836" operator="containsText" text="FIRPLAST">
      <formula>NOT(ISERROR(SEARCH("FIRPLAST",S17)))</formula>
    </cfRule>
    <cfRule type="expression" dxfId="822" priority="837">
      <formula>$U17="AUTRE"</formula>
    </cfRule>
  </conditionalFormatting>
  <conditionalFormatting sqref="AX17">
    <cfRule type="expression" dxfId="821" priority="822">
      <formula>$AX17="OUI"</formula>
    </cfRule>
  </conditionalFormatting>
  <conditionalFormatting sqref="AY17:BA17">
    <cfRule type="expression" dxfId="820" priority="821">
      <formula>$AX17="NON"</formula>
    </cfRule>
  </conditionalFormatting>
  <conditionalFormatting sqref="J17">
    <cfRule type="duplicateValues" dxfId="819" priority="820"/>
  </conditionalFormatting>
  <conditionalFormatting sqref="J17">
    <cfRule type="duplicateValues" dxfId="818" priority="819"/>
  </conditionalFormatting>
  <conditionalFormatting sqref="AU18:BA18 O18 Z18">
    <cfRule type="containsText" dxfId="817" priority="817" operator="containsText" text="NON">
      <formula>NOT(ISERROR(SEARCH("NON",O18)))</formula>
    </cfRule>
    <cfRule type="containsText" dxfId="816" priority="818" operator="containsText" text="OUI">
      <formula>NOT(ISERROR(SEARCH("OUI",O18)))</formula>
    </cfRule>
  </conditionalFormatting>
  <conditionalFormatting sqref="AA18">
    <cfRule type="cellIs" dxfId="815" priority="814" operator="equal">
      <formula>"Refusée"</formula>
    </cfRule>
    <cfRule type="containsText" dxfId="814" priority="815" operator="containsText" text="En Attente">
      <formula>NOT(ISERROR(SEARCH("En Attente",AA18)))</formula>
    </cfRule>
    <cfRule type="cellIs" dxfId="813" priority="816" operator="equal">
      <formula>"Validée"</formula>
    </cfRule>
  </conditionalFormatting>
  <conditionalFormatting sqref="AC18">
    <cfRule type="containsText" dxfId="812" priority="800" operator="containsText" text="LE GOFF">
      <formula>NOT(ISERROR(SEARCH("LE GOFF",AC18)))</formula>
    </cfRule>
    <cfRule type="containsText" dxfId="811" priority="801" operator="containsText" text="THIOLAT">
      <formula>NOT(ISERROR(SEARCH("THIOLAT",AC18)))</formula>
    </cfRule>
    <cfRule type="containsText" dxfId="810" priority="802" operator="containsText" text="ARTE Dist">
      <formula>NOT(ISERROR(SEARCH("ARTE Dist",AC18)))</formula>
    </cfRule>
    <cfRule type="containsText" dxfId="809" priority="803" operator="containsText" text="MP HYGIENE">
      <formula>NOT(ISERROR(SEARCH("MP HYGIENE",AC18)))</formula>
    </cfRule>
    <cfRule type="containsText" dxfId="808" priority="804" operator="containsText" text="TREELOGI-CODINA">
      <formula>NOT(ISERROR(SEARCH("TREELOGI-CODINA",AC18)))</formula>
    </cfRule>
    <cfRule type="containsText" dxfId="807" priority="805" operator="containsText" text="TICKET COM">
      <formula>NOT(ISERROR(SEARCH("TICKET COM",AC18)))</formula>
    </cfRule>
    <cfRule type="containsText" dxfId="806" priority="806" operator="containsText" text="SIPALDIS">
      <formula>NOT(ISERROR(SEARCH("SIPALDIS",AC18)))</formula>
    </cfRule>
    <cfRule type="containsText" dxfId="805" priority="807" operator="containsText" text="JOLARD">
      <formula>NOT(ISERROR(SEARCH("JOLARD",AC18)))</formula>
    </cfRule>
    <cfRule type="containsText" dxfId="804" priority="808" operator="containsText" text="IMPRIMERIE DU VIADUC">
      <formula>NOT(ISERROR(SEARCH("IMPRIMERIE DU VIADUC",AC18)))</formula>
    </cfRule>
    <cfRule type="containsText" dxfId="803" priority="809" operator="containsText" text="GUILLIN EMBALLAGES">
      <formula>NOT(ISERROR(SEARCH("GUILLIN EMBALLAGES",AC18)))</formula>
    </cfRule>
    <cfRule type="containsText" dxfId="802" priority="810" operator="containsText" text="GAULT ET FREMONT">
      <formula>NOT(ISERROR(SEARCH("GAULT ET FREMONT",AC18)))</formula>
    </cfRule>
    <cfRule type="containsText" dxfId="801" priority="811" operator="containsText" text="EVENPLAST">
      <formula>NOT(ISERROR(SEARCH("EVENPLAST",AC18)))</formula>
    </cfRule>
    <cfRule type="containsText" dxfId="800" priority="812" operator="containsText" text="ARDEX">
      <formula>NOT(ISERROR(SEARCH("ARDEX",AC18)))</formula>
    </cfRule>
    <cfRule type="containsText" dxfId="799" priority="813" operator="containsText" text="FIRPLAST">
      <formula>NOT(ISERROR(SEARCH("FIRPLAST",AC18)))</formula>
    </cfRule>
  </conditionalFormatting>
  <conditionalFormatting sqref="AC18 S18">
    <cfRule type="containsText" dxfId="798" priority="797" operator="containsText" text="DE FACTO">
      <formula>NOT(ISERROR(SEARCH("DE FACTO",S18)))</formula>
    </cfRule>
    <cfRule type="containsText" dxfId="797" priority="798" operator="containsText" text="COMATEC">
      <formula>NOT(ISERROR(SEARCH("COMATEC",S18)))</formula>
    </cfRule>
    <cfRule type="containsText" dxfId="796" priority="799" operator="containsText" text="SOLIA">
      <formula>NOT(ISERROR(SEARCH("SOLIA",S18)))</formula>
    </cfRule>
  </conditionalFormatting>
  <conditionalFormatting sqref="BB18">
    <cfRule type="cellIs" dxfId="795" priority="794" operator="equal">
      <formula>"Produit refusé"</formula>
    </cfRule>
    <cfRule type="containsText" dxfId="794" priority="795" operator="containsText" text="Produit en attente">
      <formula>NOT(ISERROR(SEARCH("Produit en attente",BB18)))</formula>
    </cfRule>
    <cfRule type="containsText" dxfId="793" priority="796" operator="containsText" text="Produit retenu">
      <formula>NOT(ISERROR(SEARCH("Produit retenu",BB18)))</formula>
    </cfRule>
  </conditionalFormatting>
  <conditionalFormatting sqref="AH18">
    <cfRule type="cellIs" dxfId="792" priority="792" operator="equal">
      <formula>"NON"</formula>
    </cfRule>
    <cfRule type="cellIs" dxfId="791" priority="793" operator="equal">
      <formula>"OUI"</formula>
    </cfRule>
  </conditionalFormatting>
  <conditionalFormatting sqref="AA18">
    <cfRule type="cellIs" dxfId="790" priority="791" operator="equal">
      <formula>"Refusée"</formula>
    </cfRule>
  </conditionalFormatting>
  <conditionalFormatting sqref="U18">
    <cfRule type="containsText" dxfId="789" priority="790" operator="containsText" text="FIRPLAST">
      <formula>NOT(ISERROR(SEARCH("FIRPLAST",U18)))</formula>
    </cfRule>
  </conditionalFormatting>
  <conditionalFormatting sqref="C18">
    <cfRule type="containsText" dxfId="788" priority="788" operator="containsText" text="Produit déjà référencé">
      <formula>NOT(ISERROR(SEARCH("Produit déjà référencé",C18)))</formula>
    </cfRule>
    <cfRule type="containsText" dxfId="787" priority="789" operator="containsText" text="Nouveau produit">
      <formula>NOT(ISERROR(SEARCH("Nouveau produit",C18)))</formula>
    </cfRule>
  </conditionalFormatting>
  <conditionalFormatting sqref="P18">
    <cfRule type="cellIs" dxfId="786" priority="786" operator="equal">
      <formula>"OUI"</formula>
    </cfRule>
    <cfRule type="cellIs" dxfId="785" priority="787" operator="equal">
      <formula>"NON"</formula>
    </cfRule>
  </conditionalFormatting>
  <conditionalFormatting sqref="S18">
    <cfRule type="containsText" dxfId="784" priority="785" operator="containsText" text="AUTRE">
      <formula>NOT(ISERROR(SEARCH("AUTRE",S18)))</formula>
    </cfRule>
  </conditionalFormatting>
  <conditionalFormatting sqref="BD18:BF18">
    <cfRule type="expression" dxfId="783" priority="783">
      <formula>$BC18="Produit refusé"</formula>
    </cfRule>
    <cfRule type="expression" dxfId="782" priority="784">
      <formula>$BC18="Produit en attente"</formula>
    </cfRule>
  </conditionalFormatting>
  <conditionalFormatting sqref="AI18">
    <cfRule type="expression" dxfId="781" priority="782">
      <formula>$AI18="NON"</formula>
    </cfRule>
  </conditionalFormatting>
  <conditionalFormatting sqref="BD18">
    <cfRule type="expression" dxfId="780" priority="781">
      <formula>$BC18="En Attente"</formula>
    </cfRule>
  </conditionalFormatting>
  <conditionalFormatting sqref="BD18:BF18">
    <cfRule type="expression" dxfId="779" priority="780">
      <formula>$BC18="Refusée"</formula>
    </cfRule>
  </conditionalFormatting>
  <conditionalFormatting sqref="K18:L18">
    <cfRule type="expression" dxfId="778" priority="779">
      <formula>$D18="Nouveau produit"</formula>
    </cfRule>
  </conditionalFormatting>
  <conditionalFormatting sqref="J18">
    <cfRule type="duplicateValues" dxfId="777" priority="778"/>
  </conditionalFormatting>
  <conditionalFormatting sqref="T18">
    <cfRule type="expression" dxfId="776" priority="761">
      <formula>$T18="ARTE DIST"</formula>
    </cfRule>
    <cfRule type="expression" dxfId="775" priority="762">
      <formula>$T18="SIPALDIS"</formula>
    </cfRule>
    <cfRule type="expression" dxfId="774" priority="763">
      <formula>$T18="TICKET COM"</formula>
    </cfRule>
    <cfRule type="expression" dxfId="773" priority="764">
      <formula>$T18="JOLARD"</formula>
    </cfRule>
    <cfRule type="expression" dxfId="772" priority="765">
      <formula>$T18="IMPRIMERIE DU VIADUC"</formula>
    </cfRule>
    <cfRule type="expression" dxfId="771" priority="766">
      <formula>$T18="GUILLIN EMBALLAGES"</formula>
    </cfRule>
    <cfRule type="expression" dxfId="770" priority="767">
      <formula>$T18="GAULT ET FREMONT"</formula>
    </cfRule>
    <cfRule type="expression" dxfId="769" priority="768">
      <formula>$T18="DE FACTO"</formula>
    </cfRule>
    <cfRule type="expression" dxfId="768" priority="769">
      <formula>$T18="EVENPLAST"</formula>
    </cfRule>
    <cfRule type="expression" dxfId="767" priority="770">
      <formula>$T18="THIOLAT"</formula>
    </cfRule>
    <cfRule type="expression" dxfId="766" priority="771">
      <formula>$T18="LE GOFF"</formula>
    </cfRule>
    <cfRule type="expression" dxfId="765" priority="772">
      <formula>$T18="MP HYGIENE"</formula>
    </cfRule>
    <cfRule type="expression" dxfId="764" priority="773">
      <formula>$T18="TREELOGI-CODINA"</formula>
    </cfRule>
    <cfRule type="expression" dxfId="763" priority="774">
      <formula>$T18="ARDEX"</formula>
    </cfRule>
    <cfRule type="expression" dxfId="762" priority="775">
      <formula>$T18="SOLIA"</formula>
    </cfRule>
    <cfRule type="expression" dxfId="761" priority="776">
      <formula>$T18="FIRPLAST"</formula>
    </cfRule>
    <cfRule type="expression" dxfId="760" priority="777">
      <formula>$T18="COMATEC"</formula>
    </cfRule>
  </conditionalFormatting>
  <conditionalFormatting sqref="S18">
    <cfRule type="expression" dxfId="759" priority="759">
      <formula>$AB18="Refusée"</formula>
    </cfRule>
    <cfRule type="expression" dxfId="758" priority="760">
      <formula>$AB18="En Attente"</formula>
    </cfRule>
  </conditionalFormatting>
  <conditionalFormatting sqref="S18">
    <cfRule type="containsText" dxfId="757" priority="744" operator="containsText" text="LE GOFF">
      <formula>NOT(ISERROR(SEARCH("LE GOFF",S18)))</formula>
    </cfRule>
    <cfRule type="containsText" dxfId="756" priority="745" operator="containsText" text="THIOLAT">
      <formula>NOT(ISERROR(SEARCH("THIOLAT",S18)))</formula>
    </cfRule>
    <cfRule type="containsText" dxfId="755" priority="746" operator="containsText" text="ARTE Dist">
      <formula>NOT(ISERROR(SEARCH("ARTE Dist",S18)))</formula>
    </cfRule>
    <cfRule type="containsText" dxfId="754" priority="747" operator="containsText" text="MP HYGIENE">
      <formula>NOT(ISERROR(SEARCH("MP HYGIENE",S18)))</formula>
    </cfRule>
    <cfRule type="containsText" dxfId="753" priority="748" operator="containsText" text="TREELOGI-CODINA">
      <formula>NOT(ISERROR(SEARCH("TREELOGI-CODINA",S18)))</formula>
    </cfRule>
    <cfRule type="containsText" dxfId="752" priority="749" operator="containsText" text="TICKET COM">
      <formula>NOT(ISERROR(SEARCH("TICKET COM",S18)))</formula>
    </cfRule>
    <cfRule type="containsText" dxfId="751" priority="750" operator="containsText" text="SIPALDIS">
      <formula>NOT(ISERROR(SEARCH("SIPALDIS",S18)))</formula>
    </cfRule>
    <cfRule type="containsText" dxfId="750" priority="751" operator="containsText" text="JOLARD">
      <formula>NOT(ISERROR(SEARCH("JOLARD",S18)))</formula>
    </cfRule>
    <cfRule type="containsText" dxfId="749" priority="752" operator="containsText" text="IMPRIMERIE DU VIADUC">
      <formula>NOT(ISERROR(SEARCH("IMPRIMERIE DU VIADUC",S18)))</formula>
    </cfRule>
    <cfRule type="containsText" dxfId="748" priority="753" operator="containsText" text="GUILLIN EMBALLAGES">
      <formula>NOT(ISERROR(SEARCH("GUILLIN EMBALLAGES",S18)))</formula>
    </cfRule>
    <cfRule type="containsText" dxfId="747" priority="754" operator="containsText" text="GAULT ET FREMONT">
      <formula>NOT(ISERROR(SEARCH("GAULT ET FREMONT",S18)))</formula>
    </cfRule>
    <cfRule type="containsText" dxfId="746" priority="755" operator="containsText" text="EVENPLAST">
      <formula>NOT(ISERROR(SEARCH("EVENPLAST",S18)))</formula>
    </cfRule>
    <cfRule type="containsText" dxfId="745" priority="756" operator="containsText" text="ARDEX">
      <formula>NOT(ISERROR(SEARCH("ARDEX",S18)))</formula>
    </cfRule>
    <cfRule type="containsText" dxfId="744" priority="757" operator="containsText" text="FIRPLAST">
      <formula>NOT(ISERROR(SEARCH("FIRPLAST",S18)))</formula>
    </cfRule>
    <cfRule type="expression" dxfId="743" priority="758">
      <formula>$U18="AUTRE"</formula>
    </cfRule>
  </conditionalFormatting>
  <conditionalFormatting sqref="U18">
    <cfRule type="containsText" dxfId="742" priority="741" operator="containsText" text="AUTRE">
      <formula>NOT(ISERROR(SEARCH("AUTRE",U18)))</formula>
    </cfRule>
    <cfRule type="containsText" dxfId="741" priority="742" operator="containsText" text="COMATEC">
      <formula>NOT(ISERROR(SEARCH("COMATEC",U18)))</formula>
    </cfRule>
    <cfRule type="containsText" dxfId="740" priority="743" operator="containsText" text="SOLIA">
      <formula>NOT(ISERROR(SEARCH("SOLIA",U18)))</formula>
    </cfRule>
  </conditionalFormatting>
  <conditionalFormatting sqref="AD18:BF18">
    <cfRule type="expression" dxfId="739" priority="739">
      <formula>$AB18="Refusée"</formula>
    </cfRule>
    <cfRule type="expression" dxfId="738" priority="740">
      <formula>$AB18="En Attente"</formula>
    </cfRule>
  </conditionalFormatting>
  <conditionalFormatting sqref="AX18">
    <cfRule type="expression" dxfId="737" priority="738">
      <formula>$AX18="OUI"</formula>
    </cfRule>
  </conditionalFormatting>
  <conditionalFormatting sqref="AY18:BA18">
    <cfRule type="expression" dxfId="736" priority="737">
      <formula>$AX18="NON"</formula>
    </cfRule>
  </conditionalFormatting>
  <conditionalFormatting sqref="J18">
    <cfRule type="duplicateValues" dxfId="735" priority="736"/>
  </conditionalFormatting>
  <conditionalFormatting sqref="AU19:BA19 O19 Z19">
    <cfRule type="containsText" dxfId="734" priority="734" operator="containsText" text="NON">
      <formula>NOT(ISERROR(SEARCH("NON",O19)))</formula>
    </cfRule>
    <cfRule type="containsText" dxfId="733" priority="735" operator="containsText" text="OUI">
      <formula>NOT(ISERROR(SEARCH("OUI",O19)))</formula>
    </cfRule>
  </conditionalFormatting>
  <conditionalFormatting sqref="AA19">
    <cfRule type="cellIs" dxfId="732" priority="731" operator="equal">
      <formula>"Refusée"</formula>
    </cfRule>
    <cfRule type="containsText" dxfId="731" priority="732" operator="containsText" text="En Attente">
      <formula>NOT(ISERROR(SEARCH("En Attente",AA19)))</formula>
    </cfRule>
    <cfRule type="cellIs" dxfId="730" priority="733" operator="equal">
      <formula>"Validée"</formula>
    </cfRule>
  </conditionalFormatting>
  <conditionalFormatting sqref="AC19">
    <cfRule type="containsText" dxfId="729" priority="717" operator="containsText" text="LE GOFF">
      <formula>NOT(ISERROR(SEARCH("LE GOFF",AC19)))</formula>
    </cfRule>
    <cfRule type="containsText" dxfId="728" priority="718" operator="containsText" text="THIOLAT">
      <formula>NOT(ISERROR(SEARCH("THIOLAT",AC19)))</formula>
    </cfRule>
    <cfRule type="containsText" dxfId="727" priority="719" operator="containsText" text="ARTE Dist">
      <formula>NOT(ISERROR(SEARCH("ARTE Dist",AC19)))</formula>
    </cfRule>
    <cfRule type="containsText" dxfId="726" priority="720" operator="containsText" text="MP HYGIENE">
      <formula>NOT(ISERROR(SEARCH("MP HYGIENE",AC19)))</formula>
    </cfRule>
    <cfRule type="containsText" dxfId="725" priority="721" operator="containsText" text="TREELOGI-CODINA">
      <formula>NOT(ISERROR(SEARCH("TREELOGI-CODINA",AC19)))</formula>
    </cfRule>
    <cfRule type="containsText" dxfId="724" priority="722" operator="containsText" text="TICKET COM">
      <formula>NOT(ISERROR(SEARCH("TICKET COM",AC19)))</formula>
    </cfRule>
    <cfRule type="containsText" dxfId="723" priority="723" operator="containsText" text="SIPALDIS">
      <formula>NOT(ISERROR(SEARCH("SIPALDIS",AC19)))</formula>
    </cfRule>
    <cfRule type="containsText" dxfId="722" priority="724" operator="containsText" text="JOLARD">
      <formula>NOT(ISERROR(SEARCH("JOLARD",AC19)))</formula>
    </cfRule>
    <cfRule type="containsText" dxfId="721" priority="725" operator="containsText" text="IMPRIMERIE DU VIADUC">
      <formula>NOT(ISERROR(SEARCH("IMPRIMERIE DU VIADUC",AC19)))</formula>
    </cfRule>
    <cfRule type="containsText" dxfId="720" priority="726" operator="containsText" text="GUILLIN EMBALLAGES">
      <formula>NOT(ISERROR(SEARCH("GUILLIN EMBALLAGES",AC19)))</formula>
    </cfRule>
    <cfRule type="containsText" dxfId="719" priority="727" operator="containsText" text="GAULT ET FREMONT">
      <formula>NOT(ISERROR(SEARCH("GAULT ET FREMONT",AC19)))</formula>
    </cfRule>
    <cfRule type="containsText" dxfId="718" priority="728" operator="containsText" text="EVENPLAST">
      <formula>NOT(ISERROR(SEARCH("EVENPLAST",AC19)))</formula>
    </cfRule>
    <cfRule type="containsText" dxfId="717" priority="729" operator="containsText" text="ARDEX">
      <formula>NOT(ISERROR(SEARCH("ARDEX",AC19)))</formula>
    </cfRule>
    <cfRule type="containsText" dxfId="716" priority="730" operator="containsText" text="FIRPLAST">
      <formula>NOT(ISERROR(SEARCH("FIRPLAST",AC19)))</formula>
    </cfRule>
  </conditionalFormatting>
  <conditionalFormatting sqref="AC19 S19">
    <cfRule type="containsText" dxfId="715" priority="714" operator="containsText" text="DE FACTO">
      <formula>NOT(ISERROR(SEARCH("DE FACTO",S19)))</formula>
    </cfRule>
    <cfRule type="containsText" dxfId="714" priority="715" operator="containsText" text="COMATEC">
      <formula>NOT(ISERROR(SEARCH("COMATEC",S19)))</formula>
    </cfRule>
    <cfRule type="containsText" dxfId="713" priority="716" operator="containsText" text="SOLIA">
      <formula>NOT(ISERROR(SEARCH("SOLIA",S19)))</formula>
    </cfRule>
  </conditionalFormatting>
  <conditionalFormatting sqref="BB19">
    <cfRule type="cellIs" dxfId="712" priority="711" operator="equal">
      <formula>"Produit refusé"</formula>
    </cfRule>
    <cfRule type="containsText" dxfId="711" priority="712" operator="containsText" text="Produit en attente">
      <formula>NOT(ISERROR(SEARCH("Produit en attente",BB19)))</formula>
    </cfRule>
    <cfRule type="containsText" dxfId="710" priority="713" operator="containsText" text="Produit retenu">
      <formula>NOT(ISERROR(SEARCH("Produit retenu",BB19)))</formula>
    </cfRule>
  </conditionalFormatting>
  <conditionalFormatting sqref="AH19">
    <cfRule type="cellIs" dxfId="709" priority="709" operator="equal">
      <formula>"NON"</formula>
    </cfRule>
    <cfRule type="cellIs" dxfId="708" priority="710" operator="equal">
      <formula>"OUI"</formula>
    </cfRule>
  </conditionalFormatting>
  <conditionalFormatting sqref="AA19">
    <cfRule type="cellIs" dxfId="707" priority="708" operator="equal">
      <formula>"Refusée"</formula>
    </cfRule>
  </conditionalFormatting>
  <conditionalFormatting sqref="U19">
    <cfRule type="containsText" dxfId="706" priority="707" operator="containsText" text="FIRPLAST">
      <formula>NOT(ISERROR(SEARCH("FIRPLAST",U19)))</formula>
    </cfRule>
  </conditionalFormatting>
  <conditionalFormatting sqref="C19">
    <cfRule type="containsText" dxfId="705" priority="705" operator="containsText" text="Produit déjà référencé">
      <formula>NOT(ISERROR(SEARCH("Produit déjà référencé",C19)))</formula>
    </cfRule>
    <cfRule type="containsText" dxfId="704" priority="706" operator="containsText" text="Nouveau produit">
      <formula>NOT(ISERROR(SEARCH("Nouveau produit",C19)))</formula>
    </cfRule>
  </conditionalFormatting>
  <conditionalFormatting sqref="U19">
    <cfRule type="containsText" dxfId="703" priority="702" operator="containsText" text="AUTRES">
      <formula>NOT(ISERROR(SEARCH("AUTRES",U19)))</formula>
    </cfRule>
    <cfRule type="containsText" dxfId="702" priority="703" operator="containsText" text="COMATEC">
      <formula>NOT(ISERROR(SEARCH("COMATEC",U19)))</formula>
    </cfRule>
    <cfRule type="containsText" dxfId="701" priority="704" operator="containsText" text="SOLIA">
      <formula>NOT(ISERROR(SEARCH("SOLIA",U19)))</formula>
    </cfRule>
  </conditionalFormatting>
  <conditionalFormatting sqref="P19">
    <cfRule type="cellIs" dxfId="700" priority="700" operator="equal">
      <formula>"OUI"</formula>
    </cfRule>
    <cfRule type="cellIs" dxfId="699" priority="701" operator="equal">
      <formula>"NON"</formula>
    </cfRule>
  </conditionalFormatting>
  <conditionalFormatting sqref="S19">
    <cfRule type="containsText" dxfId="698" priority="699" operator="containsText" text="AUTRE">
      <formula>NOT(ISERROR(SEARCH("AUTRE",S19)))</formula>
    </cfRule>
  </conditionalFormatting>
  <conditionalFormatting sqref="BD19:BF19">
    <cfRule type="expression" dxfId="697" priority="697">
      <formula>$BC19="Produit refusé"</formula>
    </cfRule>
    <cfRule type="expression" dxfId="696" priority="698">
      <formula>$BC19="Produit en attente"</formula>
    </cfRule>
  </conditionalFormatting>
  <conditionalFormatting sqref="AI19">
    <cfRule type="expression" dxfId="695" priority="696">
      <formula>$AI19="NON"</formula>
    </cfRule>
  </conditionalFormatting>
  <conditionalFormatting sqref="BD19">
    <cfRule type="expression" dxfId="694" priority="695">
      <formula>$BC19="En Attente"</formula>
    </cfRule>
  </conditionalFormatting>
  <conditionalFormatting sqref="BD19:BF19">
    <cfRule type="expression" dxfId="693" priority="694">
      <formula>$BC19="Refusée"</formula>
    </cfRule>
  </conditionalFormatting>
  <conditionalFormatting sqref="K19:L19">
    <cfRule type="expression" dxfId="692" priority="693">
      <formula>$D19="Nouveau produit"</formula>
    </cfRule>
  </conditionalFormatting>
  <conditionalFormatting sqref="T19">
    <cfRule type="expression" dxfId="691" priority="676">
      <formula>$T19="ARTE DIST"</formula>
    </cfRule>
    <cfRule type="expression" dxfId="690" priority="677">
      <formula>$T19="SIPALDIS"</formula>
    </cfRule>
    <cfRule type="expression" dxfId="689" priority="678">
      <formula>$T19="TICKET COM"</formula>
    </cfRule>
    <cfRule type="expression" dxfId="688" priority="679">
      <formula>$T19="JOLARD"</formula>
    </cfRule>
    <cfRule type="expression" dxfId="687" priority="680">
      <formula>$T19="IMPRIMERIE DU VIADUC"</formula>
    </cfRule>
    <cfRule type="expression" dxfId="686" priority="681">
      <formula>$T19="GUILLIN EMBALLAGES"</formula>
    </cfRule>
    <cfRule type="expression" dxfId="685" priority="682">
      <formula>$T19="GAULT ET FREMONT"</formula>
    </cfRule>
    <cfRule type="expression" dxfId="684" priority="683">
      <formula>$T19="DE FACTO"</formula>
    </cfRule>
    <cfRule type="expression" dxfId="683" priority="684">
      <formula>$T19="EVENPLAST"</formula>
    </cfRule>
    <cfRule type="expression" dxfId="682" priority="685">
      <formula>$T19="THIOLAT"</formula>
    </cfRule>
    <cfRule type="expression" dxfId="681" priority="686">
      <formula>$T19="LE GOFF"</formula>
    </cfRule>
    <cfRule type="expression" dxfId="680" priority="687">
      <formula>$T19="MP HYGIENE"</formula>
    </cfRule>
    <cfRule type="expression" dxfId="679" priority="688">
      <formula>$T19="TREELOGI-CODINA"</formula>
    </cfRule>
    <cfRule type="expression" dxfId="678" priority="689">
      <formula>$T19="ARDEX"</formula>
    </cfRule>
    <cfRule type="expression" dxfId="677" priority="690">
      <formula>$T19="SOLIA"</formula>
    </cfRule>
    <cfRule type="expression" dxfId="676" priority="691">
      <formula>$T19="FIRPLAST"</formula>
    </cfRule>
    <cfRule type="expression" dxfId="675" priority="692">
      <formula>$T19="COMATEC"</formula>
    </cfRule>
  </conditionalFormatting>
  <conditionalFormatting sqref="S19 AD19:BF19">
    <cfRule type="expression" dxfId="674" priority="674">
      <formula>$AB19="Refusée"</formula>
    </cfRule>
    <cfRule type="expression" dxfId="673" priority="675">
      <formula>$AB19="En Attente"</formula>
    </cfRule>
  </conditionalFormatting>
  <conditionalFormatting sqref="S19">
    <cfRule type="containsText" dxfId="672" priority="659" operator="containsText" text="LE GOFF">
      <formula>NOT(ISERROR(SEARCH("LE GOFF",S19)))</formula>
    </cfRule>
    <cfRule type="containsText" dxfId="671" priority="660" operator="containsText" text="THIOLAT">
      <formula>NOT(ISERROR(SEARCH("THIOLAT",S19)))</formula>
    </cfRule>
    <cfRule type="containsText" dxfId="670" priority="661" operator="containsText" text="ARTE Dist">
      <formula>NOT(ISERROR(SEARCH("ARTE Dist",S19)))</formula>
    </cfRule>
    <cfRule type="containsText" dxfId="669" priority="662" operator="containsText" text="MP HYGIENE">
      <formula>NOT(ISERROR(SEARCH("MP HYGIENE",S19)))</formula>
    </cfRule>
    <cfRule type="containsText" dxfId="668" priority="663" operator="containsText" text="TREELOGI-CODINA">
      <formula>NOT(ISERROR(SEARCH("TREELOGI-CODINA",S19)))</formula>
    </cfRule>
    <cfRule type="containsText" dxfId="667" priority="664" operator="containsText" text="TICKET COM">
      <formula>NOT(ISERROR(SEARCH("TICKET COM",S19)))</formula>
    </cfRule>
    <cfRule type="containsText" dxfId="666" priority="665" operator="containsText" text="SIPALDIS">
      <formula>NOT(ISERROR(SEARCH("SIPALDIS",S19)))</formula>
    </cfRule>
    <cfRule type="containsText" dxfId="665" priority="666" operator="containsText" text="JOLARD">
      <formula>NOT(ISERROR(SEARCH("JOLARD",S19)))</formula>
    </cfRule>
    <cfRule type="containsText" dxfId="664" priority="667" operator="containsText" text="IMPRIMERIE DU VIADUC">
      <formula>NOT(ISERROR(SEARCH("IMPRIMERIE DU VIADUC",S19)))</formula>
    </cfRule>
    <cfRule type="containsText" dxfId="663" priority="668" operator="containsText" text="GUILLIN EMBALLAGES">
      <formula>NOT(ISERROR(SEARCH("GUILLIN EMBALLAGES",S19)))</formula>
    </cfRule>
    <cfRule type="containsText" dxfId="662" priority="669" operator="containsText" text="GAULT ET FREMONT">
      <formula>NOT(ISERROR(SEARCH("GAULT ET FREMONT",S19)))</formula>
    </cfRule>
    <cfRule type="containsText" dxfId="661" priority="670" operator="containsText" text="EVENPLAST">
      <formula>NOT(ISERROR(SEARCH("EVENPLAST",S19)))</formula>
    </cfRule>
    <cfRule type="containsText" dxfId="660" priority="671" operator="containsText" text="ARDEX">
      <formula>NOT(ISERROR(SEARCH("ARDEX",S19)))</formula>
    </cfRule>
    <cfRule type="containsText" dxfId="659" priority="672" operator="containsText" text="FIRPLAST">
      <formula>NOT(ISERROR(SEARCH("FIRPLAST",S19)))</formula>
    </cfRule>
    <cfRule type="expression" dxfId="658" priority="673">
      <formula>$U19="AUTRE"</formula>
    </cfRule>
  </conditionalFormatting>
  <conditionalFormatting sqref="AX19">
    <cfRule type="expression" dxfId="657" priority="658">
      <formula>$AX19="OUI"</formula>
    </cfRule>
  </conditionalFormatting>
  <conditionalFormatting sqref="AY19:BA19">
    <cfRule type="expression" dxfId="656" priority="657">
      <formula>$AX19="NON"</formula>
    </cfRule>
  </conditionalFormatting>
  <conditionalFormatting sqref="J19">
    <cfRule type="duplicateValues" dxfId="655" priority="656"/>
  </conditionalFormatting>
  <conditionalFormatting sqref="J19">
    <cfRule type="duplicateValues" dxfId="654" priority="655"/>
  </conditionalFormatting>
  <conditionalFormatting sqref="AU20:BA20 O20 Z20">
    <cfRule type="containsText" dxfId="653" priority="653" operator="containsText" text="NON">
      <formula>NOT(ISERROR(SEARCH("NON",O20)))</formula>
    </cfRule>
    <cfRule type="containsText" dxfId="652" priority="654" operator="containsText" text="OUI">
      <formula>NOT(ISERROR(SEARCH("OUI",O20)))</formula>
    </cfRule>
  </conditionalFormatting>
  <conditionalFormatting sqref="AA20">
    <cfRule type="cellIs" dxfId="651" priority="650" operator="equal">
      <formula>"Refusée"</formula>
    </cfRule>
    <cfRule type="containsText" dxfId="650" priority="651" operator="containsText" text="En Attente">
      <formula>NOT(ISERROR(SEARCH("En Attente",AA20)))</formula>
    </cfRule>
    <cfRule type="cellIs" dxfId="649" priority="652" operator="equal">
      <formula>"Validée"</formula>
    </cfRule>
  </conditionalFormatting>
  <conditionalFormatting sqref="AC20">
    <cfRule type="containsText" dxfId="648" priority="636" operator="containsText" text="LE GOFF">
      <formula>NOT(ISERROR(SEARCH("LE GOFF",AC20)))</formula>
    </cfRule>
    <cfRule type="containsText" dxfId="647" priority="637" operator="containsText" text="THIOLAT">
      <formula>NOT(ISERROR(SEARCH("THIOLAT",AC20)))</formula>
    </cfRule>
    <cfRule type="containsText" dxfId="646" priority="638" operator="containsText" text="ARTE Dist">
      <formula>NOT(ISERROR(SEARCH("ARTE Dist",AC20)))</formula>
    </cfRule>
    <cfRule type="containsText" dxfId="645" priority="639" operator="containsText" text="MP HYGIENE">
      <formula>NOT(ISERROR(SEARCH("MP HYGIENE",AC20)))</formula>
    </cfRule>
    <cfRule type="containsText" dxfId="644" priority="640" operator="containsText" text="TREELOGI-CODINA">
      <formula>NOT(ISERROR(SEARCH("TREELOGI-CODINA",AC20)))</formula>
    </cfRule>
    <cfRule type="containsText" dxfId="643" priority="641" operator="containsText" text="TICKET COM">
      <formula>NOT(ISERROR(SEARCH("TICKET COM",AC20)))</formula>
    </cfRule>
    <cfRule type="containsText" dxfId="642" priority="642" operator="containsText" text="SIPALDIS">
      <formula>NOT(ISERROR(SEARCH("SIPALDIS",AC20)))</formula>
    </cfRule>
    <cfRule type="containsText" dxfId="641" priority="643" operator="containsText" text="JOLARD">
      <formula>NOT(ISERROR(SEARCH("JOLARD",AC20)))</formula>
    </cfRule>
    <cfRule type="containsText" dxfId="640" priority="644" operator="containsText" text="IMPRIMERIE DU VIADUC">
      <formula>NOT(ISERROR(SEARCH("IMPRIMERIE DU VIADUC",AC20)))</formula>
    </cfRule>
    <cfRule type="containsText" dxfId="639" priority="645" operator="containsText" text="GUILLIN EMBALLAGES">
      <formula>NOT(ISERROR(SEARCH("GUILLIN EMBALLAGES",AC20)))</formula>
    </cfRule>
    <cfRule type="containsText" dxfId="638" priority="646" operator="containsText" text="GAULT ET FREMONT">
      <formula>NOT(ISERROR(SEARCH("GAULT ET FREMONT",AC20)))</formula>
    </cfRule>
    <cfRule type="containsText" dxfId="637" priority="647" operator="containsText" text="EVENPLAST">
      <formula>NOT(ISERROR(SEARCH("EVENPLAST",AC20)))</formula>
    </cfRule>
    <cfRule type="containsText" dxfId="636" priority="648" operator="containsText" text="ARDEX">
      <formula>NOT(ISERROR(SEARCH("ARDEX",AC20)))</formula>
    </cfRule>
    <cfRule type="containsText" dxfId="635" priority="649" operator="containsText" text="FIRPLAST">
      <formula>NOT(ISERROR(SEARCH("FIRPLAST",AC20)))</formula>
    </cfRule>
  </conditionalFormatting>
  <conditionalFormatting sqref="AC20 S20">
    <cfRule type="containsText" dxfId="634" priority="633" operator="containsText" text="DE FACTO">
      <formula>NOT(ISERROR(SEARCH("DE FACTO",S20)))</formula>
    </cfRule>
    <cfRule type="containsText" dxfId="633" priority="634" operator="containsText" text="COMATEC">
      <formula>NOT(ISERROR(SEARCH("COMATEC",S20)))</formula>
    </cfRule>
    <cfRule type="containsText" dxfId="632" priority="635" operator="containsText" text="SOLIA">
      <formula>NOT(ISERROR(SEARCH("SOLIA",S20)))</formula>
    </cfRule>
  </conditionalFormatting>
  <conditionalFormatting sqref="BB20">
    <cfRule type="cellIs" dxfId="631" priority="630" operator="equal">
      <formula>"Produit refusé"</formula>
    </cfRule>
    <cfRule type="containsText" dxfId="630" priority="631" operator="containsText" text="Produit en attente">
      <formula>NOT(ISERROR(SEARCH("Produit en attente",BB20)))</formula>
    </cfRule>
    <cfRule type="containsText" dxfId="629" priority="632" operator="containsText" text="Produit retenu">
      <formula>NOT(ISERROR(SEARCH("Produit retenu",BB20)))</formula>
    </cfRule>
  </conditionalFormatting>
  <conditionalFormatting sqref="AH20">
    <cfRule type="cellIs" dxfId="628" priority="628" operator="equal">
      <formula>"NON"</formula>
    </cfRule>
    <cfRule type="cellIs" dxfId="627" priority="629" operator="equal">
      <formula>"OUI"</formula>
    </cfRule>
  </conditionalFormatting>
  <conditionalFormatting sqref="AA20">
    <cfRule type="cellIs" dxfId="626" priority="627" operator="equal">
      <formula>"Refusée"</formula>
    </cfRule>
  </conditionalFormatting>
  <conditionalFormatting sqref="U20">
    <cfRule type="containsText" dxfId="625" priority="626" operator="containsText" text="FIRPLAST">
      <formula>NOT(ISERROR(SEARCH("FIRPLAST",U20)))</formula>
    </cfRule>
  </conditionalFormatting>
  <conditionalFormatting sqref="C20">
    <cfRule type="containsText" dxfId="624" priority="624" operator="containsText" text="Produit déjà référencé">
      <formula>NOT(ISERROR(SEARCH("Produit déjà référencé",C20)))</formula>
    </cfRule>
    <cfRule type="containsText" dxfId="623" priority="625" operator="containsText" text="Nouveau produit">
      <formula>NOT(ISERROR(SEARCH("Nouveau produit",C20)))</formula>
    </cfRule>
  </conditionalFormatting>
  <conditionalFormatting sqref="U20">
    <cfRule type="containsText" dxfId="622" priority="621" operator="containsText" text="AUTRES">
      <formula>NOT(ISERROR(SEARCH("AUTRES",U20)))</formula>
    </cfRule>
    <cfRule type="containsText" dxfId="621" priority="622" operator="containsText" text="COMATEC">
      <formula>NOT(ISERROR(SEARCH("COMATEC",U20)))</formula>
    </cfRule>
    <cfRule type="containsText" dxfId="620" priority="623" operator="containsText" text="SOLIA">
      <formula>NOT(ISERROR(SEARCH("SOLIA",U20)))</formula>
    </cfRule>
  </conditionalFormatting>
  <conditionalFormatting sqref="P20">
    <cfRule type="cellIs" dxfId="619" priority="619" operator="equal">
      <formula>"OUI"</formula>
    </cfRule>
    <cfRule type="cellIs" dxfId="618" priority="620" operator="equal">
      <formula>"NON"</formula>
    </cfRule>
  </conditionalFormatting>
  <conditionalFormatting sqref="S20">
    <cfRule type="containsText" dxfId="617" priority="618" operator="containsText" text="AUTRE">
      <formula>NOT(ISERROR(SEARCH("AUTRE",S20)))</formula>
    </cfRule>
  </conditionalFormatting>
  <conditionalFormatting sqref="BD20:BF20">
    <cfRule type="expression" dxfId="616" priority="616">
      <formula>$BC20="Produit refusé"</formula>
    </cfRule>
    <cfRule type="expression" dxfId="615" priority="617">
      <formula>$BC20="Produit en attente"</formula>
    </cfRule>
  </conditionalFormatting>
  <conditionalFormatting sqref="AI20">
    <cfRule type="expression" dxfId="614" priority="615">
      <formula>$AI20="NON"</formula>
    </cfRule>
  </conditionalFormatting>
  <conditionalFormatting sqref="BD20">
    <cfRule type="expression" dxfId="613" priority="614">
      <formula>$BC20="En Attente"</formula>
    </cfRule>
  </conditionalFormatting>
  <conditionalFormatting sqref="BD20:BF20">
    <cfRule type="expression" dxfId="612" priority="613">
      <formula>$BC20="Refusée"</formula>
    </cfRule>
  </conditionalFormatting>
  <conditionalFormatting sqref="K20:L20">
    <cfRule type="expression" dxfId="611" priority="612">
      <formula>$D20="Nouveau produit"</formula>
    </cfRule>
  </conditionalFormatting>
  <conditionalFormatting sqref="T20">
    <cfRule type="expression" dxfId="610" priority="595">
      <formula>$T20="ARTE DIST"</formula>
    </cfRule>
    <cfRule type="expression" dxfId="609" priority="596">
      <formula>$T20="SIPALDIS"</formula>
    </cfRule>
    <cfRule type="expression" dxfId="608" priority="597">
      <formula>$T20="TICKET COM"</formula>
    </cfRule>
    <cfRule type="expression" dxfId="607" priority="598">
      <formula>$T20="JOLARD"</formula>
    </cfRule>
    <cfRule type="expression" dxfId="606" priority="599">
      <formula>$T20="IMPRIMERIE DU VIADUC"</formula>
    </cfRule>
    <cfRule type="expression" dxfId="605" priority="600">
      <formula>$T20="GUILLIN EMBALLAGES"</formula>
    </cfRule>
    <cfRule type="expression" dxfId="604" priority="601">
      <formula>$T20="GAULT ET FREMONT"</formula>
    </cfRule>
    <cfRule type="expression" dxfId="603" priority="602">
      <formula>$T20="DE FACTO"</formula>
    </cfRule>
    <cfRule type="expression" dxfId="602" priority="603">
      <formula>$T20="EVENPLAST"</formula>
    </cfRule>
    <cfRule type="expression" dxfId="601" priority="604">
      <formula>$T20="THIOLAT"</formula>
    </cfRule>
    <cfRule type="expression" dxfId="600" priority="605">
      <formula>$T20="LE GOFF"</formula>
    </cfRule>
    <cfRule type="expression" dxfId="599" priority="606">
      <formula>$T20="MP HYGIENE"</formula>
    </cfRule>
    <cfRule type="expression" dxfId="598" priority="607">
      <formula>$T20="TREELOGI-CODINA"</formula>
    </cfRule>
    <cfRule type="expression" dxfId="597" priority="608">
      <formula>$T20="ARDEX"</formula>
    </cfRule>
    <cfRule type="expression" dxfId="596" priority="609">
      <formula>$T20="SOLIA"</formula>
    </cfRule>
    <cfRule type="expression" dxfId="595" priority="610">
      <formula>$T20="FIRPLAST"</formula>
    </cfRule>
    <cfRule type="expression" dxfId="594" priority="611">
      <formula>$T20="COMATEC"</formula>
    </cfRule>
  </conditionalFormatting>
  <conditionalFormatting sqref="S20 AD20:BF20">
    <cfRule type="expression" dxfId="593" priority="593">
      <formula>$AB20="Refusée"</formula>
    </cfRule>
    <cfRule type="expression" dxfId="592" priority="594">
      <formula>$AB20="En Attente"</formula>
    </cfRule>
  </conditionalFormatting>
  <conditionalFormatting sqref="S20">
    <cfRule type="containsText" dxfId="591" priority="578" operator="containsText" text="LE GOFF">
      <formula>NOT(ISERROR(SEARCH("LE GOFF",S20)))</formula>
    </cfRule>
    <cfRule type="containsText" dxfId="590" priority="579" operator="containsText" text="THIOLAT">
      <formula>NOT(ISERROR(SEARCH("THIOLAT",S20)))</formula>
    </cfRule>
    <cfRule type="containsText" dxfId="589" priority="580" operator="containsText" text="ARTE Dist">
      <formula>NOT(ISERROR(SEARCH("ARTE Dist",S20)))</formula>
    </cfRule>
    <cfRule type="containsText" dxfId="588" priority="581" operator="containsText" text="MP HYGIENE">
      <formula>NOT(ISERROR(SEARCH("MP HYGIENE",S20)))</formula>
    </cfRule>
    <cfRule type="containsText" dxfId="587" priority="582" operator="containsText" text="TREELOGI-CODINA">
      <formula>NOT(ISERROR(SEARCH("TREELOGI-CODINA",S20)))</formula>
    </cfRule>
    <cfRule type="containsText" dxfId="586" priority="583" operator="containsText" text="TICKET COM">
      <formula>NOT(ISERROR(SEARCH("TICKET COM",S20)))</formula>
    </cfRule>
    <cfRule type="containsText" dxfId="585" priority="584" operator="containsText" text="SIPALDIS">
      <formula>NOT(ISERROR(SEARCH("SIPALDIS",S20)))</formula>
    </cfRule>
    <cfRule type="containsText" dxfId="584" priority="585" operator="containsText" text="JOLARD">
      <formula>NOT(ISERROR(SEARCH("JOLARD",S20)))</formula>
    </cfRule>
    <cfRule type="containsText" dxfId="583" priority="586" operator="containsText" text="IMPRIMERIE DU VIADUC">
      <formula>NOT(ISERROR(SEARCH("IMPRIMERIE DU VIADUC",S20)))</formula>
    </cfRule>
    <cfRule type="containsText" dxfId="582" priority="587" operator="containsText" text="GUILLIN EMBALLAGES">
      <formula>NOT(ISERROR(SEARCH("GUILLIN EMBALLAGES",S20)))</formula>
    </cfRule>
    <cfRule type="containsText" dxfId="581" priority="588" operator="containsText" text="GAULT ET FREMONT">
      <formula>NOT(ISERROR(SEARCH("GAULT ET FREMONT",S20)))</formula>
    </cfRule>
    <cfRule type="containsText" dxfId="580" priority="589" operator="containsText" text="EVENPLAST">
      <formula>NOT(ISERROR(SEARCH("EVENPLAST",S20)))</formula>
    </cfRule>
    <cfRule type="containsText" dxfId="579" priority="590" operator="containsText" text="ARDEX">
      <formula>NOT(ISERROR(SEARCH("ARDEX",S20)))</formula>
    </cfRule>
    <cfRule type="containsText" dxfId="578" priority="591" operator="containsText" text="FIRPLAST">
      <formula>NOT(ISERROR(SEARCH("FIRPLAST",S20)))</formula>
    </cfRule>
    <cfRule type="expression" dxfId="577" priority="592">
      <formula>$U20="AUTRE"</formula>
    </cfRule>
  </conditionalFormatting>
  <conditionalFormatting sqref="AX20">
    <cfRule type="expression" dxfId="576" priority="577">
      <formula>$AX20="OUI"</formula>
    </cfRule>
  </conditionalFormatting>
  <conditionalFormatting sqref="AY20:BA20">
    <cfRule type="expression" dxfId="575" priority="576">
      <formula>$AX20="NON"</formula>
    </cfRule>
  </conditionalFormatting>
  <conditionalFormatting sqref="J20">
    <cfRule type="duplicateValues" dxfId="574" priority="575"/>
  </conditionalFormatting>
  <conditionalFormatting sqref="J20">
    <cfRule type="duplicateValues" dxfId="573" priority="574"/>
  </conditionalFormatting>
  <conditionalFormatting sqref="AU21:BA21 O21 Z21">
    <cfRule type="containsText" dxfId="572" priority="572" operator="containsText" text="NON">
      <formula>NOT(ISERROR(SEARCH("NON",O21)))</formula>
    </cfRule>
    <cfRule type="containsText" dxfId="571" priority="573" operator="containsText" text="OUI">
      <formula>NOT(ISERROR(SEARCH("OUI",O21)))</formula>
    </cfRule>
  </conditionalFormatting>
  <conditionalFormatting sqref="AA21">
    <cfRule type="cellIs" dxfId="570" priority="569" operator="equal">
      <formula>"Refusée"</formula>
    </cfRule>
    <cfRule type="containsText" dxfId="569" priority="570" operator="containsText" text="En Attente">
      <formula>NOT(ISERROR(SEARCH("En Attente",AA21)))</formula>
    </cfRule>
    <cfRule type="cellIs" dxfId="568" priority="571" operator="equal">
      <formula>"Validée"</formula>
    </cfRule>
  </conditionalFormatting>
  <conditionalFormatting sqref="AC21">
    <cfRule type="containsText" dxfId="567" priority="555" operator="containsText" text="LE GOFF">
      <formula>NOT(ISERROR(SEARCH("LE GOFF",AC21)))</formula>
    </cfRule>
    <cfRule type="containsText" dxfId="566" priority="556" operator="containsText" text="THIOLAT">
      <formula>NOT(ISERROR(SEARCH("THIOLAT",AC21)))</formula>
    </cfRule>
    <cfRule type="containsText" dxfId="565" priority="557" operator="containsText" text="ARTE Dist">
      <formula>NOT(ISERROR(SEARCH("ARTE Dist",AC21)))</formula>
    </cfRule>
    <cfRule type="containsText" dxfId="564" priority="558" operator="containsText" text="MP HYGIENE">
      <formula>NOT(ISERROR(SEARCH("MP HYGIENE",AC21)))</formula>
    </cfRule>
    <cfRule type="containsText" dxfId="563" priority="559" operator="containsText" text="TREELOGI-CODINA">
      <formula>NOT(ISERROR(SEARCH("TREELOGI-CODINA",AC21)))</formula>
    </cfRule>
    <cfRule type="containsText" dxfId="562" priority="560" operator="containsText" text="TICKET COM">
      <formula>NOT(ISERROR(SEARCH("TICKET COM",AC21)))</formula>
    </cfRule>
    <cfRule type="containsText" dxfId="561" priority="561" operator="containsText" text="SIPALDIS">
      <formula>NOT(ISERROR(SEARCH("SIPALDIS",AC21)))</formula>
    </cfRule>
    <cfRule type="containsText" dxfId="560" priority="562" operator="containsText" text="JOLARD">
      <formula>NOT(ISERROR(SEARCH("JOLARD",AC21)))</formula>
    </cfRule>
    <cfRule type="containsText" dxfId="559" priority="563" operator="containsText" text="IMPRIMERIE DU VIADUC">
      <formula>NOT(ISERROR(SEARCH("IMPRIMERIE DU VIADUC",AC21)))</formula>
    </cfRule>
    <cfRule type="containsText" dxfId="558" priority="564" operator="containsText" text="GUILLIN EMBALLAGES">
      <formula>NOT(ISERROR(SEARCH("GUILLIN EMBALLAGES",AC21)))</formula>
    </cfRule>
    <cfRule type="containsText" dxfId="557" priority="565" operator="containsText" text="GAULT ET FREMONT">
      <formula>NOT(ISERROR(SEARCH("GAULT ET FREMONT",AC21)))</formula>
    </cfRule>
    <cfRule type="containsText" dxfId="556" priority="566" operator="containsText" text="EVENPLAST">
      <formula>NOT(ISERROR(SEARCH("EVENPLAST",AC21)))</formula>
    </cfRule>
    <cfRule type="containsText" dxfId="555" priority="567" operator="containsText" text="ARDEX">
      <formula>NOT(ISERROR(SEARCH("ARDEX",AC21)))</formula>
    </cfRule>
    <cfRule type="containsText" dxfId="554" priority="568" operator="containsText" text="FIRPLAST">
      <formula>NOT(ISERROR(SEARCH("FIRPLAST",AC21)))</formula>
    </cfRule>
  </conditionalFormatting>
  <conditionalFormatting sqref="AC21 S21">
    <cfRule type="containsText" dxfId="553" priority="552" operator="containsText" text="DE FACTO">
      <formula>NOT(ISERROR(SEARCH("DE FACTO",S21)))</formula>
    </cfRule>
    <cfRule type="containsText" dxfId="552" priority="553" operator="containsText" text="COMATEC">
      <formula>NOT(ISERROR(SEARCH("COMATEC",S21)))</formula>
    </cfRule>
    <cfRule type="containsText" dxfId="551" priority="554" operator="containsText" text="SOLIA">
      <formula>NOT(ISERROR(SEARCH("SOLIA",S21)))</formula>
    </cfRule>
  </conditionalFormatting>
  <conditionalFormatting sqref="BB21">
    <cfRule type="cellIs" dxfId="550" priority="549" operator="equal">
      <formula>"Produit refusé"</formula>
    </cfRule>
    <cfRule type="containsText" dxfId="549" priority="550" operator="containsText" text="Produit en attente">
      <formula>NOT(ISERROR(SEARCH("Produit en attente",BB21)))</formula>
    </cfRule>
    <cfRule type="containsText" dxfId="548" priority="551" operator="containsText" text="Produit retenu">
      <formula>NOT(ISERROR(SEARCH("Produit retenu",BB21)))</formula>
    </cfRule>
  </conditionalFormatting>
  <conditionalFormatting sqref="AH21">
    <cfRule type="cellIs" dxfId="547" priority="547" operator="equal">
      <formula>"NON"</formula>
    </cfRule>
    <cfRule type="cellIs" dxfId="546" priority="548" operator="equal">
      <formula>"OUI"</formula>
    </cfRule>
  </conditionalFormatting>
  <conditionalFormatting sqref="AA21">
    <cfRule type="cellIs" dxfId="545" priority="546" operator="equal">
      <formula>"Refusée"</formula>
    </cfRule>
  </conditionalFormatting>
  <conditionalFormatting sqref="U21">
    <cfRule type="containsText" dxfId="544" priority="545" operator="containsText" text="FIRPLAST">
      <formula>NOT(ISERROR(SEARCH("FIRPLAST",U21)))</formula>
    </cfRule>
  </conditionalFormatting>
  <conditionalFormatting sqref="C21">
    <cfRule type="containsText" dxfId="543" priority="543" operator="containsText" text="Produit déjà référencé">
      <formula>NOT(ISERROR(SEARCH("Produit déjà référencé",C21)))</formula>
    </cfRule>
    <cfRule type="containsText" dxfId="542" priority="544" operator="containsText" text="Nouveau produit">
      <formula>NOT(ISERROR(SEARCH("Nouveau produit",C21)))</formula>
    </cfRule>
  </conditionalFormatting>
  <conditionalFormatting sqref="P21">
    <cfRule type="cellIs" dxfId="541" priority="541" operator="equal">
      <formula>"OUI"</formula>
    </cfRule>
    <cfRule type="cellIs" dxfId="540" priority="542" operator="equal">
      <formula>"NON"</formula>
    </cfRule>
  </conditionalFormatting>
  <conditionalFormatting sqref="S21">
    <cfRule type="containsText" dxfId="539" priority="540" operator="containsText" text="AUTRE">
      <formula>NOT(ISERROR(SEARCH("AUTRE",S21)))</formula>
    </cfRule>
  </conditionalFormatting>
  <conditionalFormatting sqref="BD21:BF21">
    <cfRule type="expression" dxfId="538" priority="538">
      <formula>$BC21="Produit refusé"</formula>
    </cfRule>
    <cfRule type="expression" dxfId="537" priority="539">
      <formula>$BC21="Produit en attente"</formula>
    </cfRule>
  </conditionalFormatting>
  <conditionalFormatting sqref="AI21">
    <cfRule type="expression" dxfId="536" priority="537">
      <formula>$AI21="NON"</formula>
    </cfRule>
  </conditionalFormatting>
  <conditionalFormatting sqref="BD21">
    <cfRule type="expression" dxfId="535" priority="536">
      <formula>$BC21="En Attente"</formula>
    </cfRule>
  </conditionalFormatting>
  <conditionalFormatting sqref="BD21:BF21">
    <cfRule type="expression" dxfId="534" priority="535">
      <formula>$BC21="Refusée"</formula>
    </cfRule>
  </conditionalFormatting>
  <conditionalFormatting sqref="K21:L21">
    <cfRule type="expression" dxfId="533" priority="534">
      <formula>$D21="Nouveau produit"</formula>
    </cfRule>
  </conditionalFormatting>
  <conditionalFormatting sqref="J21">
    <cfRule type="duplicateValues" dxfId="532" priority="533"/>
  </conditionalFormatting>
  <conditionalFormatting sqref="T21">
    <cfRule type="expression" dxfId="531" priority="516">
      <formula>$T21="ARTE DIST"</formula>
    </cfRule>
    <cfRule type="expression" dxfId="530" priority="517">
      <formula>$T21="SIPALDIS"</formula>
    </cfRule>
    <cfRule type="expression" dxfId="529" priority="518">
      <formula>$T21="TICKET COM"</formula>
    </cfRule>
    <cfRule type="expression" dxfId="528" priority="519">
      <formula>$T21="JOLARD"</formula>
    </cfRule>
    <cfRule type="expression" dxfId="527" priority="520">
      <formula>$T21="IMPRIMERIE DU VIADUC"</formula>
    </cfRule>
    <cfRule type="expression" dxfId="526" priority="521">
      <formula>$T21="GUILLIN EMBALLAGES"</formula>
    </cfRule>
    <cfRule type="expression" dxfId="525" priority="522">
      <formula>$T21="GAULT ET FREMONT"</formula>
    </cfRule>
    <cfRule type="expression" dxfId="524" priority="523">
      <formula>$T21="DE FACTO"</formula>
    </cfRule>
    <cfRule type="expression" dxfId="523" priority="524">
      <formula>$T21="EVENPLAST"</formula>
    </cfRule>
    <cfRule type="expression" dxfId="522" priority="525">
      <formula>$T21="THIOLAT"</formula>
    </cfRule>
    <cfRule type="expression" dxfId="521" priority="526">
      <formula>$T21="LE GOFF"</formula>
    </cfRule>
    <cfRule type="expression" dxfId="520" priority="527">
      <formula>$T21="MP HYGIENE"</formula>
    </cfRule>
    <cfRule type="expression" dxfId="519" priority="528">
      <formula>$T21="TREELOGI-CODINA"</formula>
    </cfRule>
    <cfRule type="expression" dxfId="518" priority="529">
      <formula>$T21="ARDEX"</formula>
    </cfRule>
    <cfRule type="expression" dxfId="517" priority="530">
      <formula>$T21="SOLIA"</formula>
    </cfRule>
    <cfRule type="expression" dxfId="516" priority="531">
      <formula>$T21="FIRPLAST"</formula>
    </cfRule>
    <cfRule type="expression" dxfId="515" priority="532">
      <formula>$T21="COMATEC"</formula>
    </cfRule>
  </conditionalFormatting>
  <conditionalFormatting sqref="S21">
    <cfRule type="expression" dxfId="514" priority="514">
      <formula>$AB21="Refusée"</formula>
    </cfRule>
    <cfRule type="expression" dxfId="513" priority="515">
      <formula>$AB21="En Attente"</formula>
    </cfRule>
  </conditionalFormatting>
  <conditionalFormatting sqref="S21">
    <cfRule type="containsText" dxfId="512" priority="499" operator="containsText" text="LE GOFF">
      <formula>NOT(ISERROR(SEARCH("LE GOFF",S21)))</formula>
    </cfRule>
    <cfRule type="containsText" dxfId="511" priority="500" operator="containsText" text="THIOLAT">
      <formula>NOT(ISERROR(SEARCH("THIOLAT",S21)))</formula>
    </cfRule>
    <cfRule type="containsText" dxfId="510" priority="501" operator="containsText" text="ARTE Dist">
      <formula>NOT(ISERROR(SEARCH("ARTE Dist",S21)))</formula>
    </cfRule>
    <cfRule type="containsText" dxfId="509" priority="502" operator="containsText" text="MP HYGIENE">
      <formula>NOT(ISERROR(SEARCH("MP HYGIENE",S21)))</formula>
    </cfRule>
    <cfRule type="containsText" dxfId="508" priority="503" operator="containsText" text="TREELOGI-CODINA">
      <formula>NOT(ISERROR(SEARCH("TREELOGI-CODINA",S21)))</formula>
    </cfRule>
    <cfRule type="containsText" dxfId="507" priority="504" operator="containsText" text="TICKET COM">
      <formula>NOT(ISERROR(SEARCH("TICKET COM",S21)))</formula>
    </cfRule>
    <cfRule type="containsText" dxfId="506" priority="505" operator="containsText" text="SIPALDIS">
      <formula>NOT(ISERROR(SEARCH("SIPALDIS",S21)))</formula>
    </cfRule>
    <cfRule type="containsText" dxfId="505" priority="506" operator="containsText" text="JOLARD">
      <formula>NOT(ISERROR(SEARCH("JOLARD",S21)))</formula>
    </cfRule>
    <cfRule type="containsText" dxfId="504" priority="507" operator="containsText" text="IMPRIMERIE DU VIADUC">
      <formula>NOT(ISERROR(SEARCH("IMPRIMERIE DU VIADUC",S21)))</formula>
    </cfRule>
    <cfRule type="containsText" dxfId="503" priority="508" operator="containsText" text="GUILLIN EMBALLAGES">
      <formula>NOT(ISERROR(SEARCH("GUILLIN EMBALLAGES",S21)))</formula>
    </cfRule>
    <cfRule type="containsText" dxfId="502" priority="509" operator="containsText" text="GAULT ET FREMONT">
      <formula>NOT(ISERROR(SEARCH("GAULT ET FREMONT",S21)))</formula>
    </cfRule>
    <cfRule type="containsText" dxfId="501" priority="510" operator="containsText" text="EVENPLAST">
      <formula>NOT(ISERROR(SEARCH("EVENPLAST",S21)))</formula>
    </cfRule>
    <cfRule type="containsText" dxfId="500" priority="511" operator="containsText" text="ARDEX">
      <formula>NOT(ISERROR(SEARCH("ARDEX",S21)))</formula>
    </cfRule>
    <cfRule type="containsText" dxfId="499" priority="512" operator="containsText" text="FIRPLAST">
      <formula>NOT(ISERROR(SEARCH("FIRPLAST",S21)))</formula>
    </cfRule>
    <cfRule type="expression" dxfId="498" priority="513">
      <formula>$U21="AUTRE"</formula>
    </cfRule>
  </conditionalFormatting>
  <conditionalFormatting sqref="U21">
    <cfRule type="containsText" dxfId="497" priority="496" operator="containsText" text="AUTRE">
      <formula>NOT(ISERROR(SEARCH("AUTRE",U21)))</formula>
    </cfRule>
    <cfRule type="containsText" dxfId="496" priority="497" operator="containsText" text="COMATEC">
      <formula>NOT(ISERROR(SEARCH("COMATEC",U21)))</formula>
    </cfRule>
    <cfRule type="containsText" dxfId="495" priority="498" operator="containsText" text="SOLIA">
      <formula>NOT(ISERROR(SEARCH("SOLIA",U21)))</formula>
    </cfRule>
  </conditionalFormatting>
  <conditionalFormatting sqref="AD21:BF21">
    <cfRule type="expression" dxfId="494" priority="494">
      <formula>$AB21="Refusée"</formula>
    </cfRule>
    <cfRule type="expression" dxfId="493" priority="495">
      <formula>$AB21="En Attente"</formula>
    </cfRule>
  </conditionalFormatting>
  <conditionalFormatting sqref="AX21">
    <cfRule type="expression" dxfId="492" priority="493">
      <formula>$AX21="OUI"</formula>
    </cfRule>
  </conditionalFormatting>
  <conditionalFormatting sqref="AY21:BA21">
    <cfRule type="expression" dxfId="491" priority="492">
      <formula>$AX21="NON"</formula>
    </cfRule>
  </conditionalFormatting>
  <conditionalFormatting sqref="J21">
    <cfRule type="duplicateValues" dxfId="490" priority="491"/>
  </conditionalFormatting>
  <conditionalFormatting sqref="AU22:BA22 O22 Z22">
    <cfRule type="containsText" dxfId="489" priority="489" operator="containsText" text="NON">
      <formula>NOT(ISERROR(SEARCH("NON",O22)))</formula>
    </cfRule>
    <cfRule type="containsText" dxfId="488" priority="490" operator="containsText" text="OUI">
      <formula>NOT(ISERROR(SEARCH("OUI",O22)))</formula>
    </cfRule>
  </conditionalFormatting>
  <conditionalFormatting sqref="AA22">
    <cfRule type="cellIs" dxfId="487" priority="486" operator="equal">
      <formula>"Refusée"</formula>
    </cfRule>
    <cfRule type="containsText" dxfId="486" priority="487" operator="containsText" text="En Attente">
      <formula>NOT(ISERROR(SEARCH("En Attente",AA22)))</formula>
    </cfRule>
    <cfRule type="cellIs" dxfId="485" priority="488" operator="equal">
      <formula>"Validée"</formula>
    </cfRule>
  </conditionalFormatting>
  <conditionalFormatting sqref="AC22">
    <cfRule type="containsText" dxfId="484" priority="472" operator="containsText" text="LE GOFF">
      <formula>NOT(ISERROR(SEARCH("LE GOFF",AC22)))</formula>
    </cfRule>
    <cfRule type="containsText" dxfId="483" priority="473" operator="containsText" text="THIOLAT">
      <formula>NOT(ISERROR(SEARCH("THIOLAT",AC22)))</formula>
    </cfRule>
    <cfRule type="containsText" dxfId="482" priority="474" operator="containsText" text="ARTE Dist">
      <formula>NOT(ISERROR(SEARCH("ARTE Dist",AC22)))</formula>
    </cfRule>
    <cfRule type="containsText" dxfId="481" priority="475" operator="containsText" text="MP HYGIENE">
      <formula>NOT(ISERROR(SEARCH("MP HYGIENE",AC22)))</formula>
    </cfRule>
    <cfRule type="containsText" dxfId="480" priority="476" operator="containsText" text="TREELOGI-CODINA">
      <formula>NOT(ISERROR(SEARCH("TREELOGI-CODINA",AC22)))</formula>
    </cfRule>
    <cfRule type="containsText" dxfId="479" priority="477" operator="containsText" text="TICKET COM">
      <formula>NOT(ISERROR(SEARCH("TICKET COM",AC22)))</formula>
    </cfRule>
    <cfRule type="containsText" dxfId="478" priority="478" operator="containsText" text="SIPALDIS">
      <formula>NOT(ISERROR(SEARCH("SIPALDIS",AC22)))</formula>
    </cfRule>
    <cfRule type="containsText" dxfId="477" priority="479" operator="containsText" text="JOLARD">
      <formula>NOT(ISERROR(SEARCH("JOLARD",AC22)))</formula>
    </cfRule>
    <cfRule type="containsText" dxfId="476" priority="480" operator="containsText" text="IMPRIMERIE DU VIADUC">
      <formula>NOT(ISERROR(SEARCH("IMPRIMERIE DU VIADUC",AC22)))</formula>
    </cfRule>
    <cfRule type="containsText" dxfId="475" priority="481" operator="containsText" text="GUILLIN EMBALLAGES">
      <formula>NOT(ISERROR(SEARCH("GUILLIN EMBALLAGES",AC22)))</formula>
    </cfRule>
    <cfRule type="containsText" dxfId="474" priority="482" operator="containsText" text="GAULT ET FREMONT">
      <formula>NOT(ISERROR(SEARCH("GAULT ET FREMONT",AC22)))</formula>
    </cfRule>
    <cfRule type="containsText" dxfId="473" priority="483" operator="containsText" text="EVENPLAST">
      <formula>NOT(ISERROR(SEARCH("EVENPLAST",AC22)))</formula>
    </cfRule>
    <cfRule type="containsText" dxfId="472" priority="484" operator="containsText" text="ARDEX">
      <formula>NOT(ISERROR(SEARCH("ARDEX",AC22)))</formula>
    </cfRule>
    <cfRule type="containsText" dxfId="471" priority="485" operator="containsText" text="FIRPLAST">
      <formula>NOT(ISERROR(SEARCH("FIRPLAST",AC22)))</formula>
    </cfRule>
  </conditionalFormatting>
  <conditionalFormatting sqref="AC22 S22">
    <cfRule type="containsText" dxfId="470" priority="469" operator="containsText" text="DE FACTO">
      <formula>NOT(ISERROR(SEARCH("DE FACTO",S22)))</formula>
    </cfRule>
    <cfRule type="containsText" dxfId="469" priority="470" operator="containsText" text="COMATEC">
      <formula>NOT(ISERROR(SEARCH("COMATEC",S22)))</formula>
    </cfRule>
    <cfRule type="containsText" dxfId="468" priority="471" operator="containsText" text="SOLIA">
      <formula>NOT(ISERROR(SEARCH("SOLIA",S22)))</formula>
    </cfRule>
  </conditionalFormatting>
  <conditionalFormatting sqref="BB22">
    <cfRule type="cellIs" dxfId="467" priority="466" operator="equal">
      <formula>"Produit refusé"</formula>
    </cfRule>
    <cfRule type="containsText" dxfId="466" priority="467" operator="containsText" text="Produit en attente">
      <formula>NOT(ISERROR(SEARCH("Produit en attente",BB22)))</formula>
    </cfRule>
    <cfRule type="containsText" dxfId="465" priority="468" operator="containsText" text="Produit retenu">
      <formula>NOT(ISERROR(SEARCH("Produit retenu",BB22)))</formula>
    </cfRule>
  </conditionalFormatting>
  <conditionalFormatting sqref="AH22">
    <cfRule type="cellIs" dxfId="464" priority="464" operator="equal">
      <formula>"NON"</formula>
    </cfRule>
    <cfRule type="cellIs" dxfId="463" priority="465" operator="equal">
      <formula>"OUI"</formula>
    </cfRule>
  </conditionalFormatting>
  <conditionalFormatting sqref="AA22">
    <cfRule type="cellIs" dxfId="462" priority="463" operator="equal">
      <formula>"Refusée"</formula>
    </cfRule>
  </conditionalFormatting>
  <conditionalFormatting sqref="U22">
    <cfRule type="containsText" dxfId="461" priority="462" operator="containsText" text="FIRPLAST">
      <formula>NOT(ISERROR(SEARCH("FIRPLAST",U22)))</formula>
    </cfRule>
  </conditionalFormatting>
  <conditionalFormatting sqref="C22">
    <cfRule type="containsText" dxfId="460" priority="460" operator="containsText" text="Produit déjà référencé">
      <formula>NOT(ISERROR(SEARCH("Produit déjà référencé",C22)))</formula>
    </cfRule>
    <cfRule type="containsText" dxfId="459" priority="461" operator="containsText" text="Nouveau produit">
      <formula>NOT(ISERROR(SEARCH("Nouveau produit",C22)))</formula>
    </cfRule>
  </conditionalFormatting>
  <conditionalFormatting sqref="U22">
    <cfRule type="containsText" dxfId="458" priority="457" operator="containsText" text="AUTRES">
      <formula>NOT(ISERROR(SEARCH("AUTRES",U22)))</formula>
    </cfRule>
    <cfRule type="containsText" dxfId="457" priority="458" operator="containsText" text="COMATEC">
      <formula>NOT(ISERROR(SEARCH("COMATEC",U22)))</formula>
    </cfRule>
    <cfRule type="containsText" dxfId="456" priority="459" operator="containsText" text="SOLIA">
      <formula>NOT(ISERROR(SEARCH("SOLIA",U22)))</formula>
    </cfRule>
  </conditionalFormatting>
  <conditionalFormatting sqref="P22">
    <cfRule type="cellIs" dxfId="455" priority="455" operator="equal">
      <formula>"OUI"</formula>
    </cfRule>
    <cfRule type="cellIs" dxfId="454" priority="456" operator="equal">
      <formula>"NON"</formula>
    </cfRule>
  </conditionalFormatting>
  <conditionalFormatting sqref="S22">
    <cfRule type="containsText" dxfId="453" priority="454" operator="containsText" text="AUTRE">
      <formula>NOT(ISERROR(SEARCH("AUTRE",S22)))</formula>
    </cfRule>
  </conditionalFormatting>
  <conditionalFormatting sqref="BD22:BF22">
    <cfRule type="expression" dxfId="452" priority="452">
      <formula>$BC22="Produit refusé"</formula>
    </cfRule>
    <cfRule type="expression" dxfId="451" priority="453">
      <formula>$BC22="Produit en attente"</formula>
    </cfRule>
  </conditionalFormatting>
  <conditionalFormatting sqref="AI22">
    <cfRule type="expression" dxfId="450" priority="451">
      <formula>$AI22="NON"</formula>
    </cfRule>
  </conditionalFormatting>
  <conditionalFormatting sqref="BD22">
    <cfRule type="expression" dxfId="449" priority="450">
      <formula>$BC22="En Attente"</formula>
    </cfRule>
  </conditionalFormatting>
  <conditionalFormatting sqref="BD22:BF22">
    <cfRule type="expression" dxfId="448" priority="449">
      <formula>$BC22="Refusée"</formula>
    </cfRule>
  </conditionalFormatting>
  <conditionalFormatting sqref="K22:L22">
    <cfRule type="expression" dxfId="447" priority="448">
      <formula>$D22="Nouveau produit"</formula>
    </cfRule>
  </conditionalFormatting>
  <conditionalFormatting sqref="T22">
    <cfRule type="expression" dxfId="446" priority="431">
      <formula>$T22="ARTE DIST"</formula>
    </cfRule>
    <cfRule type="expression" dxfId="445" priority="432">
      <formula>$T22="SIPALDIS"</formula>
    </cfRule>
    <cfRule type="expression" dxfId="444" priority="433">
      <formula>$T22="TICKET COM"</formula>
    </cfRule>
    <cfRule type="expression" dxfId="443" priority="434">
      <formula>$T22="JOLARD"</formula>
    </cfRule>
    <cfRule type="expression" dxfId="442" priority="435">
      <formula>$T22="IMPRIMERIE DU VIADUC"</formula>
    </cfRule>
    <cfRule type="expression" dxfId="441" priority="436">
      <formula>$T22="GUILLIN EMBALLAGES"</formula>
    </cfRule>
    <cfRule type="expression" dxfId="440" priority="437">
      <formula>$T22="GAULT ET FREMONT"</formula>
    </cfRule>
    <cfRule type="expression" dxfId="439" priority="438">
      <formula>$T22="DE FACTO"</formula>
    </cfRule>
    <cfRule type="expression" dxfId="438" priority="439">
      <formula>$T22="EVENPLAST"</formula>
    </cfRule>
    <cfRule type="expression" dxfId="437" priority="440">
      <formula>$T22="THIOLAT"</formula>
    </cfRule>
    <cfRule type="expression" dxfId="436" priority="441">
      <formula>$T22="LE GOFF"</formula>
    </cfRule>
    <cfRule type="expression" dxfId="435" priority="442">
      <formula>$T22="MP HYGIENE"</formula>
    </cfRule>
    <cfRule type="expression" dxfId="434" priority="443">
      <formula>$T22="TREELOGI-CODINA"</formula>
    </cfRule>
    <cfRule type="expression" dxfId="433" priority="444">
      <formula>$T22="ARDEX"</formula>
    </cfRule>
    <cfRule type="expression" dxfId="432" priority="445">
      <formula>$T22="SOLIA"</formula>
    </cfRule>
    <cfRule type="expression" dxfId="431" priority="446">
      <formula>$T22="FIRPLAST"</formula>
    </cfRule>
    <cfRule type="expression" dxfId="430" priority="447">
      <formula>$T22="COMATEC"</formula>
    </cfRule>
  </conditionalFormatting>
  <conditionalFormatting sqref="S22 AD22:BF22">
    <cfRule type="expression" dxfId="429" priority="429">
      <formula>$AB22="Refusée"</formula>
    </cfRule>
    <cfRule type="expression" dxfId="428" priority="430">
      <formula>$AB22="En Attente"</formula>
    </cfRule>
  </conditionalFormatting>
  <conditionalFormatting sqref="S22">
    <cfRule type="containsText" dxfId="427" priority="414" operator="containsText" text="LE GOFF">
      <formula>NOT(ISERROR(SEARCH("LE GOFF",S22)))</formula>
    </cfRule>
    <cfRule type="containsText" dxfId="426" priority="415" operator="containsText" text="THIOLAT">
      <formula>NOT(ISERROR(SEARCH("THIOLAT",S22)))</formula>
    </cfRule>
    <cfRule type="containsText" dxfId="425" priority="416" operator="containsText" text="ARTE Dist">
      <formula>NOT(ISERROR(SEARCH("ARTE Dist",S22)))</formula>
    </cfRule>
    <cfRule type="containsText" dxfId="424" priority="417" operator="containsText" text="MP HYGIENE">
      <formula>NOT(ISERROR(SEARCH("MP HYGIENE",S22)))</formula>
    </cfRule>
    <cfRule type="containsText" dxfId="423" priority="418" operator="containsText" text="TREELOGI-CODINA">
      <formula>NOT(ISERROR(SEARCH("TREELOGI-CODINA",S22)))</formula>
    </cfRule>
    <cfRule type="containsText" dxfId="422" priority="419" operator="containsText" text="TICKET COM">
      <formula>NOT(ISERROR(SEARCH("TICKET COM",S22)))</formula>
    </cfRule>
    <cfRule type="containsText" dxfId="421" priority="420" operator="containsText" text="SIPALDIS">
      <formula>NOT(ISERROR(SEARCH("SIPALDIS",S22)))</formula>
    </cfRule>
    <cfRule type="containsText" dxfId="420" priority="421" operator="containsText" text="JOLARD">
      <formula>NOT(ISERROR(SEARCH("JOLARD",S22)))</formula>
    </cfRule>
    <cfRule type="containsText" dxfId="419" priority="422" operator="containsText" text="IMPRIMERIE DU VIADUC">
      <formula>NOT(ISERROR(SEARCH("IMPRIMERIE DU VIADUC",S22)))</formula>
    </cfRule>
    <cfRule type="containsText" dxfId="418" priority="423" operator="containsText" text="GUILLIN EMBALLAGES">
      <formula>NOT(ISERROR(SEARCH("GUILLIN EMBALLAGES",S22)))</formula>
    </cfRule>
    <cfRule type="containsText" dxfId="417" priority="424" operator="containsText" text="GAULT ET FREMONT">
      <formula>NOT(ISERROR(SEARCH("GAULT ET FREMONT",S22)))</formula>
    </cfRule>
    <cfRule type="containsText" dxfId="416" priority="425" operator="containsText" text="EVENPLAST">
      <formula>NOT(ISERROR(SEARCH("EVENPLAST",S22)))</formula>
    </cfRule>
    <cfRule type="containsText" dxfId="415" priority="426" operator="containsText" text="ARDEX">
      <formula>NOT(ISERROR(SEARCH("ARDEX",S22)))</formula>
    </cfRule>
    <cfRule type="containsText" dxfId="414" priority="427" operator="containsText" text="FIRPLAST">
      <formula>NOT(ISERROR(SEARCH("FIRPLAST",S22)))</formula>
    </cfRule>
    <cfRule type="expression" dxfId="413" priority="428">
      <formula>$U22="AUTRE"</formula>
    </cfRule>
  </conditionalFormatting>
  <conditionalFormatting sqref="AX22">
    <cfRule type="expression" dxfId="412" priority="413">
      <formula>$AX22="OUI"</formula>
    </cfRule>
  </conditionalFormatting>
  <conditionalFormatting sqref="AY22:BA22">
    <cfRule type="expression" dxfId="411" priority="412">
      <formula>$AX22="NON"</formula>
    </cfRule>
  </conditionalFormatting>
  <conditionalFormatting sqref="J22">
    <cfRule type="duplicateValues" dxfId="410" priority="411"/>
  </conditionalFormatting>
  <conditionalFormatting sqref="J22">
    <cfRule type="duplicateValues" dxfId="409" priority="410"/>
  </conditionalFormatting>
  <conditionalFormatting sqref="AU23:BA23 O23 Z23">
    <cfRule type="containsText" dxfId="408" priority="408" operator="containsText" text="NON">
      <formula>NOT(ISERROR(SEARCH("NON",O23)))</formula>
    </cfRule>
    <cfRule type="containsText" dxfId="407" priority="409" operator="containsText" text="OUI">
      <formula>NOT(ISERROR(SEARCH("OUI",O23)))</formula>
    </cfRule>
  </conditionalFormatting>
  <conditionalFormatting sqref="AA23">
    <cfRule type="cellIs" dxfId="406" priority="405" operator="equal">
      <formula>"Refusée"</formula>
    </cfRule>
    <cfRule type="containsText" dxfId="405" priority="406" operator="containsText" text="En Attente">
      <formula>NOT(ISERROR(SEARCH("En Attente",AA23)))</formula>
    </cfRule>
    <cfRule type="cellIs" dxfId="404" priority="407" operator="equal">
      <formula>"Validée"</formula>
    </cfRule>
  </conditionalFormatting>
  <conditionalFormatting sqref="AC23">
    <cfRule type="containsText" dxfId="403" priority="391" operator="containsText" text="LE GOFF">
      <formula>NOT(ISERROR(SEARCH("LE GOFF",AC23)))</formula>
    </cfRule>
    <cfRule type="containsText" dxfId="402" priority="392" operator="containsText" text="THIOLAT">
      <formula>NOT(ISERROR(SEARCH("THIOLAT",AC23)))</formula>
    </cfRule>
    <cfRule type="containsText" dxfId="401" priority="393" operator="containsText" text="ARTE Dist">
      <formula>NOT(ISERROR(SEARCH("ARTE Dist",AC23)))</formula>
    </cfRule>
    <cfRule type="containsText" dxfId="400" priority="394" operator="containsText" text="MP HYGIENE">
      <formula>NOT(ISERROR(SEARCH("MP HYGIENE",AC23)))</formula>
    </cfRule>
    <cfRule type="containsText" dxfId="399" priority="395" operator="containsText" text="TREELOGI-CODINA">
      <formula>NOT(ISERROR(SEARCH("TREELOGI-CODINA",AC23)))</formula>
    </cfRule>
    <cfRule type="containsText" dxfId="398" priority="396" operator="containsText" text="TICKET COM">
      <formula>NOT(ISERROR(SEARCH("TICKET COM",AC23)))</formula>
    </cfRule>
    <cfRule type="containsText" dxfId="397" priority="397" operator="containsText" text="SIPALDIS">
      <formula>NOT(ISERROR(SEARCH("SIPALDIS",AC23)))</formula>
    </cfRule>
    <cfRule type="containsText" dxfId="396" priority="398" operator="containsText" text="JOLARD">
      <formula>NOT(ISERROR(SEARCH("JOLARD",AC23)))</formula>
    </cfRule>
    <cfRule type="containsText" dxfId="395" priority="399" operator="containsText" text="IMPRIMERIE DU VIADUC">
      <formula>NOT(ISERROR(SEARCH("IMPRIMERIE DU VIADUC",AC23)))</formula>
    </cfRule>
    <cfRule type="containsText" dxfId="394" priority="400" operator="containsText" text="GUILLIN EMBALLAGES">
      <formula>NOT(ISERROR(SEARCH("GUILLIN EMBALLAGES",AC23)))</formula>
    </cfRule>
    <cfRule type="containsText" dxfId="393" priority="401" operator="containsText" text="GAULT ET FREMONT">
      <formula>NOT(ISERROR(SEARCH("GAULT ET FREMONT",AC23)))</formula>
    </cfRule>
    <cfRule type="containsText" dxfId="392" priority="402" operator="containsText" text="EVENPLAST">
      <formula>NOT(ISERROR(SEARCH("EVENPLAST",AC23)))</formula>
    </cfRule>
    <cfRule type="containsText" dxfId="391" priority="403" operator="containsText" text="ARDEX">
      <formula>NOT(ISERROR(SEARCH("ARDEX",AC23)))</formula>
    </cfRule>
    <cfRule type="containsText" dxfId="390" priority="404" operator="containsText" text="FIRPLAST">
      <formula>NOT(ISERROR(SEARCH("FIRPLAST",AC23)))</formula>
    </cfRule>
  </conditionalFormatting>
  <conditionalFormatting sqref="AC23 S23">
    <cfRule type="containsText" dxfId="389" priority="388" operator="containsText" text="DE FACTO">
      <formula>NOT(ISERROR(SEARCH("DE FACTO",S23)))</formula>
    </cfRule>
    <cfRule type="containsText" dxfId="388" priority="389" operator="containsText" text="COMATEC">
      <formula>NOT(ISERROR(SEARCH("COMATEC",S23)))</formula>
    </cfRule>
    <cfRule type="containsText" dxfId="387" priority="390" operator="containsText" text="SOLIA">
      <formula>NOT(ISERROR(SEARCH("SOLIA",S23)))</formula>
    </cfRule>
  </conditionalFormatting>
  <conditionalFormatting sqref="BB23">
    <cfRule type="cellIs" dxfId="386" priority="385" operator="equal">
      <formula>"Produit refusé"</formula>
    </cfRule>
    <cfRule type="containsText" dxfId="385" priority="386" operator="containsText" text="Produit en attente">
      <formula>NOT(ISERROR(SEARCH("Produit en attente",BB23)))</formula>
    </cfRule>
    <cfRule type="containsText" dxfId="384" priority="387" operator="containsText" text="Produit retenu">
      <formula>NOT(ISERROR(SEARCH("Produit retenu",BB23)))</formula>
    </cfRule>
  </conditionalFormatting>
  <conditionalFormatting sqref="AH23">
    <cfRule type="cellIs" dxfId="383" priority="383" operator="equal">
      <formula>"NON"</formula>
    </cfRule>
    <cfRule type="cellIs" dxfId="382" priority="384" operator="equal">
      <formula>"OUI"</formula>
    </cfRule>
  </conditionalFormatting>
  <conditionalFormatting sqref="AA23">
    <cfRule type="cellIs" dxfId="381" priority="382" operator="equal">
      <formula>"Refusée"</formula>
    </cfRule>
  </conditionalFormatting>
  <conditionalFormatting sqref="U23">
    <cfRule type="containsText" dxfId="380" priority="381" operator="containsText" text="FIRPLAST">
      <formula>NOT(ISERROR(SEARCH("FIRPLAST",U23)))</formula>
    </cfRule>
  </conditionalFormatting>
  <conditionalFormatting sqref="C23">
    <cfRule type="containsText" dxfId="379" priority="379" operator="containsText" text="Produit déjà référencé">
      <formula>NOT(ISERROR(SEARCH("Produit déjà référencé",C23)))</formula>
    </cfRule>
    <cfRule type="containsText" dxfId="378" priority="380" operator="containsText" text="Nouveau produit">
      <formula>NOT(ISERROR(SEARCH("Nouveau produit",C23)))</formula>
    </cfRule>
  </conditionalFormatting>
  <conditionalFormatting sqref="U23">
    <cfRule type="containsText" dxfId="377" priority="376" operator="containsText" text="AUTRES">
      <formula>NOT(ISERROR(SEARCH("AUTRES",U23)))</formula>
    </cfRule>
    <cfRule type="containsText" dxfId="376" priority="377" operator="containsText" text="COMATEC">
      <formula>NOT(ISERROR(SEARCH("COMATEC",U23)))</formula>
    </cfRule>
    <cfRule type="containsText" dxfId="375" priority="378" operator="containsText" text="SOLIA">
      <formula>NOT(ISERROR(SEARCH("SOLIA",U23)))</formula>
    </cfRule>
  </conditionalFormatting>
  <conditionalFormatting sqref="P23">
    <cfRule type="cellIs" dxfId="374" priority="374" operator="equal">
      <formula>"OUI"</formula>
    </cfRule>
    <cfRule type="cellIs" dxfId="373" priority="375" operator="equal">
      <formula>"NON"</formula>
    </cfRule>
  </conditionalFormatting>
  <conditionalFormatting sqref="S23">
    <cfRule type="containsText" dxfId="372" priority="373" operator="containsText" text="AUTRE">
      <formula>NOT(ISERROR(SEARCH("AUTRE",S23)))</formula>
    </cfRule>
  </conditionalFormatting>
  <conditionalFormatting sqref="BD23:BF23">
    <cfRule type="expression" dxfId="371" priority="371">
      <formula>$BC23="Produit refusé"</formula>
    </cfRule>
    <cfRule type="expression" dxfId="370" priority="372">
      <formula>$BC23="Produit en attente"</formula>
    </cfRule>
  </conditionalFormatting>
  <conditionalFormatting sqref="AI23">
    <cfRule type="expression" dxfId="369" priority="370">
      <formula>$AI23="NON"</formula>
    </cfRule>
  </conditionalFormatting>
  <conditionalFormatting sqref="BD23">
    <cfRule type="expression" dxfId="368" priority="369">
      <formula>$BC23="En Attente"</formula>
    </cfRule>
  </conditionalFormatting>
  <conditionalFormatting sqref="BD23:BF23">
    <cfRule type="expression" dxfId="367" priority="368">
      <formula>$BC23="Refusée"</formula>
    </cfRule>
  </conditionalFormatting>
  <conditionalFormatting sqref="K23:L23">
    <cfRule type="expression" dxfId="366" priority="367">
      <formula>$D23="Nouveau produit"</formula>
    </cfRule>
  </conditionalFormatting>
  <conditionalFormatting sqref="T23">
    <cfRule type="expression" dxfId="365" priority="350">
      <formula>$T23="ARTE DIST"</formula>
    </cfRule>
    <cfRule type="expression" dxfId="364" priority="351">
      <formula>$T23="SIPALDIS"</formula>
    </cfRule>
    <cfRule type="expression" dxfId="363" priority="352">
      <formula>$T23="TICKET COM"</formula>
    </cfRule>
    <cfRule type="expression" dxfId="362" priority="353">
      <formula>$T23="JOLARD"</formula>
    </cfRule>
    <cfRule type="expression" dxfId="361" priority="354">
      <formula>$T23="IMPRIMERIE DU VIADUC"</formula>
    </cfRule>
    <cfRule type="expression" dxfId="360" priority="355">
      <formula>$T23="GUILLIN EMBALLAGES"</formula>
    </cfRule>
    <cfRule type="expression" dxfId="359" priority="356">
      <formula>$T23="GAULT ET FREMONT"</formula>
    </cfRule>
    <cfRule type="expression" dxfId="358" priority="357">
      <formula>$T23="DE FACTO"</formula>
    </cfRule>
    <cfRule type="expression" dxfId="357" priority="358">
      <formula>$T23="EVENPLAST"</formula>
    </cfRule>
    <cfRule type="expression" dxfId="356" priority="359">
      <formula>$T23="THIOLAT"</formula>
    </cfRule>
    <cfRule type="expression" dxfId="355" priority="360">
      <formula>$T23="LE GOFF"</formula>
    </cfRule>
    <cfRule type="expression" dxfId="354" priority="361">
      <formula>$T23="MP HYGIENE"</formula>
    </cfRule>
    <cfRule type="expression" dxfId="353" priority="362">
      <formula>$T23="TREELOGI-CODINA"</formula>
    </cfRule>
    <cfRule type="expression" dxfId="352" priority="363">
      <formula>$T23="ARDEX"</formula>
    </cfRule>
    <cfRule type="expression" dxfId="351" priority="364">
      <formula>$T23="SOLIA"</formula>
    </cfRule>
    <cfRule type="expression" dxfId="350" priority="365">
      <formula>$T23="FIRPLAST"</formula>
    </cfRule>
    <cfRule type="expression" dxfId="349" priority="366">
      <formula>$T23="COMATEC"</formula>
    </cfRule>
  </conditionalFormatting>
  <conditionalFormatting sqref="S23 AD23:BF23">
    <cfRule type="expression" dxfId="348" priority="348">
      <formula>$AB23="Refusée"</formula>
    </cfRule>
    <cfRule type="expression" dxfId="347" priority="349">
      <formula>$AB23="En Attente"</formula>
    </cfRule>
  </conditionalFormatting>
  <conditionalFormatting sqref="S23">
    <cfRule type="containsText" dxfId="346" priority="333" operator="containsText" text="LE GOFF">
      <formula>NOT(ISERROR(SEARCH("LE GOFF",S23)))</formula>
    </cfRule>
    <cfRule type="containsText" dxfId="345" priority="334" operator="containsText" text="THIOLAT">
      <formula>NOT(ISERROR(SEARCH("THIOLAT",S23)))</formula>
    </cfRule>
    <cfRule type="containsText" dxfId="344" priority="335" operator="containsText" text="ARTE Dist">
      <formula>NOT(ISERROR(SEARCH("ARTE Dist",S23)))</formula>
    </cfRule>
    <cfRule type="containsText" dxfId="343" priority="336" operator="containsText" text="MP HYGIENE">
      <formula>NOT(ISERROR(SEARCH("MP HYGIENE",S23)))</formula>
    </cfRule>
    <cfRule type="containsText" dxfId="342" priority="337" operator="containsText" text="TREELOGI-CODINA">
      <formula>NOT(ISERROR(SEARCH("TREELOGI-CODINA",S23)))</formula>
    </cfRule>
    <cfRule type="containsText" dxfId="341" priority="338" operator="containsText" text="TICKET COM">
      <formula>NOT(ISERROR(SEARCH("TICKET COM",S23)))</formula>
    </cfRule>
    <cfRule type="containsText" dxfId="340" priority="339" operator="containsText" text="SIPALDIS">
      <formula>NOT(ISERROR(SEARCH("SIPALDIS",S23)))</formula>
    </cfRule>
    <cfRule type="containsText" dxfId="339" priority="340" operator="containsText" text="JOLARD">
      <formula>NOT(ISERROR(SEARCH("JOLARD",S23)))</formula>
    </cfRule>
    <cfRule type="containsText" dxfId="338" priority="341" operator="containsText" text="IMPRIMERIE DU VIADUC">
      <formula>NOT(ISERROR(SEARCH("IMPRIMERIE DU VIADUC",S23)))</formula>
    </cfRule>
    <cfRule type="containsText" dxfId="337" priority="342" operator="containsText" text="GUILLIN EMBALLAGES">
      <formula>NOT(ISERROR(SEARCH("GUILLIN EMBALLAGES",S23)))</formula>
    </cfRule>
    <cfRule type="containsText" dxfId="336" priority="343" operator="containsText" text="GAULT ET FREMONT">
      <formula>NOT(ISERROR(SEARCH("GAULT ET FREMONT",S23)))</formula>
    </cfRule>
    <cfRule type="containsText" dxfId="335" priority="344" operator="containsText" text="EVENPLAST">
      <formula>NOT(ISERROR(SEARCH("EVENPLAST",S23)))</formula>
    </cfRule>
    <cfRule type="containsText" dxfId="334" priority="345" operator="containsText" text="ARDEX">
      <formula>NOT(ISERROR(SEARCH("ARDEX",S23)))</formula>
    </cfRule>
    <cfRule type="containsText" dxfId="333" priority="346" operator="containsText" text="FIRPLAST">
      <formula>NOT(ISERROR(SEARCH("FIRPLAST",S23)))</formula>
    </cfRule>
    <cfRule type="expression" dxfId="332" priority="347">
      <formula>$U23="AUTRE"</formula>
    </cfRule>
  </conditionalFormatting>
  <conditionalFormatting sqref="AX23">
    <cfRule type="expression" dxfId="331" priority="332">
      <formula>$AX23="OUI"</formula>
    </cfRule>
  </conditionalFormatting>
  <conditionalFormatting sqref="AY23:BA23">
    <cfRule type="expression" dxfId="330" priority="331">
      <formula>$AX23="NON"</formula>
    </cfRule>
  </conditionalFormatting>
  <conditionalFormatting sqref="J23">
    <cfRule type="duplicateValues" dxfId="329" priority="330"/>
  </conditionalFormatting>
  <conditionalFormatting sqref="J23">
    <cfRule type="duplicateValues" dxfId="328" priority="329"/>
  </conditionalFormatting>
  <conditionalFormatting sqref="AU24:BA24 O24 Z24">
    <cfRule type="containsText" dxfId="327" priority="327" operator="containsText" text="NON">
      <formula>NOT(ISERROR(SEARCH("NON",O24)))</formula>
    </cfRule>
    <cfRule type="containsText" dxfId="326" priority="328" operator="containsText" text="OUI">
      <formula>NOT(ISERROR(SEARCH("OUI",O24)))</formula>
    </cfRule>
  </conditionalFormatting>
  <conditionalFormatting sqref="AA24">
    <cfRule type="cellIs" dxfId="325" priority="324" operator="equal">
      <formula>"Refusée"</formula>
    </cfRule>
    <cfRule type="containsText" dxfId="324" priority="325" operator="containsText" text="En Attente">
      <formula>NOT(ISERROR(SEARCH("En Attente",AA24)))</formula>
    </cfRule>
    <cfRule type="cellIs" dxfId="323" priority="326" operator="equal">
      <formula>"Validée"</formula>
    </cfRule>
  </conditionalFormatting>
  <conditionalFormatting sqref="AC24">
    <cfRule type="containsText" dxfId="322" priority="310" operator="containsText" text="LE GOFF">
      <formula>NOT(ISERROR(SEARCH("LE GOFF",AC24)))</formula>
    </cfRule>
    <cfRule type="containsText" dxfId="321" priority="311" operator="containsText" text="THIOLAT">
      <formula>NOT(ISERROR(SEARCH("THIOLAT",AC24)))</formula>
    </cfRule>
    <cfRule type="containsText" dxfId="320" priority="312" operator="containsText" text="ARTE Dist">
      <formula>NOT(ISERROR(SEARCH("ARTE Dist",AC24)))</formula>
    </cfRule>
    <cfRule type="containsText" dxfId="319" priority="313" operator="containsText" text="MP HYGIENE">
      <formula>NOT(ISERROR(SEARCH("MP HYGIENE",AC24)))</formula>
    </cfRule>
    <cfRule type="containsText" dxfId="318" priority="314" operator="containsText" text="TREELOGI-CODINA">
      <formula>NOT(ISERROR(SEARCH("TREELOGI-CODINA",AC24)))</formula>
    </cfRule>
    <cfRule type="containsText" dxfId="317" priority="315" operator="containsText" text="TICKET COM">
      <formula>NOT(ISERROR(SEARCH("TICKET COM",AC24)))</formula>
    </cfRule>
    <cfRule type="containsText" dxfId="316" priority="316" operator="containsText" text="SIPALDIS">
      <formula>NOT(ISERROR(SEARCH("SIPALDIS",AC24)))</formula>
    </cfRule>
    <cfRule type="containsText" dxfId="315" priority="317" operator="containsText" text="JOLARD">
      <formula>NOT(ISERROR(SEARCH("JOLARD",AC24)))</formula>
    </cfRule>
    <cfRule type="containsText" dxfId="314" priority="318" operator="containsText" text="IMPRIMERIE DU VIADUC">
      <formula>NOT(ISERROR(SEARCH("IMPRIMERIE DU VIADUC",AC24)))</formula>
    </cfRule>
    <cfRule type="containsText" dxfId="313" priority="319" operator="containsText" text="GUILLIN EMBALLAGES">
      <formula>NOT(ISERROR(SEARCH("GUILLIN EMBALLAGES",AC24)))</formula>
    </cfRule>
    <cfRule type="containsText" dxfId="312" priority="320" operator="containsText" text="GAULT ET FREMONT">
      <formula>NOT(ISERROR(SEARCH("GAULT ET FREMONT",AC24)))</formula>
    </cfRule>
    <cfRule type="containsText" dxfId="311" priority="321" operator="containsText" text="EVENPLAST">
      <formula>NOT(ISERROR(SEARCH("EVENPLAST",AC24)))</formula>
    </cfRule>
    <cfRule type="containsText" dxfId="310" priority="322" operator="containsText" text="ARDEX">
      <formula>NOT(ISERROR(SEARCH("ARDEX",AC24)))</formula>
    </cfRule>
    <cfRule type="containsText" dxfId="309" priority="323" operator="containsText" text="FIRPLAST">
      <formula>NOT(ISERROR(SEARCH("FIRPLAST",AC24)))</formula>
    </cfRule>
  </conditionalFormatting>
  <conditionalFormatting sqref="AC24 S24">
    <cfRule type="containsText" dxfId="308" priority="307" operator="containsText" text="DE FACTO">
      <formula>NOT(ISERROR(SEARCH("DE FACTO",S24)))</formula>
    </cfRule>
    <cfRule type="containsText" dxfId="307" priority="308" operator="containsText" text="COMATEC">
      <formula>NOT(ISERROR(SEARCH("COMATEC",S24)))</formula>
    </cfRule>
    <cfRule type="containsText" dxfId="306" priority="309" operator="containsText" text="SOLIA">
      <formula>NOT(ISERROR(SEARCH("SOLIA",S24)))</formula>
    </cfRule>
  </conditionalFormatting>
  <conditionalFormatting sqref="BB24">
    <cfRule type="cellIs" dxfId="305" priority="304" operator="equal">
      <formula>"Produit refusé"</formula>
    </cfRule>
    <cfRule type="containsText" dxfId="304" priority="305" operator="containsText" text="Produit en attente">
      <formula>NOT(ISERROR(SEARCH("Produit en attente",BB24)))</formula>
    </cfRule>
    <cfRule type="containsText" dxfId="303" priority="306" operator="containsText" text="Produit retenu">
      <formula>NOT(ISERROR(SEARCH("Produit retenu",BB24)))</formula>
    </cfRule>
  </conditionalFormatting>
  <conditionalFormatting sqref="AH24">
    <cfRule type="cellIs" dxfId="302" priority="302" operator="equal">
      <formula>"NON"</formula>
    </cfRule>
    <cfRule type="cellIs" dxfId="301" priority="303" operator="equal">
      <formula>"OUI"</formula>
    </cfRule>
  </conditionalFormatting>
  <conditionalFormatting sqref="AA24">
    <cfRule type="cellIs" dxfId="300" priority="301" operator="equal">
      <formula>"Refusée"</formula>
    </cfRule>
  </conditionalFormatting>
  <conditionalFormatting sqref="U24">
    <cfRule type="containsText" dxfId="299" priority="300" operator="containsText" text="FIRPLAST">
      <formula>NOT(ISERROR(SEARCH("FIRPLAST",U24)))</formula>
    </cfRule>
  </conditionalFormatting>
  <conditionalFormatting sqref="C24">
    <cfRule type="containsText" dxfId="298" priority="298" operator="containsText" text="Produit déjà référencé">
      <formula>NOT(ISERROR(SEARCH("Produit déjà référencé",C24)))</formula>
    </cfRule>
    <cfRule type="containsText" dxfId="297" priority="299" operator="containsText" text="Nouveau produit">
      <formula>NOT(ISERROR(SEARCH("Nouveau produit",C24)))</formula>
    </cfRule>
  </conditionalFormatting>
  <conditionalFormatting sqref="P24">
    <cfRule type="cellIs" dxfId="296" priority="296" operator="equal">
      <formula>"OUI"</formula>
    </cfRule>
    <cfRule type="cellIs" dxfId="295" priority="297" operator="equal">
      <formula>"NON"</formula>
    </cfRule>
  </conditionalFormatting>
  <conditionalFormatting sqref="S24">
    <cfRule type="containsText" dxfId="294" priority="295" operator="containsText" text="AUTRE">
      <formula>NOT(ISERROR(SEARCH("AUTRE",S24)))</formula>
    </cfRule>
  </conditionalFormatting>
  <conditionalFormatting sqref="BD24:BF24">
    <cfRule type="expression" dxfId="293" priority="293">
      <formula>$BC24="Produit refusé"</formula>
    </cfRule>
    <cfRule type="expression" dxfId="292" priority="294">
      <formula>$BC24="Produit en attente"</formula>
    </cfRule>
  </conditionalFormatting>
  <conditionalFormatting sqref="AI24">
    <cfRule type="expression" dxfId="291" priority="292">
      <formula>$AI24="NON"</formula>
    </cfRule>
  </conditionalFormatting>
  <conditionalFormatting sqref="BD24">
    <cfRule type="expression" dxfId="290" priority="291">
      <formula>$BC24="En Attente"</formula>
    </cfRule>
  </conditionalFormatting>
  <conditionalFormatting sqref="BD24:BF24">
    <cfRule type="expression" dxfId="289" priority="290">
      <formula>$BC24="Refusée"</formula>
    </cfRule>
  </conditionalFormatting>
  <conditionalFormatting sqref="K24:L24">
    <cfRule type="expression" dxfId="288" priority="289">
      <formula>$D24="Nouveau produit"</formula>
    </cfRule>
  </conditionalFormatting>
  <conditionalFormatting sqref="J24">
    <cfRule type="duplicateValues" dxfId="287" priority="288"/>
  </conditionalFormatting>
  <conditionalFormatting sqref="T24">
    <cfRule type="expression" dxfId="286" priority="271">
      <formula>$T24="ARTE DIST"</formula>
    </cfRule>
    <cfRule type="expression" dxfId="285" priority="272">
      <formula>$T24="SIPALDIS"</formula>
    </cfRule>
    <cfRule type="expression" dxfId="284" priority="273">
      <formula>$T24="TICKET COM"</formula>
    </cfRule>
    <cfRule type="expression" dxfId="283" priority="274">
      <formula>$T24="JOLARD"</formula>
    </cfRule>
    <cfRule type="expression" dxfId="282" priority="275">
      <formula>$T24="IMPRIMERIE DU VIADUC"</formula>
    </cfRule>
    <cfRule type="expression" dxfId="281" priority="276">
      <formula>$T24="GUILLIN EMBALLAGES"</formula>
    </cfRule>
    <cfRule type="expression" dxfId="280" priority="277">
      <formula>$T24="GAULT ET FREMONT"</formula>
    </cfRule>
    <cfRule type="expression" dxfId="279" priority="278">
      <formula>$T24="DE FACTO"</formula>
    </cfRule>
    <cfRule type="expression" dxfId="278" priority="279">
      <formula>$T24="EVENPLAST"</formula>
    </cfRule>
    <cfRule type="expression" dxfId="277" priority="280">
      <formula>$T24="THIOLAT"</formula>
    </cfRule>
    <cfRule type="expression" dxfId="276" priority="281">
      <formula>$T24="LE GOFF"</formula>
    </cfRule>
    <cfRule type="expression" dxfId="275" priority="282">
      <formula>$T24="MP HYGIENE"</formula>
    </cfRule>
    <cfRule type="expression" dxfId="274" priority="283">
      <formula>$T24="TREELOGI-CODINA"</formula>
    </cfRule>
    <cfRule type="expression" dxfId="273" priority="284">
      <formula>$T24="ARDEX"</formula>
    </cfRule>
    <cfRule type="expression" dxfId="272" priority="285">
      <formula>$T24="SOLIA"</formula>
    </cfRule>
    <cfRule type="expression" dxfId="271" priority="286">
      <formula>$T24="FIRPLAST"</formula>
    </cfRule>
    <cfRule type="expression" dxfId="270" priority="287">
      <formula>$T24="COMATEC"</formula>
    </cfRule>
  </conditionalFormatting>
  <conditionalFormatting sqref="S24">
    <cfRule type="expression" dxfId="269" priority="269">
      <formula>$AB24="Refusée"</formula>
    </cfRule>
    <cfRule type="expression" dxfId="268" priority="270">
      <formula>$AB24="En Attente"</formula>
    </cfRule>
  </conditionalFormatting>
  <conditionalFormatting sqref="S24">
    <cfRule type="containsText" dxfId="267" priority="254" operator="containsText" text="LE GOFF">
      <formula>NOT(ISERROR(SEARCH("LE GOFF",S24)))</formula>
    </cfRule>
    <cfRule type="containsText" dxfId="266" priority="255" operator="containsText" text="THIOLAT">
      <formula>NOT(ISERROR(SEARCH("THIOLAT",S24)))</formula>
    </cfRule>
    <cfRule type="containsText" dxfId="265" priority="256" operator="containsText" text="ARTE Dist">
      <formula>NOT(ISERROR(SEARCH("ARTE Dist",S24)))</formula>
    </cfRule>
    <cfRule type="containsText" dxfId="264" priority="257" operator="containsText" text="MP HYGIENE">
      <formula>NOT(ISERROR(SEARCH("MP HYGIENE",S24)))</formula>
    </cfRule>
    <cfRule type="containsText" dxfId="263" priority="258" operator="containsText" text="TREELOGI-CODINA">
      <formula>NOT(ISERROR(SEARCH("TREELOGI-CODINA",S24)))</formula>
    </cfRule>
    <cfRule type="containsText" dxfId="262" priority="259" operator="containsText" text="TICKET COM">
      <formula>NOT(ISERROR(SEARCH("TICKET COM",S24)))</formula>
    </cfRule>
    <cfRule type="containsText" dxfId="261" priority="260" operator="containsText" text="SIPALDIS">
      <formula>NOT(ISERROR(SEARCH("SIPALDIS",S24)))</formula>
    </cfRule>
    <cfRule type="containsText" dxfId="260" priority="261" operator="containsText" text="JOLARD">
      <formula>NOT(ISERROR(SEARCH("JOLARD",S24)))</formula>
    </cfRule>
    <cfRule type="containsText" dxfId="259" priority="262" operator="containsText" text="IMPRIMERIE DU VIADUC">
      <formula>NOT(ISERROR(SEARCH("IMPRIMERIE DU VIADUC",S24)))</formula>
    </cfRule>
    <cfRule type="containsText" dxfId="258" priority="263" operator="containsText" text="GUILLIN EMBALLAGES">
      <formula>NOT(ISERROR(SEARCH("GUILLIN EMBALLAGES",S24)))</formula>
    </cfRule>
    <cfRule type="containsText" dxfId="257" priority="264" operator="containsText" text="GAULT ET FREMONT">
      <formula>NOT(ISERROR(SEARCH("GAULT ET FREMONT",S24)))</formula>
    </cfRule>
    <cfRule type="containsText" dxfId="256" priority="265" operator="containsText" text="EVENPLAST">
      <formula>NOT(ISERROR(SEARCH("EVENPLAST",S24)))</formula>
    </cfRule>
    <cfRule type="containsText" dxfId="255" priority="266" operator="containsText" text="ARDEX">
      <formula>NOT(ISERROR(SEARCH("ARDEX",S24)))</formula>
    </cfRule>
    <cfRule type="containsText" dxfId="254" priority="267" operator="containsText" text="FIRPLAST">
      <formula>NOT(ISERROR(SEARCH("FIRPLAST",S24)))</formula>
    </cfRule>
    <cfRule type="expression" dxfId="253" priority="268">
      <formula>$U24="AUTRE"</formula>
    </cfRule>
  </conditionalFormatting>
  <conditionalFormatting sqref="U24">
    <cfRule type="containsText" dxfId="252" priority="251" operator="containsText" text="AUTRE">
      <formula>NOT(ISERROR(SEARCH("AUTRE",U24)))</formula>
    </cfRule>
    <cfRule type="containsText" dxfId="251" priority="252" operator="containsText" text="COMATEC">
      <formula>NOT(ISERROR(SEARCH("COMATEC",U24)))</formula>
    </cfRule>
    <cfRule type="containsText" dxfId="250" priority="253" operator="containsText" text="SOLIA">
      <formula>NOT(ISERROR(SEARCH("SOLIA",U24)))</formula>
    </cfRule>
  </conditionalFormatting>
  <conditionalFormatting sqref="AD24:BF24">
    <cfRule type="expression" dxfId="249" priority="249">
      <formula>$AB24="Refusée"</formula>
    </cfRule>
    <cfRule type="expression" dxfId="248" priority="250">
      <formula>$AB24="En Attente"</formula>
    </cfRule>
  </conditionalFormatting>
  <conditionalFormatting sqref="AX24">
    <cfRule type="expression" dxfId="247" priority="248">
      <formula>$AX24="OUI"</formula>
    </cfRule>
  </conditionalFormatting>
  <conditionalFormatting sqref="AY24:BA24">
    <cfRule type="expression" dxfId="246" priority="247">
      <formula>$AX24="NON"</formula>
    </cfRule>
  </conditionalFormatting>
  <conditionalFormatting sqref="J24">
    <cfRule type="duplicateValues" dxfId="245" priority="246"/>
  </conditionalFormatting>
  <conditionalFormatting sqref="AU25:BA25 O25 Z25">
    <cfRule type="containsText" dxfId="244" priority="244" operator="containsText" text="NON">
      <formula>NOT(ISERROR(SEARCH("NON",O25)))</formula>
    </cfRule>
    <cfRule type="containsText" dxfId="243" priority="245" operator="containsText" text="OUI">
      <formula>NOT(ISERROR(SEARCH("OUI",O25)))</formula>
    </cfRule>
  </conditionalFormatting>
  <conditionalFormatting sqref="AA25">
    <cfRule type="cellIs" dxfId="242" priority="241" operator="equal">
      <formula>"Refusée"</formula>
    </cfRule>
    <cfRule type="containsText" dxfId="241" priority="242" operator="containsText" text="En Attente">
      <formula>NOT(ISERROR(SEARCH("En Attente",AA25)))</formula>
    </cfRule>
    <cfRule type="cellIs" dxfId="240" priority="243" operator="equal">
      <formula>"Validée"</formula>
    </cfRule>
  </conditionalFormatting>
  <conditionalFormatting sqref="AC25">
    <cfRule type="containsText" dxfId="239" priority="227" operator="containsText" text="LE GOFF">
      <formula>NOT(ISERROR(SEARCH("LE GOFF",AC25)))</formula>
    </cfRule>
    <cfRule type="containsText" dxfId="238" priority="228" operator="containsText" text="THIOLAT">
      <formula>NOT(ISERROR(SEARCH("THIOLAT",AC25)))</formula>
    </cfRule>
    <cfRule type="containsText" dxfId="237" priority="229" operator="containsText" text="ARTE Dist">
      <formula>NOT(ISERROR(SEARCH("ARTE Dist",AC25)))</formula>
    </cfRule>
    <cfRule type="containsText" dxfId="236" priority="230" operator="containsText" text="MP HYGIENE">
      <formula>NOT(ISERROR(SEARCH("MP HYGIENE",AC25)))</formula>
    </cfRule>
    <cfRule type="containsText" dxfId="235" priority="231" operator="containsText" text="TREELOGI-CODINA">
      <formula>NOT(ISERROR(SEARCH("TREELOGI-CODINA",AC25)))</formula>
    </cfRule>
    <cfRule type="containsText" dxfId="234" priority="232" operator="containsText" text="TICKET COM">
      <formula>NOT(ISERROR(SEARCH("TICKET COM",AC25)))</formula>
    </cfRule>
    <cfRule type="containsText" dxfId="233" priority="233" operator="containsText" text="SIPALDIS">
      <formula>NOT(ISERROR(SEARCH("SIPALDIS",AC25)))</formula>
    </cfRule>
    <cfRule type="containsText" dxfId="232" priority="234" operator="containsText" text="JOLARD">
      <formula>NOT(ISERROR(SEARCH("JOLARD",AC25)))</formula>
    </cfRule>
    <cfRule type="containsText" dxfId="231" priority="235" operator="containsText" text="IMPRIMERIE DU VIADUC">
      <formula>NOT(ISERROR(SEARCH("IMPRIMERIE DU VIADUC",AC25)))</formula>
    </cfRule>
    <cfRule type="containsText" dxfId="230" priority="236" operator="containsText" text="GUILLIN EMBALLAGES">
      <formula>NOT(ISERROR(SEARCH("GUILLIN EMBALLAGES",AC25)))</formula>
    </cfRule>
    <cfRule type="containsText" dxfId="229" priority="237" operator="containsText" text="GAULT ET FREMONT">
      <formula>NOT(ISERROR(SEARCH("GAULT ET FREMONT",AC25)))</formula>
    </cfRule>
    <cfRule type="containsText" dxfId="228" priority="238" operator="containsText" text="EVENPLAST">
      <formula>NOT(ISERROR(SEARCH("EVENPLAST",AC25)))</formula>
    </cfRule>
    <cfRule type="containsText" dxfId="227" priority="239" operator="containsText" text="ARDEX">
      <formula>NOT(ISERROR(SEARCH("ARDEX",AC25)))</formula>
    </cfRule>
    <cfRule type="containsText" dxfId="226" priority="240" operator="containsText" text="FIRPLAST">
      <formula>NOT(ISERROR(SEARCH("FIRPLAST",AC25)))</formula>
    </cfRule>
  </conditionalFormatting>
  <conditionalFormatting sqref="AC25 S25">
    <cfRule type="containsText" dxfId="225" priority="224" operator="containsText" text="DE FACTO">
      <formula>NOT(ISERROR(SEARCH("DE FACTO",S25)))</formula>
    </cfRule>
    <cfRule type="containsText" dxfId="224" priority="225" operator="containsText" text="COMATEC">
      <formula>NOT(ISERROR(SEARCH("COMATEC",S25)))</formula>
    </cfRule>
    <cfRule type="containsText" dxfId="223" priority="226" operator="containsText" text="SOLIA">
      <formula>NOT(ISERROR(SEARCH("SOLIA",S25)))</formula>
    </cfRule>
  </conditionalFormatting>
  <conditionalFormatting sqref="BB25">
    <cfRule type="cellIs" dxfId="222" priority="221" operator="equal">
      <formula>"Produit refusé"</formula>
    </cfRule>
    <cfRule type="containsText" dxfId="221" priority="222" operator="containsText" text="Produit en attente">
      <formula>NOT(ISERROR(SEARCH("Produit en attente",BB25)))</formula>
    </cfRule>
    <cfRule type="containsText" dxfId="220" priority="223" operator="containsText" text="Produit retenu">
      <formula>NOT(ISERROR(SEARCH("Produit retenu",BB25)))</formula>
    </cfRule>
  </conditionalFormatting>
  <conditionalFormatting sqref="AH25">
    <cfRule type="cellIs" dxfId="219" priority="219" operator="equal">
      <formula>"NON"</formula>
    </cfRule>
    <cfRule type="cellIs" dxfId="218" priority="220" operator="equal">
      <formula>"OUI"</formula>
    </cfRule>
  </conditionalFormatting>
  <conditionalFormatting sqref="AA25">
    <cfRule type="cellIs" dxfId="217" priority="218" operator="equal">
      <formula>"Refusée"</formula>
    </cfRule>
  </conditionalFormatting>
  <conditionalFormatting sqref="U25">
    <cfRule type="containsText" dxfId="216" priority="217" operator="containsText" text="FIRPLAST">
      <formula>NOT(ISERROR(SEARCH("FIRPLAST",U25)))</formula>
    </cfRule>
  </conditionalFormatting>
  <conditionalFormatting sqref="C25">
    <cfRule type="containsText" dxfId="215" priority="215" operator="containsText" text="Produit déjà référencé">
      <formula>NOT(ISERROR(SEARCH("Produit déjà référencé",C25)))</formula>
    </cfRule>
    <cfRule type="containsText" dxfId="214" priority="216" operator="containsText" text="Nouveau produit">
      <formula>NOT(ISERROR(SEARCH("Nouveau produit",C25)))</formula>
    </cfRule>
  </conditionalFormatting>
  <conditionalFormatting sqref="U25">
    <cfRule type="containsText" dxfId="213" priority="212" operator="containsText" text="AUTRES">
      <formula>NOT(ISERROR(SEARCH("AUTRES",U25)))</formula>
    </cfRule>
    <cfRule type="containsText" dxfId="212" priority="213" operator="containsText" text="COMATEC">
      <formula>NOT(ISERROR(SEARCH("COMATEC",U25)))</formula>
    </cfRule>
    <cfRule type="containsText" dxfId="211" priority="214" operator="containsText" text="SOLIA">
      <formula>NOT(ISERROR(SEARCH("SOLIA",U25)))</formula>
    </cfRule>
  </conditionalFormatting>
  <conditionalFormatting sqref="P25">
    <cfRule type="cellIs" dxfId="210" priority="210" operator="equal">
      <formula>"OUI"</formula>
    </cfRule>
    <cfRule type="cellIs" dxfId="209" priority="211" operator="equal">
      <formula>"NON"</formula>
    </cfRule>
  </conditionalFormatting>
  <conditionalFormatting sqref="S25">
    <cfRule type="containsText" dxfId="208" priority="209" operator="containsText" text="AUTRE">
      <formula>NOT(ISERROR(SEARCH("AUTRE",S25)))</formula>
    </cfRule>
  </conditionalFormatting>
  <conditionalFormatting sqref="BD25:BF25">
    <cfRule type="expression" dxfId="207" priority="207">
      <formula>$BC25="Produit refusé"</formula>
    </cfRule>
    <cfRule type="expression" dxfId="206" priority="208">
      <formula>$BC25="Produit en attente"</formula>
    </cfRule>
  </conditionalFormatting>
  <conditionalFormatting sqref="AI25">
    <cfRule type="expression" dxfId="205" priority="206">
      <formula>$AI25="NON"</formula>
    </cfRule>
  </conditionalFormatting>
  <conditionalFormatting sqref="BD25">
    <cfRule type="expression" dxfId="204" priority="205">
      <formula>$BC25="En Attente"</formula>
    </cfRule>
  </conditionalFormatting>
  <conditionalFormatting sqref="BD25:BF25">
    <cfRule type="expression" dxfId="203" priority="204">
      <formula>$BC25="Refusée"</formula>
    </cfRule>
  </conditionalFormatting>
  <conditionalFormatting sqref="K25:L25">
    <cfRule type="expression" dxfId="202" priority="203">
      <formula>$D25="Nouveau produit"</formula>
    </cfRule>
  </conditionalFormatting>
  <conditionalFormatting sqref="T25">
    <cfRule type="expression" dxfId="201" priority="186">
      <formula>$T25="ARTE DIST"</formula>
    </cfRule>
    <cfRule type="expression" dxfId="200" priority="187">
      <formula>$T25="SIPALDIS"</formula>
    </cfRule>
    <cfRule type="expression" dxfId="199" priority="188">
      <formula>$T25="TICKET COM"</formula>
    </cfRule>
    <cfRule type="expression" dxfId="198" priority="189">
      <formula>$T25="JOLARD"</formula>
    </cfRule>
    <cfRule type="expression" dxfId="197" priority="190">
      <formula>$T25="IMPRIMERIE DU VIADUC"</formula>
    </cfRule>
    <cfRule type="expression" dxfId="196" priority="191">
      <formula>$T25="GUILLIN EMBALLAGES"</formula>
    </cfRule>
    <cfRule type="expression" dxfId="195" priority="192">
      <formula>$T25="GAULT ET FREMONT"</formula>
    </cfRule>
    <cfRule type="expression" dxfId="194" priority="193">
      <formula>$T25="DE FACTO"</formula>
    </cfRule>
    <cfRule type="expression" dxfId="193" priority="194">
      <formula>$T25="EVENPLAST"</formula>
    </cfRule>
    <cfRule type="expression" dxfId="192" priority="195">
      <formula>$T25="THIOLAT"</formula>
    </cfRule>
    <cfRule type="expression" dxfId="191" priority="196">
      <formula>$T25="LE GOFF"</formula>
    </cfRule>
    <cfRule type="expression" dxfId="190" priority="197">
      <formula>$T25="MP HYGIENE"</formula>
    </cfRule>
    <cfRule type="expression" dxfId="189" priority="198">
      <formula>$T25="TREELOGI-CODINA"</formula>
    </cfRule>
    <cfRule type="expression" dxfId="188" priority="199">
      <formula>$T25="ARDEX"</formula>
    </cfRule>
    <cfRule type="expression" dxfId="187" priority="200">
      <formula>$T25="SOLIA"</formula>
    </cfRule>
    <cfRule type="expression" dxfId="186" priority="201">
      <formula>$T25="FIRPLAST"</formula>
    </cfRule>
    <cfRule type="expression" dxfId="185" priority="202">
      <formula>$T25="COMATEC"</formula>
    </cfRule>
  </conditionalFormatting>
  <conditionalFormatting sqref="S25 AD25:BF25">
    <cfRule type="expression" dxfId="184" priority="184">
      <formula>$AB25="Refusée"</formula>
    </cfRule>
    <cfRule type="expression" dxfId="183" priority="185">
      <formula>$AB25="En Attente"</formula>
    </cfRule>
  </conditionalFormatting>
  <conditionalFormatting sqref="S25">
    <cfRule type="containsText" dxfId="182" priority="169" operator="containsText" text="LE GOFF">
      <formula>NOT(ISERROR(SEARCH("LE GOFF",S25)))</formula>
    </cfRule>
    <cfRule type="containsText" dxfId="181" priority="170" operator="containsText" text="THIOLAT">
      <formula>NOT(ISERROR(SEARCH("THIOLAT",S25)))</formula>
    </cfRule>
    <cfRule type="containsText" dxfId="180" priority="171" operator="containsText" text="ARTE Dist">
      <formula>NOT(ISERROR(SEARCH("ARTE Dist",S25)))</formula>
    </cfRule>
    <cfRule type="containsText" dxfId="179" priority="172" operator="containsText" text="MP HYGIENE">
      <formula>NOT(ISERROR(SEARCH("MP HYGIENE",S25)))</formula>
    </cfRule>
    <cfRule type="containsText" dxfId="178" priority="173" operator="containsText" text="TREELOGI-CODINA">
      <formula>NOT(ISERROR(SEARCH("TREELOGI-CODINA",S25)))</formula>
    </cfRule>
    <cfRule type="containsText" dxfId="177" priority="174" operator="containsText" text="TICKET COM">
      <formula>NOT(ISERROR(SEARCH("TICKET COM",S25)))</formula>
    </cfRule>
    <cfRule type="containsText" dxfId="176" priority="175" operator="containsText" text="SIPALDIS">
      <formula>NOT(ISERROR(SEARCH("SIPALDIS",S25)))</formula>
    </cfRule>
    <cfRule type="containsText" dxfId="175" priority="176" operator="containsText" text="JOLARD">
      <formula>NOT(ISERROR(SEARCH("JOLARD",S25)))</formula>
    </cfRule>
    <cfRule type="containsText" dxfId="174" priority="177" operator="containsText" text="IMPRIMERIE DU VIADUC">
      <formula>NOT(ISERROR(SEARCH("IMPRIMERIE DU VIADUC",S25)))</formula>
    </cfRule>
    <cfRule type="containsText" dxfId="173" priority="178" operator="containsText" text="GUILLIN EMBALLAGES">
      <formula>NOT(ISERROR(SEARCH("GUILLIN EMBALLAGES",S25)))</formula>
    </cfRule>
    <cfRule type="containsText" dxfId="172" priority="179" operator="containsText" text="GAULT ET FREMONT">
      <formula>NOT(ISERROR(SEARCH("GAULT ET FREMONT",S25)))</formula>
    </cfRule>
    <cfRule type="containsText" dxfId="171" priority="180" operator="containsText" text="EVENPLAST">
      <formula>NOT(ISERROR(SEARCH("EVENPLAST",S25)))</formula>
    </cfRule>
    <cfRule type="containsText" dxfId="170" priority="181" operator="containsText" text="ARDEX">
      <formula>NOT(ISERROR(SEARCH("ARDEX",S25)))</formula>
    </cfRule>
    <cfRule type="containsText" dxfId="169" priority="182" operator="containsText" text="FIRPLAST">
      <formula>NOT(ISERROR(SEARCH("FIRPLAST",S25)))</formula>
    </cfRule>
    <cfRule type="expression" dxfId="168" priority="183">
      <formula>$U25="AUTRE"</formula>
    </cfRule>
  </conditionalFormatting>
  <conditionalFormatting sqref="AX25">
    <cfRule type="expression" dxfId="167" priority="168">
      <formula>$AX25="OUI"</formula>
    </cfRule>
  </conditionalFormatting>
  <conditionalFormatting sqref="AY25:BA25">
    <cfRule type="expression" dxfId="166" priority="167">
      <formula>$AX25="NON"</formula>
    </cfRule>
  </conditionalFormatting>
  <conditionalFormatting sqref="J25">
    <cfRule type="duplicateValues" dxfId="165" priority="166"/>
  </conditionalFormatting>
  <conditionalFormatting sqref="J25">
    <cfRule type="duplicateValues" dxfId="164" priority="165"/>
  </conditionalFormatting>
  <conditionalFormatting sqref="AU26:BA26 O26 Z26">
    <cfRule type="containsText" dxfId="163" priority="163" operator="containsText" text="NON">
      <formula>NOT(ISERROR(SEARCH("NON",O26)))</formula>
    </cfRule>
    <cfRule type="containsText" dxfId="162" priority="164" operator="containsText" text="OUI">
      <formula>NOT(ISERROR(SEARCH("OUI",O26)))</formula>
    </cfRule>
  </conditionalFormatting>
  <conditionalFormatting sqref="AA26">
    <cfRule type="cellIs" dxfId="161" priority="160" operator="equal">
      <formula>"Refusée"</formula>
    </cfRule>
    <cfRule type="containsText" dxfId="160" priority="161" operator="containsText" text="En Attente">
      <formula>NOT(ISERROR(SEARCH("En Attente",AA26)))</formula>
    </cfRule>
    <cfRule type="cellIs" dxfId="159" priority="162" operator="equal">
      <formula>"Validée"</formula>
    </cfRule>
  </conditionalFormatting>
  <conditionalFormatting sqref="AC26">
    <cfRule type="containsText" dxfId="158" priority="146" operator="containsText" text="LE GOFF">
      <formula>NOT(ISERROR(SEARCH("LE GOFF",AC26)))</formula>
    </cfRule>
    <cfRule type="containsText" dxfId="157" priority="147" operator="containsText" text="THIOLAT">
      <formula>NOT(ISERROR(SEARCH("THIOLAT",AC26)))</formula>
    </cfRule>
    <cfRule type="containsText" dxfId="156" priority="148" operator="containsText" text="ARTE Dist">
      <formula>NOT(ISERROR(SEARCH("ARTE Dist",AC26)))</formula>
    </cfRule>
    <cfRule type="containsText" dxfId="155" priority="149" operator="containsText" text="MP HYGIENE">
      <formula>NOT(ISERROR(SEARCH("MP HYGIENE",AC26)))</formula>
    </cfRule>
    <cfRule type="containsText" dxfId="154" priority="150" operator="containsText" text="TREELOGI-CODINA">
      <formula>NOT(ISERROR(SEARCH("TREELOGI-CODINA",AC26)))</formula>
    </cfRule>
    <cfRule type="containsText" dxfId="153" priority="151" operator="containsText" text="TICKET COM">
      <formula>NOT(ISERROR(SEARCH("TICKET COM",AC26)))</formula>
    </cfRule>
    <cfRule type="containsText" dxfId="152" priority="152" operator="containsText" text="SIPALDIS">
      <formula>NOT(ISERROR(SEARCH("SIPALDIS",AC26)))</formula>
    </cfRule>
    <cfRule type="containsText" dxfId="151" priority="153" operator="containsText" text="JOLARD">
      <formula>NOT(ISERROR(SEARCH("JOLARD",AC26)))</formula>
    </cfRule>
    <cfRule type="containsText" dxfId="150" priority="154" operator="containsText" text="IMPRIMERIE DU VIADUC">
      <formula>NOT(ISERROR(SEARCH("IMPRIMERIE DU VIADUC",AC26)))</formula>
    </cfRule>
    <cfRule type="containsText" dxfId="149" priority="155" operator="containsText" text="GUILLIN EMBALLAGES">
      <formula>NOT(ISERROR(SEARCH("GUILLIN EMBALLAGES",AC26)))</formula>
    </cfRule>
    <cfRule type="containsText" dxfId="148" priority="156" operator="containsText" text="GAULT ET FREMONT">
      <formula>NOT(ISERROR(SEARCH("GAULT ET FREMONT",AC26)))</formula>
    </cfRule>
    <cfRule type="containsText" dxfId="147" priority="157" operator="containsText" text="EVENPLAST">
      <formula>NOT(ISERROR(SEARCH("EVENPLAST",AC26)))</formula>
    </cfRule>
    <cfRule type="containsText" dxfId="146" priority="158" operator="containsText" text="ARDEX">
      <formula>NOT(ISERROR(SEARCH("ARDEX",AC26)))</formula>
    </cfRule>
    <cfRule type="containsText" dxfId="145" priority="159" operator="containsText" text="FIRPLAST">
      <formula>NOT(ISERROR(SEARCH("FIRPLAST",AC26)))</formula>
    </cfRule>
  </conditionalFormatting>
  <conditionalFormatting sqref="AC26 S26">
    <cfRule type="containsText" dxfId="144" priority="143" operator="containsText" text="DE FACTO">
      <formula>NOT(ISERROR(SEARCH("DE FACTO",S26)))</formula>
    </cfRule>
    <cfRule type="containsText" dxfId="143" priority="144" operator="containsText" text="COMATEC">
      <formula>NOT(ISERROR(SEARCH("COMATEC",S26)))</formula>
    </cfRule>
    <cfRule type="containsText" dxfId="142" priority="145" operator="containsText" text="SOLIA">
      <formula>NOT(ISERROR(SEARCH("SOLIA",S26)))</formula>
    </cfRule>
  </conditionalFormatting>
  <conditionalFormatting sqref="BB26">
    <cfRule type="cellIs" dxfId="141" priority="140" operator="equal">
      <formula>"Produit refusé"</formula>
    </cfRule>
    <cfRule type="containsText" dxfId="140" priority="141" operator="containsText" text="Produit en attente">
      <formula>NOT(ISERROR(SEARCH("Produit en attente",BB26)))</formula>
    </cfRule>
    <cfRule type="containsText" dxfId="139" priority="142" operator="containsText" text="Produit retenu">
      <formula>NOT(ISERROR(SEARCH("Produit retenu",BB26)))</formula>
    </cfRule>
  </conditionalFormatting>
  <conditionalFormatting sqref="AH26">
    <cfRule type="cellIs" dxfId="138" priority="138" operator="equal">
      <formula>"NON"</formula>
    </cfRule>
    <cfRule type="cellIs" dxfId="137" priority="139" operator="equal">
      <formula>"OUI"</formula>
    </cfRule>
  </conditionalFormatting>
  <conditionalFormatting sqref="AA26">
    <cfRule type="cellIs" dxfId="136" priority="137" operator="equal">
      <formula>"Refusée"</formula>
    </cfRule>
  </conditionalFormatting>
  <conditionalFormatting sqref="U26">
    <cfRule type="containsText" dxfId="135" priority="136" operator="containsText" text="FIRPLAST">
      <formula>NOT(ISERROR(SEARCH("FIRPLAST",U26)))</formula>
    </cfRule>
  </conditionalFormatting>
  <conditionalFormatting sqref="C26">
    <cfRule type="containsText" dxfId="134" priority="134" operator="containsText" text="Produit déjà référencé">
      <formula>NOT(ISERROR(SEARCH("Produit déjà référencé",C26)))</formula>
    </cfRule>
    <cfRule type="containsText" dxfId="133" priority="135" operator="containsText" text="Nouveau produit">
      <formula>NOT(ISERROR(SEARCH("Nouveau produit",C26)))</formula>
    </cfRule>
  </conditionalFormatting>
  <conditionalFormatting sqref="U26">
    <cfRule type="containsText" dxfId="132" priority="131" operator="containsText" text="AUTRES">
      <formula>NOT(ISERROR(SEARCH("AUTRES",U26)))</formula>
    </cfRule>
    <cfRule type="containsText" dxfId="131" priority="132" operator="containsText" text="COMATEC">
      <formula>NOT(ISERROR(SEARCH("COMATEC",U26)))</formula>
    </cfRule>
    <cfRule type="containsText" dxfId="130" priority="133" operator="containsText" text="SOLIA">
      <formula>NOT(ISERROR(SEARCH("SOLIA",U26)))</formula>
    </cfRule>
  </conditionalFormatting>
  <conditionalFormatting sqref="P26">
    <cfRule type="cellIs" dxfId="129" priority="129" operator="equal">
      <formula>"OUI"</formula>
    </cfRule>
    <cfRule type="cellIs" dxfId="128" priority="130" operator="equal">
      <formula>"NON"</formula>
    </cfRule>
  </conditionalFormatting>
  <conditionalFormatting sqref="S26">
    <cfRule type="containsText" dxfId="127" priority="128" operator="containsText" text="AUTRE">
      <formula>NOT(ISERROR(SEARCH("AUTRE",S26)))</formula>
    </cfRule>
  </conditionalFormatting>
  <conditionalFormatting sqref="BD26:BF26">
    <cfRule type="expression" dxfId="126" priority="126">
      <formula>$BC26="Produit refusé"</formula>
    </cfRule>
    <cfRule type="expression" dxfId="125" priority="127">
      <formula>$BC26="Produit en attente"</formula>
    </cfRule>
  </conditionalFormatting>
  <conditionalFormatting sqref="AI26">
    <cfRule type="expression" dxfId="124" priority="125">
      <formula>$AI26="NON"</formula>
    </cfRule>
  </conditionalFormatting>
  <conditionalFormatting sqref="BD26">
    <cfRule type="expression" dxfId="123" priority="124">
      <formula>$BC26="En Attente"</formula>
    </cfRule>
  </conditionalFormatting>
  <conditionalFormatting sqref="BD26:BF26">
    <cfRule type="expression" dxfId="122" priority="123">
      <formula>$BC26="Refusée"</formula>
    </cfRule>
  </conditionalFormatting>
  <conditionalFormatting sqref="K26:L26">
    <cfRule type="expression" dxfId="121" priority="122">
      <formula>$D26="Nouveau produit"</formula>
    </cfRule>
  </conditionalFormatting>
  <conditionalFormatting sqref="T26">
    <cfRule type="expression" dxfId="120" priority="105">
      <formula>$T26="ARTE DIST"</formula>
    </cfRule>
    <cfRule type="expression" dxfId="119" priority="106">
      <formula>$T26="SIPALDIS"</formula>
    </cfRule>
    <cfRule type="expression" dxfId="118" priority="107">
      <formula>$T26="TICKET COM"</formula>
    </cfRule>
    <cfRule type="expression" dxfId="117" priority="108">
      <formula>$T26="JOLARD"</formula>
    </cfRule>
    <cfRule type="expression" dxfId="116" priority="109">
      <formula>$T26="IMPRIMERIE DU VIADUC"</formula>
    </cfRule>
    <cfRule type="expression" dxfId="115" priority="110">
      <formula>$T26="GUILLIN EMBALLAGES"</formula>
    </cfRule>
    <cfRule type="expression" dxfId="114" priority="111">
      <formula>$T26="GAULT ET FREMONT"</formula>
    </cfRule>
    <cfRule type="expression" dxfId="113" priority="112">
      <formula>$T26="DE FACTO"</formula>
    </cfRule>
    <cfRule type="expression" dxfId="112" priority="113">
      <formula>$T26="EVENPLAST"</formula>
    </cfRule>
    <cfRule type="expression" dxfId="111" priority="114">
      <formula>$T26="THIOLAT"</formula>
    </cfRule>
    <cfRule type="expression" dxfId="110" priority="115">
      <formula>$T26="LE GOFF"</formula>
    </cfRule>
    <cfRule type="expression" dxfId="109" priority="116">
      <formula>$T26="MP HYGIENE"</formula>
    </cfRule>
    <cfRule type="expression" dxfId="108" priority="117">
      <formula>$T26="TREELOGI-CODINA"</formula>
    </cfRule>
    <cfRule type="expression" dxfId="107" priority="118">
      <formula>$T26="ARDEX"</formula>
    </cfRule>
    <cfRule type="expression" dxfId="106" priority="119">
      <formula>$T26="SOLIA"</formula>
    </cfRule>
    <cfRule type="expression" dxfId="105" priority="120">
      <formula>$T26="FIRPLAST"</formula>
    </cfRule>
    <cfRule type="expression" dxfId="104" priority="121">
      <formula>$T26="COMATEC"</formula>
    </cfRule>
  </conditionalFormatting>
  <conditionalFormatting sqref="S26 AD26:BF26">
    <cfRule type="expression" dxfId="103" priority="103">
      <formula>$AB26="Refusée"</formula>
    </cfRule>
    <cfRule type="expression" dxfId="102" priority="104">
      <formula>$AB26="En Attente"</formula>
    </cfRule>
  </conditionalFormatting>
  <conditionalFormatting sqref="S26">
    <cfRule type="containsText" dxfId="101" priority="88" operator="containsText" text="LE GOFF">
      <formula>NOT(ISERROR(SEARCH("LE GOFF",S26)))</formula>
    </cfRule>
    <cfRule type="containsText" dxfId="100" priority="89" operator="containsText" text="THIOLAT">
      <formula>NOT(ISERROR(SEARCH("THIOLAT",S26)))</formula>
    </cfRule>
    <cfRule type="containsText" dxfId="99" priority="90" operator="containsText" text="ARTE Dist">
      <formula>NOT(ISERROR(SEARCH("ARTE Dist",S26)))</formula>
    </cfRule>
    <cfRule type="containsText" dxfId="98" priority="91" operator="containsText" text="MP HYGIENE">
      <formula>NOT(ISERROR(SEARCH("MP HYGIENE",S26)))</formula>
    </cfRule>
    <cfRule type="containsText" dxfId="97" priority="92" operator="containsText" text="TREELOGI-CODINA">
      <formula>NOT(ISERROR(SEARCH("TREELOGI-CODINA",S26)))</formula>
    </cfRule>
    <cfRule type="containsText" dxfId="96" priority="93" operator="containsText" text="TICKET COM">
      <formula>NOT(ISERROR(SEARCH("TICKET COM",S26)))</formula>
    </cfRule>
    <cfRule type="containsText" dxfId="95" priority="94" operator="containsText" text="SIPALDIS">
      <formula>NOT(ISERROR(SEARCH("SIPALDIS",S26)))</formula>
    </cfRule>
    <cfRule type="containsText" dxfId="94" priority="95" operator="containsText" text="JOLARD">
      <formula>NOT(ISERROR(SEARCH("JOLARD",S26)))</formula>
    </cfRule>
    <cfRule type="containsText" dxfId="93" priority="96" operator="containsText" text="IMPRIMERIE DU VIADUC">
      <formula>NOT(ISERROR(SEARCH("IMPRIMERIE DU VIADUC",S26)))</formula>
    </cfRule>
    <cfRule type="containsText" dxfId="92" priority="97" operator="containsText" text="GUILLIN EMBALLAGES">
      <formula>NOT(ISERROR(SEARCH("GUILLIN EMBALLAGES",S26)))</formula>
    </cfRule>
    <cfRule type="containsText" dxfId="91" priority="98" operator="containsText" text="GAULT ET FREMONT">
      <formula>NOT(ISERROR(SEARCH("GAULT ET FREMONT",S26)))</formula>
    </cfRule>
    <cfRule type="containsText" dxfId="90" priority="99" operator="containsText" text="EVENPLAST">
      <formula>NOT(ISERROR(SEARCH("EVENPLAST",S26)))</formula>
    </cfRule>
    <cfRule type="containsText" dxfId="89" priority="100" operator="containsText" text="ARDEX">
      <formula>NOT(ISERROR(SEARCH("ARDEX",S26)))</formula>
    </cfRule>
    <cfRule type="containsText" dxfId="88" priority="101" operator="containsText" text="FIRPLAST">
      <formula>NOT(ISERROR(SEARCH("FIRPLAST",S26)))</formula>
    </cfRule>
    <cfRule type="expression" dxfId="87" priority="102">
      <formula>$U26="AUTRE"</formula>
    </cfRule>
  </conditionalFormatting>
  <conditionalFormatting sqref="AX26">
    <cfRule type="expression" dxfId="86" priority="87">
      <formula>$AX26="OUI"</formula>
    </cfRule>
  </conditionalFormatting>
  <conditionalFormatting sqref="AY26:BA26">
    <cfRule type="expression" dxfId="85" priority="86">
      <formula>$AX26="NON"</formula>
    </cfRule>
  </conditionalFormatting>
  <conditionalFormatting sqref="J26">
    <cfRule type="duplicateValues" dxfId="84" priority="85"/>
  </conditionalFormatting>
  <conditionalFormatting sqref="J26">
    <cfRule type="duplicateValues" dxfId="83" priority="84"/>
  </conditionalFormatting>
  <conditionalFormatting sqref="AU27:BA27 O27 Z27">
    <cfRule type="containsText" dxfId="82" priority="82" operator="containsText" text="NON">
      <formula>NOT(ISERROR(SEARCH("NON",O27)))</formula>
    </cfRule>
    <cfRule type="containsText" dxfId="81" priority="83" operator="containsText" text="OUI">
      <formula>NOT(ISERROR(SEARCH("OUI",O27)))</formula>
    </cfRule>
  </conditionalFormatting>
  <conditionalFormatting sqref="AA27">
    <cfRule type="cellIs" dxfId="80" priority="79" operator="equal">
      <formula>"Refusée"</formula>
    </cfRule>
    <cfRule type="containsText" dxfId="79" priority="80" operator="containsText" text="En Attente">
      <formula>NOT(ISERROR(SEARCH("En Attente",AA27)))</formula>
    </cfRule>
    <cfRule type="cellIs" dxfId="78" priority="81" operator="equal">
      <formula>"Validée"</formula>
    </cfRule>
  </conditionalFormatting>
  <conditionalFormatting sqref="AC27">
    <cfRule type="containsText" dxfId="77" priority="65" operator="containsText" text="LE GOFF">
      <formula>NOT(ISERROR(SEARCH("LE GOFF",AC27)))</formula>
    </cfRule>
    <cfRule type="containsText" dxfId="76" priority="66" operator="containsText" text="THIOLAT">
      <formula>NOT(ISERROR(SEARCH("THIOLAT",AC27)))</formula>
    </cfRule>
    <cfRule type="containsText" dxfId="75" priority="67" operator="containsText" text="ARTE Dist">
      <formula>NOT(ISERROR(SEARCH("ARTE Dist",AC27)))</formula>
    </cfRule>
    <cfRule type="containsText" dxfId="74" priority="68" operator="containsText" text="MP HYGIENE">
      <formula>NOT(ISERROR(SEARCH("MP HYGIENE",AC27)))</formula>
    </cfRule>
    <cfRule type="containsText" dxfId="73" priority="69" operator="containsText" text="TREELOGI-CODINA">
      <formula>NOT(ISERROR(SEARCH("TREELOGI-CODINA",AC27)))</formula>
    </cfRule>
    <cfRule type="containsText" dxfId="72" priority="70" operator="containsText" text="TICKET COM">
      <formula>NOT(ISERROR(SEARCH("TICKET COM",AC27)))</formula>
    </cfRule>
    <cfRule type="containsText" dxfId="71" priority="71" operator="containsText" text="SIPALDIS">
      <formula>NOT(ISERROR(SEARCH("SIPALDIS",AC27)))</formula>
    </cfRule>
    <cfRule type="containsText" dxfId="70" priority="72" operator="containsText" text="JOLARD">
      <formula>NOT(ISERROR(SEARCH("JOLARD",AC27)))</formula>
    </cfRule>
    <cfRule type="containsText" dxfId="69" priority="73" operator="containsText" text="IMPRIMERIE DU VIADUC">
      <formula>NOT(ISERROR(SEARCH("IMPRIMERIE DU VIADUC",AC27)))</formula>
    </cfRule>
    <cfRule type="containsText" dxfId="68" priority="74" operator="containsText" text="GUILLIN EMBALLAGES">
      <formula>NOT(ISERROR(SEARCH("GUILLIN EMBALLAGES",AC27)))</formula>
    </cfRule>
    <cfRule type="containsText" dxfId="67" priority="75" operator="containsText" text="GAULT ET FREMONT">
      <formula>NOT(ISERROR(SEARCH("GAULT ET FREMONT",AC27)))</formula>
    </cfRule>
    <cfRule type="containsText" dxfId="66" priority="76" operator="containsText" text="EVENPLAST">
      <formula>NOT(ISERROR(SEARCH("EVENPLAST",AC27)))</formula>
    </cfRule>
    <cfRule type="containsText" dxfId="65" priority="77" operator="containsText" text="ARDEX">
      <formula>NOT(ISERROR(SEARCH("ARDEX",AC27)))</formula>
    </cfRule>
    <cfRule type="containsText" dxfId="64" priority="78" operator="containsText" text="FIRPLAST">
      <formula>NOT(ISERROR(SEARCH("FIRPLAST",AC27)))</formula>
    </cfRule>
  </conditionalFormatting>
  <conditionalFormatting sqref="AC27 S27">
    <cfRule type="containsText" dxfId="63" priority="62" operator="containsText" text="DE FACTO">
      <formula>NOT(ISERROR(SEARCH("DE FACTO",S27)))</formula>
    </cfRule>
    <cfRule type="containsText" dxfId="62" priority="63" operator="containsText" text="COMATEC">
      <formula>NOT(ISERROR(SEARCH("COMATEC",S27)))</formula>
    </cfRule>
    <cfRule type="containsText" dxfId="61" priority="64" operator="containsText" text="SOLIA">
      <formula>NOT(ISERROR(SEARCH("SOLIA",S27)))</formula>
    </cfRule>
  </conditionalFormatting>
  <conditionalFormatting sqref="BB27">
    <cfRule type="cellIs" dxfId="60" priority="59" operator="equal">
      <formula>"Produit refusé"</formula>
    </cfRule>
    <cfRule type="containsText" dxfId="59" priority="60" operator="containsText" text="Produit en attente">
      <formula>NOT(ISERROR(SEARCH("Produit en attente",BB27)))</formula>
    </cfRule>
    <cfRule type="containsText" dxfId="58" priority="61" operator="containsText" text="Produit retenu">
      <formula>NOT(ISERROR(SEARCH("Produit retenu",BB27)))</formula>
    </cfRule>
  </conditionalFormatting>
  <conditionalFormatting sqref="AH27">
    <cfRule type="cellIs" dxfId="57" priority="57" operator="equal">
      <formula>"NON"</formula>
    </cfRule>
    <cfRule type="cellIs" dxfId="56" priority="58" operator="equal">
      <formula>"OUI"</formula>
    </cfRule>
  </conditionalFormatting>
  <conditionalFormatting sqref="AA27">
    <cfRule type="cellIs" dxfId="55" priority="56" operator="equal">
      <formula>"Refusée"</formula>
    </cfRule>
  </conditionalFormatting>
  <conditionalFormatting sqref="U27">
    <cfRule type="containsText" dxfId="54" priority="55" operator="containsText" text="FIRPLAST">
      <formula>NOT(ISERROR(SEARCH("FIRPLAST",U27)))</formula>
    </cfRule>
  </conditionalFormatting>
  <conditionalFormatting sqref="C27">
    <cfRule type="containsText" dxfId="53" priority="53" operator="containsText" text="Produit déjà référencé">
      <formula>NOT(ISERROR(SEARCH("Produit déjà référencé",C27)))</formula>
    </cfRule>
    <cfRule type="containsText" dxfId="52" priority="54" operator="containsText" text="Nouveau produit">
      <formula>NOT(ISERROR(SEARCH("Nouveau produit",C27)))</formula>
    </cfRule>
  </conditionalFormatting>
  <conditionalFormatting sqref="P27">
    <cfRule type="cellIs" dxfId="51" priority="51" operator="equal">
      <formula>"OUI"</formula>
    </cfRule>
    <cfRule type="cellIs" dxfId="50" priority="52" operator="equal">
      <formula>"NON"</formula>
    </cfRule>
  </conditionalFormatting>
  <conditionalFormatting sqref="S27">
    <cfRule type="containsText" dxfId="49" priority="50" operator="containsText" text="AUTRE">
      <formula>NOT(ISERROR(SEARCH("AUTRE",S27)))</formula>
    </cfRule>
  </conditionalFormatting>
  <conditionalFormatting sqref="BD27:BF27">
    <cfRule type="expression" dxfId="48" priority="48">
      <formula>$BC27="Produit refusé"</formula>
    </cfRule>
    <cfRule type="expression" dxfId="47" priority="49">
      <formula>$BC27="Produit en attente"</formula>
    </cfRule>
  </conditionalFormatting>
  <conditionalFormatting sqref="AI27">
    <cfRule type="expression" dxfId="46" priority="47">
      <formula>$AI27="NON"</formula>
    </cfRule>
  </conditionalFormatting>
  <conditionalFormatting sqref="BD27">
    <cfRule type="expression" dxfId="45" priority="46">
      <formula>$BC27="En Attente"</formula>
    </cfRule>
  </conditionalFormatting>
  <conditionalFormatting sqref="BD27:BF27">
    <cfRule type="expression" dxfId="44" priority="45">
      <formula>$BC27="Refusée"</formula>
    </cfRule>
  </conditionalFormatting>
  <conditionalFormatting sqref="K27:L27">
    <cfRule type="expression" dxfId="43" priority="44">
      <formula>$D27="Nouveau produit"</formula>
    </cfRule>
  </conditionalFormatting>
  <conditionalFormatting sqref="J27">
    <cfRule type="duplicateValues" dxfId="42" priority="43"/>
  </conditionalFormatting>
  <conditionalFormatting sqref="T27">
    <cfRule type="expression" dxfId="41" priority="26">
      <formula>$T27="ARTE DIST"</formula>
    </cfRule>
    <cfRule type="expression" dxfId="40" priority="27">
      <formula>$T27="SIPALDIS"</formula>
    </cfRule>
    <cfRule type="expression" dxfId="39" priority="28">
      <formula>$T27="TICKET COM"</formula>
    </cfRule>
    <cfRule type="expression" dxfId="38" priority="29">
      <formula>$T27="JOLARD"</formula>
    </cfRule>
    <cfRule type="expression" dxfId="37" priority="30">
      <formula>$T27="IMPRIMERIE DU VIADUC"</formula>
    </cfRule>
    <cfRule type="expression" dxfId="36" priority="31">
      <formula>$T27="GUILLIN EMBALLAGES"</formula>
    </cfRule>
    <cfRule type="expression" dxfId="35" priority="32">
      <formula>$T27="GAULT ET FREMONT"</formula>
    </cfRule>
    <cfRule type="expression" dxfId="34" priority="33">
      <formula>$T27="DE FACTO"</formula>
    </cfRule>
    <cfRule type="expression" dxfId="33" priority="34">
      <formula>$T27="EVENPLAST"</formula>
    </cfRule>
    <cfRule type="expression" dxfId="32" priority="35">
      <formula>$T27="THIOLAT"</formula>
    </cfRule>
    <cfRule type="expression" dxfId="31" priority="36">
      <formula>$T27="LE GOFF"</formula>
    </cfRule>
    <cfRule type="expression" dxfId="30" priority="37">
      <formula>$T27="MP HYGIENE"</formula>
    </cfRule>
    <cfRule type="expression" dxfId="29" priority="38">
      <formula>$T27="TREELOGI-CODINA"</formula>
    </cfRule>
    <cfRule type="expression" dxfId="28" priority="39">
      <formula>$T27="ARDEX"</formula>
    </cfRule>
    <cfRule type="expression" dxfId="27" priority="40">
      <formula>$T27="SOLIA"</formula>
    </cfRule>
    <cfRule type="expression" dxfId="26" priority="41">
      <formula>$T27="FIRPLAST"</formula>
    </cfRule>
    <cfRule type="expression" dxfId="25" priority="42">
      <formula>$T27="COMATEC"</formula>
    </cfRule>
  </conditionalFormatting>
  <conditionalFormatting sqref="S27">
    <cfRule type="expression" dxfId="24" priority="24">
      <formula>$AB27="Refusée"</formula>
    </cfRule>
    <cfRule type="expression" dxfId="23" priority="25">
      <formula>$AB27="En Attente"</formula>
    </cfRule>
  </conditionalFormatting>
  <conditionalFormatting sqref="S27">
    <cfRule type="containsText" dxfId="22" priority="9" operator="containsText" text="LE GOFF">
      <formula>NOT(ISERROR(SEARCH("LE GOFF",S27)))</formula>
    </cfRule>
    <cfRule type="containsText" dxfId="21" priority="10" operator="containsText" text="THIOLAT">
      <formula>NOT(ISERROR(SEARCH("THIOLAT",S27)))</formula>
    </cfRule>
    <cfRule type="containsText" dxfId="20" priority="11" operator="containsText" text="ARTE Dist">
      <formula>NOT(ISERROR(SEARCH("ARTE Dist",S27)))</formula>
    </cfRule>
    <cfRule type="containsText" dxfId="19" priority="12" operator="containsText" text="MP HYGIENE">
      <formula>NOT(ISERROR(SEARCH("MP HYGIENE",S27)))</formula>
    </cfRule>
    <cfRule type="containsText" dxfId="18" priority="13" operator="containsText" text="TREELOGI-CODINA">
      <formula>NOT(ISERROR(SEARCH("TREELOGI-CODINA",S27)))</formula>
    </cfRule>
    <cfRule type="containsText" dxfId="17" priority="14" operator="containsText" text="TICKET COM">
      <formula>NOT(ISERROR(SEARCH("TICKET COM",S27)))</formula>
    </cfRule>
    <cfRule type="containsText" dxfId="16" priority="15" operator="containsText" text="SIPALDIS">
      <formula>NOT(ISERROR(SEARCH("SIPALDIS",S27)))</formula>
    </cfRule>
    <cfRule type="containsText" dxfId="15" priority="16" operator="containsText" text="JOLARD">
      <formula>NOT(ISERROR(SEARCH("JOLARD",S27)))</formula>
    </cfRule>
    <cfRule type="containsText" dxfId="14" priority="17" operator="containsText" text="IMPRIMERIE DU VIADUC">
      <formula>NOT(ISERROR(SEARCH("IMPRIMERIE DU VIADUC",S27)))</formula>
    </cfRule>
    <cfRule type="containsText" dxfId="13" priority="18" operator="containsText" text="GUILLIN EMBALLAGES">
      <formula>NOT(ISERROR(SEARCH("GUILLIN EMBALLAGES",S27)))</formula>
    </cfRule>
    <cfRule type="containsText" dxfId="12" priority="19" operator="containsText" text="GAULT ET FREMONT">
      <formula>NOT(ISERROR(SEARCH("GAULT ET FREMONT",S27)))</formula>
    </cfRule>
    <cfRule type="containsText" dxfId="11" priority="20" operator="containsText" text="EVENPLAST">
      <formula>NOT(ISERROR(SEARCH("EVENPLAST",S27)))</formula>
    </cfRule>
    <cfRule type="containsText" dxfId="10" priority="21" operator="containsText" text="ARDEX">
      <formula>NOT(ISERROR(SEARCH("ARDEX",S27)))</formula>
    </cfRule>
    <cfRule type="containsText" dxfId="9" priority="22" operator="containsText" text="FIRPLAST">
      <formula>NOT(ISERROR(SEARCH("FIRPLAST",S27)))</formula>
    </cfRule>
    <cfRule type="expression" dxfId="8" priority="23">
      <formula>$U27="AUTRE"</formula>
    </cfRule>
  </conditionalFormatting>
  <conditionalFormatting sqref="U27">
    <cfRule type="containsText" dxfId="7" priority="6" operator="containsText" text="AUTRE">
      <formula>NOT(ISERROR(SEARCH("AUTRE",U27)))</formula>
    </cfRule>
    <cfRule type="containsText" dxfId="6" priority="7" operator="containsText" text="COMATEC">
      <formula>NOT(ISERROR(SEARCH("COMATEC",U27)))</formula>
    </cfRule>
    <cfRule type="containsText" dxfId="5" priority="8" operator="containsText" text="SOLIA">
      <formula>NOT(ISERROR(SEARCH("SOLIA",U27)))</formula>
    </cfRule>
  </conditionalFormatting>
  <conditionalFormatting sqref="AD27:BF27">
    <cfRule type="expression" dxfId="4" priority="4">
      <formula>$AB27="Refusée"</formula>
    </cfRule>
    <cfRule type="expression" dxfId="3" priority="5">
      <formula>$AB27="En Attente"</formula>
    </cfRule>
  </conditionalFormatting>
  <conditionalFormatting sqref="AX27">
    <cfRule type="expression" dxfId="2" priority="3">
      <formula>$AX27="OUI"</formula>
    </cfRule>
  </conditionalFormatting>
  <conditionalFormatting sqref="AY27:BA27">
    <cfRule type="expression" dxfId="1" priority="2">
      <formula>$AX27="NON"</formula>
    </cfRule>
  </conditionalFormatting>
  <conditionalFormatting sqref="J27">
    <cfRule type="duplicateValues" dxfId="0" priority="1"/>
  </conditionalFormatting>
  <pageMargins left="0.7" right="0.7" top="0.75" bottom="0.75" header="0.3" footer="0.3"/>
  <legacyDrawing r:id="rId1"/>
  <extLst xmlns:x14="http://schemas.microsoft.com/office/spreadsheetml/2009/9/main">
    <ext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'[1]Liste déroulante'!#REF!</xm:f>
          </x14:formula1>
          <xm:sqref>S2:S28</xm:sqref>
        </x14:dataValidation>
        <x14:dataValidation type="list" allowBlank="1" showInputMessage="1" showErrorMessage="1">
          <x14:formula1>
            <xm:f>'[1]Liste déroulante'!#REF!</xm:f>
          </x14:formula1>
          <xm:sqref>Z2:Z28</xm:sqref>
        </x14:dataValidation>
        <x14:dataValidation type="list" allowBlank="1" showInputMessage="1" showErrorMessage="1">
          <x14:formula1>
            <xm:f>'[1]Liste déroulante'!#REF!</xm:f>
          </x14:formula1>
          <xm:sqref>AC2:AC28</xm:sqref>
        </x14:dataValidation>
        <x14:dataValidation type="list" allowBlank="1" showInputMessage="1" showErrorMessage="1">
          <x14:formula1>
            <xm:f>'[1]Liste déroulante'!#REF!</xm:f>
          </x14:formula1>
          <xm:sqref>AA2:AA28</xm:sqref>
        </x14:dataValidation>
        <x14:dataValidation type="list" allowBlank="1" showInputMessage="1" showErrorMessage="1">
          <x14:formula1>
            <xm:f>'[1]Liste déroulante'!#REF!</xm:f>
          </x14:formula1>
          <xm:sqref>BB2:BB28</xm:sqref>
        </x14:dataValidation>
        <x14:dataValidation type="list" allowBlank="1" showInputMessage="1" showErrorMessage="1">
          <x14:formula1>
            <xm:f>'[1]Liste déroulante'!#REF!</xm:f>
          </x14:formula1>
          <xm:sqref>AH2:AH28 O2:P28 AU2:AW28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A4" sqref="A4:XFD27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Demandes d'échantillons</vt:lpstr>
      <vt:lpstr>Archives</vt:lpstr>
    </vt:vector>
  </TitlesOfParts>
  <Company>Groupe Casino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MAVROCORDATO,ALEXANDRE</dc:creator>
  <cp:lastModifiedBy>VILLOSSEL Jimmy</cp:lastModifiedBy>
  <dcterms:created xsi:type="dcterms:W3CDTF">2016-04-12T12:30:38Z</dcterms:created>
  <dcterms:modified xsi:type="dcterms:W3CDTF">2016-04-12T13:40:11Z</dcterms:modified>
</cp:coreProperties>
</file>