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9440" windowHeight="10545"/>
  </bookViews>
  <sheets>
    <sheet name="Menu" sheetId="1" r:id="rId1"/>
    <sheet name="Produits" sheetId="2" r:id="rId2"/>
    <sheet name="Fournisseurs" sheetId="3" r:id="rId3"/>
    <sheet name="Réceptions" sheetId="4" r:id="rId4"/>
    <sheet name="Sorties" sheetId="5" r:id="rId5"/>
    <sheet name="Reporting" sheetId="6" r:id="rId6"/>
    <sheet name="Mot de passe" sheetId="7" r:id="rId7"/>
    <sheet name="Inventaire" sheetId="8" r:id="rId8"/>
  </sheets>
  <definedNames>
    <definedName name="_xlnm.Print_Area" localSheetId="7">Inventaire!$A$1:$C$25</definedName>
    <definedName name="_xlnm.Print_Area" localSheetId="1">Produits!$A$1:$I$3</definedName>
    <definedName name="_xlnm.Print_Area" localSheetId="3">Réceptions!$B$1:$J$1</definedName>
    <definedName name="_xlnm.Print_Area" localSheetId="5">Reporting!$A$1:$G$18</definedName>
  </definedNames>
  <calcPr calcId="145621"/>
</workbook>
</file>

<file path=xl/calcChain.xml><?xml version="1.0" encoding="utf-8"?>
<calcChain xmlns="http://schemas.openxmlformats.org/spreadsheetml/2006/main">
  <c r="A22" i="6" l="1"/>
  <c r="B22" i="6"/>
  <c r="C22" i="6"/>
  <c r="A23" i="6"/>
  <c r="B23" i="6"/>
  <c r="C23" i="6"/>
  <c r="A24" i="6"/>
  <c r="B24" i="6"/>
  <c r="C24" i="6"/>
  <c r="A25" i="6"/>
  <c r="B25" i="6"/>
  <c r="C25" i="6"/>
  <c r="A26" i="6"/>
  <c r="F26" i="6" s="1"/>
  <c r="B26" i="6"/>
  <c r="C26" i="6"/>
  <c r="B21" i="6"/>
  <c r="C21" i="6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B2" i="8"/>
  <c r="A2" i="8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A3" i="6"/>
  <c r="F3" i="6" s="1"/>
  <c r="A4" i="6"/>
  <c r="F4" i="6" s="1"/>
  <c r="A5" i="6"/>
  <c r="E5" i="6" s="1"/>
  <c r="A6" i="6"/>
  <c r="F6" i="6" s="1"/>
  <c r="A7" i="6"/>
  <c r="E7" i="6" s="1"/>
  <c r="A8" i="6"/>
  <c r="F8" i="6" s="1"/>
  <c r="A9" i="6"/>
  <c r="E9" i="6" s="1"/>
  <c r="A10" i="6"/>
  <c r="F10" i="6" s="1"/>
  <c r="A11" i="6"/>
  <c r="E11" i="6" s="1"/>
  <c r="A12" i="6"/>
  <c r="F12" i="6" s="1"/>
  <c r="A13" i="6"/>
  <c r="E13" i="6" s="1"/>
  <c r="A14" i="6"/>
  <c r="F14" i="6" s="1"/>
  <c r="A15" i="6"/>
  <c r="E15" i="6" s="1"/>
  <c r="A16" i="6"/>
  <c r="F16" i="6" s="1"/>
  <c r="A17" i="6"/>
  <c r="E17" i="6" s="1"/>
  <c r="A18" i="6"/>
  <c r="F18" i="6" s="1"/>
  <c r="A19" i="6"/>
  <c r="E19" i="6" s="1"/>
  <c r="A20" i="6"/>
  <c r="F20" i="6" s="1"/>
  <c r="A21" i="6"/>
  <c r="E21" i="6" s="1"/>
  <c r="F22" i="6"/>
  <c r="E23" i="6"/>
  <c r="F24" i="6"/>
  <c r="E25" i="6"/>
  <c r="A2" i="6"/>
  <c r="C2" i="6"/>
  <c r="B2" i="6"/>
  <c r="E26" i="6" l="1"/>
  <c r="G26" i="6" s="1"/>
  <c r="E24" i="6"/>
  <c r="G24" i="6" s="1"/>
  <c r="E22" i="6"/>
  <c r="G22" i="6" s="1"/>
  <c r="E20" i="6"/>
  <c r="G20" i="6" s="1"/>
  <c r="E18" i="6"/>
  <c r="G18" i="6" s="1"/>
  <c r="E16" i="6"/>
  <c r="G16" i="6" s="1"/>
  <c r="E14" i="6"/>
  <c r="G14" i="6" s="1"/>
  <c r="E12" i="6"/>
  <c r="G12" i="6" s="1"/>
  <c r="E10" i="6"/>
  <c r="G10" i="6" s="1"/>
  <c r="E8" i="6"/>
  <c r="G8" i="6" s="1"/>
  <c r="E6" i="6"/>
  <c r="G6" i="6" s="1"/>
  <c r="E4" i="6"/>
  <c r="G4" i="6" s="1"/>
  <c r="F5" i="6"/>
  <c r="G5" i="6" s="1"/>
  <c r="F17" i="6"/>
  <c r="G17" i="6" s="1"/>
  <c r="F15" i="6"/>
  <c r="G15" i="6" s="1"/>
  <c r="F13" i="6"/>
  <c r="G13" i="6" s="1"/>
  <c r="F11" i="6"/>
  <c r="G11" i="6" s="1"/>
  <c r="F9" i="6"/>
  <c r="G9" i="6" s="1"/>
  <c r="F7" i="6"/>
  <c r="G7" i="6" s="1"/>
  <c r="F25" i="6"/>
  <c r="G25" i="6" s="1"/>
  <c r="F23" i="6"/>
  <c r="G23" i="6" s="1"/>
  <c r="F21" i="6"/>
  <c r="G21" i="6" s="1"/>
  <c r="F19" i="6"/>
  <c r="G19" i="6" s="1"/>
  <c r="E3" i="6"/>
  <c r="G3" i="6" s="1"/>
  <c r="A1" i="1"/>
  <c r="F2" i="6" l="1"/>
  <c r="E2" i="6"/>
  <c r="G2" i="6" l="1"/>
</calcChain>
</file>

<file path=xl/sharedStrings.xml><?xml version="1.0" encoding="utf-8"?>
<sst xmlns="http://schemas.openxmlformats.org/spreadsheetml/2006/main" count="204" uniqueCount="136">
  <si>
    <t>Référence</t>
  </si>
  <si>
    <t>Désignation</t>
  </si>
  <si>
    <t>Conditionnement</t>
  </si>
  <si>
    <t>Emplacement</t>
  </si>
  <si>
    <t>Qté_emplacement</t>
  </si>
  <si>
    <t>Qté_stock_total</t>
  </si>
  <si>
    <t>Seuil de  réappro</t>
  </si>
  <si>
    <t>Num_frn</t>
  </si>
  <si>
    <t>Carton prep 80*60*60</t>
  </si>
  <si>
    <t>Palette de 135</t>
  </si>
  <si>
    <t>Coiffes palettes transparentes</t>
  </si>
  <si>
    <t>Etiquettes blanches</t>
  </si>
  <si>
    <t>Etiquettes bleues</t>
  </si>
  <si>
    <t>Etiquettes roses</t>
  </si>
  <si>
    <t>Etiquettes jaunes</t>
  </si>
  <si>
    <t>Film étirable</t>
  </si>
  <si>
    <t>Carton de 6 bobines</t>
  </si>
  <si>
    <t>Film étirable noir</t>
  </si>
  <si>
    <t>Carton de 24 rouleaux</t>
  </si>
  <si>
    <t>Sacs poubelle</t>
  </si>
  <si>
    <t>Nom_frn</t>
  </si>
  <si>
    <t>Délai</t>
  </si>
  <si>
    <t>Exemple_frn</t>
  </si>
  <si>
    <t>frn-2</t>
  </si>
  <si>
    <t>C011</t>
  </si>
  <si>
    <t>FOURNI2</t>
  </si>
  <si>
    <t>Date_trans</t>
  </si>
  <si>
    <t>RefProd</t>
  </si>
  <si>
    <t>Unités_cdées</t>
  </si>
  <si>
    <t>Unités_reçues</t>
  </si>
  <si>
    <t>02-mars-2016</t>
  </si>
  <si>
    <t>Trans_num</t>
  </si>
  <si>
    <t>Qtés réceptionnées</t>
  </si>
  <si>
    <t>Qtés sorties</t>
  </si>
  <si>
    <t>Qtés stock actuel</t>
  </si>
  <si>
    <t>Stock initial</t>
  </si>
  <si>
    <t>Qté_sortie</t>
  </si>
  <si>
    <t>Mot de passe :</t>
  </si>
  <si>
    <t>gds45140</t>
  </si>
  <si>
    <t>Si le menu ne s'affiche pas automatiquement, veuillez cliquer sur le bouton ci-dessous</t>
  </si>
  <si>
    <t>Niveau_avant_opération</t>
  </si>
  <si>
    <t>Commentaire</t>
  </si>
  <si>
    <t>A01</t>
  </si>
  <si>
    <t>04-mars-2016</t>
  </si>
  <si>
    <t>A02</t>
  </si>
  <si>
    <t>donneur_dordre</t>
  </si>
  <si>
    <t>A03</t>
  </si>
  <si>
    <t>CENPAC</t>
  </si>
  <si>
    <t>COIF</t>
  </si>
  <si>
    <t>COUV</t>
  </si>
  <si>
    <t>Cartonnage de l'Orléanais</t>
  </si>
  <si>
    <t>ITM</t>
  </si>
  <si>
    <t>ETIBLA</t>
  </si>
  <si>
    <t>ETIROS</t>
  </si>
  <si>
    <t>ETIBLE</t>
  </si>
  <si>
    <t>ETIJAU</t>
  </si>
  <si>
    <t>FILM</t>
  </si>
  <si>
    <t>BLACKFILM</t>
  </si>
  <si>
    <t>SCOTCH</t>
  </si>
  <si>
    <t>SACPOUB</t>
  </si>
  <si>
    <t>FILMACHINE</t>
  </si>
  <si>
    <t>Film étirable machine</t>
  </si>
  <si>
    <t>SEL</t>
  </si>
  <si>
    <t>Sel pour sol givré</t>
  </si>
  <si>
    <t>ABSORB</t>
  </si>
  <si>
    <t>RECUPENCRE</t>
  </si>
  <si>
    <t>CARTOUCHE</t>
  </si>
  <si>
    <t>Récupérateur d'encre pour imprimante</t>
  </si>
  <si>
    <t>RICOH</t>
  </si>
  <si>
    <t>Couvercles pour cartons</t>
  </si>
  <si>
    <t>Ruban adhésif pour carton</t>
  </si>
  <si>
    <t>Cartons prep 60*40*40 (vrac)</t>
  </si>
  <si>
    <t>Cartons prep 80*60*60</t>
  </si>
  <si>
    <t>DRANCOURT</t>
  </si>
  <si>
    <t>PAPREC</t>
  </si>
  <si>
    <t>Absorbant</t>
  </si>
  <si>
    <t>Palette de 85 unités</t>
  </si>
  <si>
    <t>Palette de 200 cartons</t>
  </si>
  <si>
    <t>Palette de 135 cartons</t>
  </si>
  <si>
    <t>Palette de 44 rouleaux</t>
  </si>
  <si>
    <t>COIFCAR</t>
  </si>
  <si>
    <t>Coiffes pour cartons</t>
  </si>
  <si>
    <t>Palette de 240 unités</t>
  </si>
  <si>
    <t>CARTGDS1</t>
  </si>
  <si>
    <t>CARTGDS2</t>
  </si>
  <si>
    <t>CARTGDS3</t>
  </si>
  <si>
    <t>CARTGDS4</t>
  </si>
  <si>
    <t>Cartons de reconditionnement 200*170*240</t>
  </si>
  <si>
    <t>Cartons de reconditionnement 160*110*180</t>
  </si>
  <si>
    <t>Cartons de reconditionnement 155*105*230</t>
  </si>
  <si>
    <t>Cartons de reconditionnement 170*128*115</t>
  </si>
  <si>
    <t>Palette de cartons</t>
  </si>
  <si>
    <t>Palette de sacs</t>
  </si>
  <si>
    <t>Palette de 60 cartons</t>
  </si>
  <si>
    <t>Cartons de ramettes de papier A4</t>
  </si>
  <si>
    <t>Carton de 6000 étiquettes</t>
  </si>
  <si>
    <t>Carton de 4000 étiquettes</t>
  </si>
  <si>
    <t>Carton de bobines</t>
  </si>
  <si>
    <t>G1</t>
  </si>
  <si>
    <t>G2</t>
  </si>
  <si>
    <t>G3</t>
  </si>
  <si>
    <t>I-105-19-00</t>
  </si>
  <si>
    <t>I-105-62-10</t>
  </si>
  <si>
    <t>G4</t>
  </si>
  <si>
    <t>I-105-04-00</t>
  </si>
  <si>
    <t>I-105-06-00</t>
  </si>
  <si>
    <t>I-105-10-00</t>
  </si>
  <si>
    <t>I-105-12-00</t>
  </si>
  <si>
    <t>I-105-07-00/10</t>
  </si>
  <si>
    <t>I-105-09-00</t>
  </si>
  <si>
    <t>I-105-11-00</t>
  </si>
  <si>
    <t>I-105-13-00</t>
  </si>
  <si>
    <t>I-105-17-00</t>
  </si>
  <si>
    <t>I-105-28-00</t>
  </si>
  <si>
    <t>I-105-24-00</t>
  </si>
  <si>
    <t>I-105-21-00</t>
  </si>
  <si>
    <t>I-105-23-00</t>
  </si>
  <si>
    <t>I-105-25-00/10</t>
  </si>
  <si>
    <t>I-105-34-00</t>
  </si>
  <si>
    <t>I-105-35-00</t>
  </si>
  <si>
    <t>I-105-20-00</t>
  </si>
  <si>
    <t>Cartons de ramettes de papier A3</t>
  </si>
  <si>
    <t>I-105-22-00</t>
  </si>
  <si>
    <t>Cartons de 4 récupérateurs</t>
  </si>
  <si>
    <t>Cartouche d'encre pour imprimante RICOH</t>
  </si>
  <si>
    <t>Carton de 4 cartouches</t>
  </si>
  <si>
    <t>Bureau</t>
  </si>
  <si>
    <t>Carton de 400 sacs</t>
  </si>
  <si>
    <t>Palette de 120 couvercles</t>
  </si>
  <si>
    <t>Cartons / caisses prep  80*60*70</t>
  </si>
  <si>
    <t>PAP.A4</t>
  </si>
  <si>
    <t>PAP.A3</t>
  </si>
  <si>
    <t>06-mars-2016</t>
  </si>
  <si>
    <t>08-mars-2016</t>
  </si>
  <si>
    <t>Réception essai</t>
  </si>
  <si>
    <t>Sortie de stock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</si>
</sst>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,000,00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/>
    <xf numFmtId="0" fontId="3" fillId="0" borderId="0" xfId="1" applyNumberFormat="1" applyFont="1"/>
    <xf numFmtId="0" fontId="3" fillId="0" borderId="0" xfId="1" applyNumberFormat="1" applyFont="1" applyFill="1"/>
    <xf numFmtId="0" fontId="0" fillId="0" borderId="0" xfId="0" applyFont="1"/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49" fontId="0" fillId="0" borderId="5" xfId="0" applyNumberFormat="1" applyBorder="1"/>
    <xf numFmtId="0" fontId="0" fillId="0" borderId="6" xfId="0" applyBorder="1"/>
    <xf numFmtId="49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0" fillId="0" borderId="8" xfId="0" applyNumberFormat="1" applyBorder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_Transactions inventaire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19050</xdr:rowOff>
        </xdr:from>
        <xdr:to>
          <xdr:col>8</xdr:col>
          <xdr:colOff>47625</xdr:colOff>
          <xdr:row>16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20"/>
  <sheetViews>
    <sheetView showGridLines="0" tabSelected="1" workbookViewId="0">
      <selection activeCell="G33" sqref="G33"/>
    </sheetView>
  </sheetViews>
  <sheetFormatPr baseColWidth="10" defaultRowHeight="15" x14ac:dyDescent="0.25"/>
  <sheetData>
    <row r="1" spans="1:9" x14ac:dyDescent="0.25">
      <c r="A1" s="22">
        <f ca="1">TODAY()</f>
        <v>42443</v>
      </c>
      <c r="B1" s="22"/>
      <c r="C1" s="22"/>
    </row>
    <row r="12" spans="1:9" ht="15" customHeight="1" x14ac:dyDescent="0.25">
      <c r="F12" s="23" t="s">
        <v>39</v>
      </c>
      <c r="G12" s="23"/>
      <c r="H12" s="23"/>
      <c r="I12" s="23"/>
    </row>
    <row r="13" spans="1:9" x14ac:dyDescent="0.25">
      <c r="F13" s="23"/>
      <c r="G13" s="23"/>
      <c r="H13" s="23"/>
      <c r="I13" s="23"/>
    </row>
    <row r="38" spans="1:1" x14ac:dyDescent="0.25">
      <c r="A38" s="8"/>
    </row>
    <row r="1020" spans="2:11" x14ac:dyDescent="0.25">
      <c r="B1020" t="s">
        <v>30</v>
      </c>
      <c r="C1020" t="s">
        <v>24</v>
      </c>
      <c r="D1020" t="s">
        <v>8</v>
      </c>
      <c r="E1020" t="s">
        <v>9</v>
      </c>
      <c r="F1020">
        <v>2</v>
      </c>
      <c r="G1020" t="s">
        <v>25</v>
      </c>
      <c r="H1020">
        <v>10</v>
      </c>
      <c r="I1020">
        <v>10</v>
      </c>
      <c r="J1020">
        <v>224</v>
      </c>
      <c r="K1020">
        <v>12</v>
      </c>
    </row>
  </sheetData>
  <protectedRanges>
    <protectedRange password="CA21" sqref="F12 D2:E30 H2:J30 F2:G11 F13:G30" name="Plage1"/>
  </protectedRanges>
  <mergeCells count="2">
    <mergeCell ref="A1:C1"/>
    <mergeCell ref="F12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0</xdr:colOff>
                <xdr:row>14</xdr:row>
                <xdr:rowOff>19050</xdr:rowOff>
              </from>
              <to>
                <xdr:col>8</xdr:col>
                <xdr:colOff>47625</xdr:colOff>
                <xdr:row>16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26"/>
  <sheetViews>
    <sheetView workbookViewId="0">
      <selection activeCell="B23" sqref="B23"/>
    </sheetView>
  </sheetViews>
  <sheetFormatPr baseColWidth="10" defaultRowHeight="15" x14ac:dyDescent="0.25"/>
  <cols>
    <col min="1" max="1" width="12.42578125" bestFit="1" customWidth="1"/>
    <col min="2" max="2" width="40.28515625" bestFit="1" customWidth="1"/>
    <col min="3" max="3" width="25" bestFit="1" customWidth="1"/>
    <col min="4" max="4" width="13.140625" bestFit="1" customWidth="1"/>
    <col min="5" max="5" width="17.7109375" bestFit="1" customWidth="1"/>
    <col min="6" max="6" width="15" bestFit="1" customWidth="1"/>
    <col min="7" max="7" width="16.140625" bestFit="1" customWidth="1"/>
    <col min="9" max="9" width="24" bestFit="1" customWidth="1"/>
    <col min="10" max="10" width="15.5703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20</v>
      </c>
      <c r="J1" s="1" t="s">
        <v>45</v>
      </c>
    </row>
    <row r="2" spans="1:10" x14ac:dyDescent="0.25">
      <c r="A2" s="5" t="s">
        <v>42</v>
      </c>
      <c r="B2" t="s">
        <v>71</v>
      </c>
      <c r="C2" t="s">
        <v>77</v>
      </c>
      <c r="D2" s="3" t="s">
        <v>98</v>
      </c>
      <c r="G2">
        <v>3</v>
      </c>
      <c r="H2">
        <v>1</v>
      </c>
      <c r="I2" t="s">
        <v>50</v>
      </c>
      <c r="J2" t="s">
        <v>51</v>
      </c>
    </row>
    <row r="3" spans="1:10" x14ac:dyDescent="0.25">
      <c r="A3" s="5" t="s">
        <v>44</v>
      </c>
      <c r="B3" t="s">
        <v>72</v>
      </c>
      <c r="C3" t="s">
        <v>78</v>
      </c>
      <c r="D3" s="3" t="s">
        <v>99</v>
      </c>
      <c r="G3">
        <v>5</v>
      </c>
      <c r="H3">
        <v>1</v>
      </c>
      <c r="I3" t="s">
        <v>50</v>
      </c>
      <c r="J3" t="s">
        <v>51</v>
      </c>
    </row>
    <row r="4" spans="1:10" x14ac:dyDescent="0.25">
      <c r="A4" s="5" t="s">
        <v>46</v>
      </c>
      <c r="B4" t="s">
        <v>129</v>
      </c>
      <c r="C4" t="s">
        <v>76</v>
      </c>
      <c r="D4" s="3" t="s">
        <v>100</v>
      </c>
      <c r="H4">
        <v>1</v>
      </c>
      <c r="I4" t="s">
        <v>50</v>
      </c>
      <c r="J4" t="s">
        <v>51</v>
      </c>
    </row>
    <row r="5" spans="1:10" x14ac:dyDescent="0.25">
      <c r="A5" s="5" t="s">
        <v>48</v>
      </c>
      <c r="B5" t="s">
        <v>10</v>
      </c>
      <c r="C5" t="s">
        <v>79</v>
      </c>
      <c r="D5" s="3" t="s">
        <v>101</v>
      </c>
      <c r="G5">
        <v>2</v>
      </c>
      <c r="H5">
        <v>2</v>
      </c>
      <c r="I5" t="s">
        <v>47</v>
      </c>
    </row>
    <row r="6" spans="1:10" x14ac:dyDescent="0.25">
      <c r="A6" s="5" t="s">
        <v>80</v>
      </c>
      <c r="B6" t="s">
        <v>81</v>
      </c>
      <c r="C6" t="s">
        <v>82</v>
      </c>
      <c r="D6" s="3" t="s">
        <v>102</v>
      </c>
    </row>
    <row r="7" spans="1:10" x14ac:dyDescent="0.25">
      <c r="A7" s="5" t="s">
        <v>49</v>
      </c>
      <c r="B7" t="s">
        <v>69</v>
      </c>
      <c r="C7" t="s">
        <v>128</v>
      </c>
      <c r="D7" s="3" t="s">
        <v>103</v>
      </c>
      <c r="G7">
        <v>2</v>
      </c>
      <c r="H7">
        <v>1</v>
      </c>
      <c r="I7" t="s">
        <v>50</v>
      </c>
      <c r="J7" t="s">
        <v>51</v>
      </c>
    </row>
    <row r="8" spans="1:10" x14ac:dyDescent="0.25">
      <c r="A8" s="5" t="s">
        <v>83</v>
      </c>
      <c r="B8" t="s">
        <v>87</v>
      </c>
      <c r="C8" t="s">
        <v>91</v>
      </c>
      <c r="D8" s="3" t="s">
        <v>104</v>
      </c>
    </row>
    <row r="9" spans="1:10" x14ac:dyDescent="0.25">
      <c r="A9" s="5" t="s">
        <v>84</v>
      </c>
      <c r="B9" t="s">
        <v>88</v>
      </c>
      <c r="C9" t="s">
        <v>91</v>
      </c>
      <c r="D9" s="3" t="s">
        <v>105</v>
      </c>
    </row>
    <row r="10" spans="1:10" x14ac:dyDescent="0.25">
      <c r="A10" s="5" t="s">
        <v>85</v>
      </c>
      <c r="B10" t="s">
        <v>89</v>
      </c>
      <c r="C10" t="s">
        <v>91</v>
      </c>
      <c r="D10" s="3" t="s">
        <v>106</v>
      </c>
    </row>
    <row r="11" spans="1:10" x14ac:dyDescent="0.25">
      <c r="A11" s="5" t="s">
        <v>86</v>
      </c>
      <c r="B11" t="s">
        <v>90</v>
      </c>
      <c r="C11" t="s">
        <v>91</v>
      </c>
      <c r="D11" s="3" t="s">
        <v>107</v>
      </c>
    </row>
    <row r="12" spans="1:10" x14ac:dyDescent="0.25">
      <c r="A12" s="5" t="s">
        <v>52</v>
      </c>
      <c r="B12" t="s">
        <v>11</v>
      </c>
      <c r="C12" t="s">
        <v>95</v>
      </c>
      <c r="D12" s="3" t="s">
        <v>108</v>
      </c>
      <c r="G12">
        <v>2</v>
      </c>
      <c r="J12" t="s">
        <v>51</v>
      </c>
    </row>
    <row r="13" spans="1:10" x14ac:dyDescent="0.25">
      <c r="A13" s="5" t="s">
        <v>54</v>
      </c>
      <c r="B13" t="s">
        <v>12</v>
      </c>
      <c r="C13" t="s">
        <v>95</v>
      </c>
      <c r="D13" s="3" t="s">
        <v>109</v>
      </c>
      <c r="G13">
        <v>2</v>
      </c>
      <c r="J13" t="s">
        <v>51</v>
      </c>
    </row>
    <row r="14" spans="1:10" x14ac:dyDescent="0.25">
      <c r="A14" s="5" t="s">
        <v>53</v>
      </c>
      <c r="B14" t="s">
        <v>13</v>
      </c>
      <c r="C14" t="s">
        <v>96</v>
      </c>
      <c r="D14" s="3" t="s">
        <v>110</v>
      </c>
      <c r="G14">
        <v>2</v>
      </c>
      <c r="J14" t="s">
        <v>51</v>
      </c>
    </row>
    <row r="15" spans="1:10" x14ac:dyDescent="0.25">
      <c r="A15" s="5" t="s">
        <v>55</v>
      </c>
      <c r="B15" t="s">
        <v>14</v>
      </c>
      <c r="C15" t="s">
        <v>96</v>
      </c>
      <c r="D15" s="3" t="s">
        <v>111</v>
      </c>
      <c r="G15">
        <v>2</v>
      </c>
      <c r="J15" t="s">
        <v>51</v>
      </c>
    </row>
    <row r="16" spans="1:10" x14ac:dyDescent="0.25">
      <c r="A16" s="5" t="s">
        <v>56</v>
      </c>
      <c r="B16" t="s">
        <v>15</v>
      </c>
      <c r="C16" t="s">
        <v>16</v>
      </c>
      <c r="D16" s="3" t="s">
        <v>112</v>
      </c>
      <c r="G16">
        <v>2</v>
      </c>
      <c r="H16">
        <v>2</v>
      </c>
      <c r="I16" t="s">
        <v>47</v>
      </c>
    </row>
    <row r="17" spans="1:10" x14ac:dyDescent="0.25">
      <c r="A17" s="5" t="s">
        <v>57</v>
      </c>
      <c r="B17" t="s">
        <v>17</v>
      </c>
      <c r="C17" t="s">
        <v>16</v>
      </c>
      <c r="D17" s="3" t="s">
        <v>113</v>
      </c>
      <c r="G17">
        <v>1</v>
      </c>
      <c r="H17">
        <v>2</v>
      </c>
      <c r="I17" t="s">
        <v>47</v>
      </c>
    </row>
    <row r="18" spans="1:10" x14ac:dyDescent="0.25">
      <c r="A18" s="5" t="s">
        <v>60</v>
      </c>
      <c r="B18" t="s">
        <v>61</v>
      </c>
      <c r="C18" t="s">
        <v>97</v>
      </c>
      <c r="D18" s="3" t="s">
        <v>114</v>
      </c>
      <c r="H18">
        <v>2</v>
      </c>
      <c r="I18" t="s">
        <v>47</v>
      </c>
    </row>
    <row r="19" spans="1:10" x14ac:dyDescent="0.25">
      <c r="A19" s="5" t="s">
        <v>58</v>
      </c>
      <c r="B19" t="s">
        <v>70</v>
      </c>
      <c r="C19" t="s">
        <v>18</v>
      </c>
      <c r="D19" s="3" t="s">
        <v>115</v>
      </c>
      <c r="G19">
        <v>3</v>
      </c>
      <c r="H19">
        <v>3</v>
      </c>
      <c r="I19" t="s">
        <v>73</v>
      </c>
    </row>
    <row r="20" spans="1:10" x14ac:dyDescent="0.25">
      <c r="A20" s="5" t="s">
        <v>59</v>
      </c>
      <c r="B20" t="s">
        <v>19</v>
      </c>
      <c r="C20" t="s">
        <v>127</v>
      </c>
      <c r="D20" s="3" t="s">
        <v>116</v>
      </c>
      <c r="G20">
        <v>2</v>
      </c>
      <c r="H20">
        <v>4</v>
      </c>
      <c r="I20" t="s">
        <v>74</v>
      </c>
    </row>
    <row r="21" spans="1:10" x14ac:dyDescent="0.25">
      <c r="A21" s="5" t="s">
        <v>130</v>
      </c>
      <c r="B21" t="s">
        <v>94</v>
      </c>
      <c r="C21" t="s">
        <v>93</v>
      </c>
      <c r="D21" s="3" t="s">
        <v>117</v>
      </c>
      <c r="G21">
        <v>4</v>
      </c>
      <c r="H21">
        <v>5</v>
      </c>
      <c r="J21" t="s">
        <v>51</v>
      </c>
    </row>
    <row r="22" spans="1:10" x14ac:dyDescent="0.25">
      <c r="A22" s="5" t="s">
        <v>131</v>
      </c>
      <c r="B22" t="s">
        <v>121</v>
      </c>
      <c r="C22" t="s">
        <v>93</v>
      </c>
      <c r="D22" s="3" t="s">
        <v>122</v>
      </c>
    </row>
    <row r="23" spans="1:10" x14ac:dyDescent="0.25">
      <c r="A23" s="5" t="s">
        <v>62</v>
      </c>
      <c r="B23" t="s">
        <v>63</v>
      </c>
      <c r="C23" t="s">
        <v>92</v>
      </c>
      <c r="D23" s="3" t="s">
        <v>118</v>
      </c>
    </row>
    <row r="24" spans="1:10" x14ac:dyDescent="0.25">
      <c r="A24" s="5" t="s">
        <v>64</v>
      </c>
      <c r="B24" t="s">
        <v>75</v>
      </c>
      <c r="C24" t="s">
        <v>92</v>
      </c>
      <c r="D24" s="3" t="s">
        <v>119</v>
      </c>
    </row>
    <row r="25" spans="1:10" x14ac:dyDescent="0.25">
      <c r="A25" s="5" t="s">
        <v>65</v>
      </c>
      <c r="B25" t="s">
        <v>67</v>
      </c>
      <c r="C25" t="s">
        <v>123</v>
      </c>
      <c r="D25" s="3" t="s">
        <v>120</v>
      </c>
      <c r="H25">
        <v>6</v>
      </c>
      <c r="I25" t="s">
        <v>68</v>
      </c>
      <c r="J25" t="s">
        <v>51</v>
      </c>
    </row>
    <row r="26" spans="1:10" x14ac:dyDescent="0.25">
      <c r="A26" s="5" t="s">
        <v>66</v>
      </c>
      <c r="B26" t="s">
        <v>124</v>
      </c>
      <c r="C26" t="s">
        <v>125</v>
      </c>
      <c r="D26" s="3" t="s">
        <v>126</v>
      </c>
      <c r="H26">
        <v>6</v>
      </c>
      <c r="I26" t="s">
        <v>68</v>
      </c>
      <c r="J26" t="s">
        <v>51</v>
      </c>
    </row>
  </sheetData>
  <pageMargins left="0.7" right="0.7" top="0.75" bottom="0.75" header="0.3" footer="0.3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B13" sqref="B13"/>
    </sheetView>
  </sheetViews>
  <sheetFormatPr baseColWidth="10" defaultRowHeight="15" x14ac:dyDescent="0.25"/>
  <cols>
    <col min="2" max="2" width="12.28515625" bestFit="1" customWidth="1"/>
  </cols>
  <sheetData>
    <row r="1" spans="1:3" x14ac:dyDescent="0.25">
      <c r="A1" s="1" t="s">
        <v>7</v>
      </c>
      <c r="B1" t="s">
        <v>20</v>
      </c>
      <c r="C1" t="s">
        <v>21</v>
      </c>
    </row>
    <row r="2" spans="1:3" x14ac:dyDescent="0.25">
      <c r="A2" s="4">
        <v>1</v>
      </c>
      <c r="B2" t="s">
        <v>22</v>
      </c>
      <c r="C2">
        <v>15</v>
      </c>
    </row>
    <row r="3" spans="1:3" x14ac:dyDescent="0.25">
      <c r="A3">
        <v>2</v>
      </c>
      <c r="B3" t="s">
        <v>23</v>
      </c>
      <c r="C3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3"/>
  <sheetViews>
    <sheetView workbookViewId="0">
      <selection activeCell="F28" sqref="F28"/>
    </sheetView>
  </sheetViews>
  <sheetFormatPr baseColWidth="10" defaultRowHeight="15" x14ac:dyDescent="0.25"/>
  <cols>
    <col min="2" max="2" width="12.7109375" bestFit="1" customWidth="1"/>
    <col min="4" max="4" width="20.85546875" bestFit="1" customWidth="1"/>
    <col min="5" max="5" width="20.5703125" bestFit="1" customWidth="1"/>
    <col min="7" max="7" width="24" bestFit="1" customWidth="1"/>
    <col min="8" max="8" width="12.85546875" bestFit="1" customWidth="1"/>
    <col min="9" max="9" width="13.5703125" bestFit="1" customWidth="1"/>
    <col min="10" max="10" width="13.140625" bestFit="1" customWidth="1"/>
    <col min="11" max="11" width="23.140625" bestFit="1" customWidth="1"/>
    <col min="12" max="12" width="27.85546875" bestFit="1" customWidth="1"/>
  </cols>
  <sheetData>
    <row r="1" spans="1:12" x14ac:dyDescent="0.25">
      <c r="A1" s="1" t="s">
        <v>31</v>
      </c>
      <c r="B1" s="6" t="s">
        <v>26</v>
      </c>
      <c r="C1" s="6" t="s">
        <v>27</v>
      </c>
      <c r="D1" s="6" t="s">
        <v>1</v>
      </c>
      <c r="E1" s="6" t="s">
        <v>2</v>
      </c>
      <c r="F1" s="1" t="s">
        <v>7</v>
      </c>
      <c r="G1" s="1" t="s">
        <v>20</v>
      </c>
      <c r="H1" s="6" t="s">
        <v>28</v>
      </c>
      <c r="I1" s="6" t="s">
        <v>29</v>
      </c>
      <c r="J1" s="2" t="s">
        <v>3</v>
      </c>
      <c r="K1" s="1" t="s">
        <v>40</v>
      </c>
      <c r="L1" s="1" t="s">
        <v>41</v>
      </c>
    </row>
    <row r="2" spans="1:12" x14ac:dyDescent="0.25">
      <c r="B2" t="s">
        <v>43</v>
      </c>
      <c r="C2" t="s">
        <v>44</v>
      </c>
      <c r="D2" t="s">
        <v>72</v>
      </c>
      <c r="E2" t="s">
        <v>78</v>
      </c>
      <c r="F2">
        <v>1</v>
      </c>
      <c r="G2" t="s">
        <v>50</v>
      </c>
      <c r="I2">
        <v>18</v>
      </c>
      <c r="J2" t="s">
        <v>99</v>
      </c>
      <c r="K2">
        <v>27</v>
      </c>
    </row>
    <row r="3" spans="1:12" x14ac:dyDescent="0.25">
      <c r="B3" t="s">
        <v>133</v>
      </c>
      <c r="C3" t="s">
        <v>42</v>
      </c>
      <c r="D3" t="s">
        <v>71</v>
      </c>
      <c r="E3" t="s">
        <v>77</v>
      </c>
      <c r="F3">
        <v>1</v>
      </c>
      <c r="G3" t="s">
        <v>50</v>
      </c>
      <c r="I3">
        <v>12</v>
      </c>
      <c r="J3" t="s">
        <v>98</v>
      </c>
      <c r="K3">
        <v>2</v>
      </c>
      <c r="L3" t="s">
        <v>134</v>
      </c>
    </row>
  </sheetData>
  <pageMargins left="0.7" right="0.7" top="0.75" bottom="0.75" header="0.3" footer="0.3"/>
  <pageSetup paperSize="9" scale="6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"/>
  <sheetViews>
    <sheetView workbookViewId="0">
      <selection activeCell="D32" sqref="D32"/>
    </sheetView>
  </sheetViews>
  <sheetFormatPr baseColWidth="10" defaultRowHeight="15" x14ac:dyDescent="0.25"/>
  <cols>
    <col min="2" max="2" width="12.7109375" bestFit="1" customWidth="1"/>
    <col min="4" max="4" width="25.5703125" bestFit="1" customWidth="1"/>
    <col min="5" max="5" width="20.5703125" bestFit="1" customWidth="1"/>
    <col min="6" max="6" width="13.5703125" bestFit="1" customWidth="1"/>
    <col min="7" max="7" width="13.140625" bestFit="1" customWidth="1"/>
    <col min="8" max="8" width="23.42578125" bestFit="1" customWidth="1"/>
    <col min="9" max="9" width="19" bestFit="1" customWidth="1"/>
  </cols>
  <sheetData>
    <row r="1" spans="1:9" x14ac:dyDescent="0.25">
      <c r="A1" s="1" t="s">
        <v>31</v>
      </c>
      <c r="B1" s="6" t="s">
        <v>26</v>
      </c>
      <c r="C1" s="6" t="s">
        <v>27</v>
      </c>
      <c r="D1" s="6" t="s">
        <v>1</v>
      </c>
      <c r="E1" s="6" t="s">
        <v>2</v>
      </c>
      <c r="F1" s="6" t="s">
        <v>36</v>
      </c>
      <c r="G1" s="2" t="s">
        <v>3</v>
      </c>
      <c r="H1" s="7" t="s">
        <v>40</v>
      </c>
      <c r="I1" s="1" t="s">
        <v>41</v>
      </c>
    </row>
    <row r="2" spans="1:9" x14ac:dyDescent="0.25">
      <c r="B2" t="s">
        <v>132</v>
      </c>
      <c r="C2" t="s">
        <v>42</v>
      </c>
      <c r="D2" t="s">
        <v>71</v>
      </c>
      <c r="E2" t="s">
        <v>77</v>
      </c>
      <c r="F2">
        <v>11</v>
      </c>
      <c r="G2" t="s">
        <v>98</v>
      </c>
      <c r="H2">
        <v>13</v>
      </c>
    </row>
    <row r="3" spans="1:9" x14ac:dyDescent="0.25">
      <c r="B3" t="s">
        <v>133</v>
      </c>
      <c r="C3" t="s">
        <v>42</v>
      </c>
      <c r="D3" t="s">
        <v>71</v>
      </c>
      <c r="E3" t="s">
        <v>77</v>
      </c>
      <c r="F3">
        <v>12</v>
      </c>
      <c r="G3" t="s">
        <v>98</v>
      </c>
      <c r="H3">
        <v>14</v>
      </c>
      <c r="I3" t="s">
        <v>135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26"/>
  <sheetViews>
    <sheetView workbookViewId="0">
      <selection activeCell="E2" sqref="E2"/>
    </sheetView>
  </sheetViews>
  <sheetFormatPr baseColWidth="10" defaultRowHeight="15" x14ac:dyDescent="0.25"/>
  <cols>
    <col min="1" max="1" width="12.42578125" bestFit="1" customWidth="1"/>
    <col min="2" max="2" width="40.28515625" bestFit="1" customWidth="1"/>
    <col min="3" max="3" width="24" bestFit="1" customWidth="1"/>
    <col min="4" max="4" width="20.42578125" customWidth="1"/>
    <col min="5" max="5" width="18.5703125" bestFit="1" customWidth="1"/>
    <col min="7" max="7" width="16.140625" bestFit="1" customWidth="1"/>
    <col min="9" max="9" width="24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35</v>
      </c>
      <c r="E1" s="1" t="s">
        <v>32</v>
      </c>
      <c r="F1" s="1" t="s">
        <v>33</v>
      </c>
      <c r="G1" s="1" t="s">
        <v>34</v>
      </c>
    </row>
    <row r="2" spans="1:7" x14ac:dyDescent="0.25">
      <c r="A2" s="5" t="str">
        <f>Produits!A2</f>
        <v>A01</v>
      </c>
      <c r="B2" t="str">
        <f>Produits!B2</f>
        <v>Cartons prep 60*40*40 (vrac)</v>
      </c>
      <c r="C2" t="str">
        <f>Produits!C2</f>
        <v>Palette de 200 cartons</v>
      </c>
      <c r="D2" s="4">
        <v>13</v>
      </c>
      <c r="E2" s="4">
        <f>IF(SUMIF(Réceptions!C$2:C$499981,A2,Réceptions!I$2:I$499981)&lt;&gt;0,SUMIF(Réceptions!C$2:C$499981,A2,Réceptions!I$2:I$499981),"0")</f>
        <v>12</v>
      </c>
      <c r="F2" s="4">
        <f>IF(SUMIF(Sorties!C$2:C$499975,A2,Sorties!F$2:F$499975)&lt;&gt;0,SUMIF(Sorties!C$2:C$499975,A2,Sorties!F$2:F$499975),"0")</f>
        <v>23</v>
      </c>
      <c r="G2">
        <f>D2+E2-F2</f>
        <v>2</v>
      </c>
    </row>
    <row r="3" spans="1:7" x14ac:dyDescent="0.25">
      <c r="A3" s="5" t="str">
        <f>Produits!A3</f>
        <v>A02</v>
      </c>
      <c r="B3" t="str">
        <f>Produits!B3</f>
        <v>Cartons prep 80*60*60</v>
      </c>
      <c r="C3" t="str">
        <f>Produits!C3</f>
        <v>Palette de 135 cartons</v>
      </c>
      <c r="D3" s="4">
        <v>27</v>
      </c>
      <c r="E3" s="4">
        <f>IF(SUMIF(Réceptions!C$2:C$499981,A3,Réceptions!I$2:I$499981)&lt;&gt;0,SUMIF(Réceptions!C$2:C$499981,A3,Réceptions!I$2:I$499981),"0")</f>
        <v>18</v>
      </c>
      <c r="F3" s="4" t="str">
        <f>IF(SUMIF(Sorties!C$2:C$499975,A3,Sorties!F$2:F$499975)&lt;&gt;0,SUMIF(Sorties!C$2:C$499975,A3,Sorties!F$2:F$499975),"0")</f>
        <v>0</v>
      </c>
      <c r="G3">
        <f t="shared" ref="G3:G26" si="0">D3+E3-F3</f>
        <v>45</v>
      </c>
    </row>
    <row r="4" spans="1:7" x14ac:dyDescent="0.25">
      <c r="A4" s="5" t="str">
        <f>Produits!A4</f>
        <v>A03</v>
      </c>
      <c r="B4" t="str">
        <f>Produits!B4</f>
        <v>Cartons / caisses prep  80*60*70</v>
      </c>
      <c r="C4" t="str">
        <f>Produits!C4</f>
        <v>Palette de 85 unités</v>
      </c>
      <c r="D4" s="4">
        <v>18</v>
      </c>
      <c r="E4" s="4" t="str">
        <f>IF(SUMIF(Réceptions!C$2:C$499981,A4,Réceptions!I$2:I$499981)&lt;&gt;0,SUMIF(Réceptions!C$2:C$499981,A4,Réceptions!I$2:I$499981),"0")</f>
        <v>0</v>
      </c>
      <c r="F4" s="4" t="str">
        <f>IF(SUMIF(Sorties!C$2:C$499975,A4,Sorties!F$2:F$499975)&lt;&gt;0,SUMIF(Sorties!C$2:C$499975,A4,Sorties!F$2:F$499975),"0")</f>
        <v>0</v>
      </c>
      <c r="G4">
        <f t="shared" si="0"/>
        <v>18</v>
      </c>
    </row>
    <row r="5" spans="1:7" x14ac:dyDescent="0.25">
      <c r="A5" s="5" t="str">
        <f>Produits!A5</f>
        <v>COIF</v>
      </c>
      <c r="B5" t="str">
        <f>Produits!B5</f>
        <v>Coiffes palettes transparentes</v>
      </c>
      <c r="C5" t="str">
        <f>Produits!C5</f>
        <v>Palette de 44 rouleaux</v>
      </c>
      <c r="D5" s="4">
        <v>37</v>
      </c>
      <c r="E5" s="4" t="str">
        <f>IF(SUMIF(Réceptions!C$2:C$499981,A5,Réceptions!I$2:I$499981)&lt;&gt;0,SUMIF(Réceptions!C$2:C$499981,A5,Réceptions!I$2:I$499981),"0")</f>
        <v>0</v>
      </c>
      <c r="F5" s="4" t="str">
        <f>IF(SUMIF(Sorties!C$2:C$499975,A5,Sorties!F$2:F$499975)&lt;&gt;0,SUMIF(Sorties!C$2:C$499975,A5,Sorties!F$2:F$499975),"0")</f>
        <v>0</v>
      </c>
      <c r="G5">
        <f t="shared" si="0"/>
        <v>37</v>
      </c>
    </row>
    <row r="6" spans="1:7" x14ac:dyDescent="0.25">
      <c r="A6" s="5" t="str">
        <f>Produits!A6</f>
        <v>COIFCAR</v>
      </c>
      <c r="B6" t="str">
        <f>Produits!B6</f>
        <v>Coiffes pour cartons</v>
      </c>
      <c r="C6" t="str">
        <f>Produits!C6</f>
        <v>Palette de 240 unités</v>
      </c>
      <c r="D6" s="4">
        <v>3</v>
      </c>
      <c r="E6" s="4" t="str">
        <f>IF(SUMIF(Réceptions!C$2:C$499981,A6,Réceptions!I$2:I$499981)&lt;&gt;0,SUMIF(Réceptions!C$2:C$499981,A6,Réceptions!I$2:I$499981),"0")</f>
        <v>0</v>
      </c>
      <c r="F6" s="4" t="str">
        <f>IF(SUMIF(Sorties!C$2:C$499975,A6,Sorties!F$2:F$499975)&lt;&gt;0,SUMIF(Sorties!C$2:C$499975,A6,Sorties!F$2:F$499975),"0")</f>
        <v>0</v>
      </c>
      <c r="G6">
        <f t="shared" si="0"/>
        <v>3</v>
      </c>
    </row>
    <row r="7" spans="1:7" x14ac:dyDescent="0.25">
      <c r="A7" s="5" t="str">
        <f>Produits!A7</f>
        <v>COUV</v>
      </c>
      <c r="B7" t="str">
        <f>Produits!B7</f>
        <v>Couvercles pour cartons</v>
      </c>
      <c r="C7" t="str">
        <f>Produits!C7</f>
        <v>Palette de 120 couvercles</v>
      </c>
      <c r="D7" s="4">
        <v>9</v>
      </c>
      <c r="E7" s="4" t="str">
        <f>IF(SUMIF(Réceptions!C$2:C$499981,A7,Réceptions!I$2:I$499981)&lt;&gt;0,SUMIF(Réceptions!C$2:C$499981,A7,Réceptions!I$2:I$499981),"0")</f>
        <v>0</v>
      </c>
      <c r="F7" s="4" t="str">
        <f>IF(SUMIF(Sorties!C$2:C$499975,A7,Sorties!F$2:F$499975)&lt;&gt;0,SUMIF(Sorties!C$2:C$499975,A7,Sorties!F$2:F$499975),"0")</f>
        <v>0</v>
      </c>
      <c r="G7">
        <f t="shared" si="0"/>
        <v>9</v>
      </c>
    </row>
    <row r="8" spans="1:7" x14ac:dyDescent="0.25">
      <c r="A8" s="5" t="str">
        <f>Produits!A8</f>
        <v>CARTGDS1</v>
      </c>
      <c r="B8" t="str">
        <f>Produits!B8</f>
        <v>Cartons de reconditionnement 200*170*240</v>
      </c>
      <c r="C8" t="str">
        <f>Produits!C8</f>
        <v>Palette de cartons</v>
      </c>
      <c r="D8" s="4">
        <v>1</v>
      </c>
      <c r="E8" s="4" t="str">
        <f>IF(SUMIF(Réceptions!C$2:C$499981,A8,Réceptions!I$2:I$499981)&lt;&gt;0,SUMIF(Réceptions!C$2:C$499981,A8,Réceptions!I$2:I$499981),"0")</f>
        <v>0</v>
      </c>
      <c r="F8" s="4" t="str">
        <f>IF(SUMIF(Sorties!C$2:C$499975,A8,Sorties!F$2:F$499975)&lt;&gt;0,SUMIF(Sorties!C$2:C$499975,A8,Sorties!F$2:F$499975),"0")</f>
        <v>0</v>
      </c>
      <c r="G8">
        <f t="shared" si="0"/>
        <v>1</v>
      </c>
    </row>
    <row r="9" spans="1:7" x14ac:dyDescent="0.25">
      <c r="A9" s="5" t="str">
        <f>Produits!A9</f>
        <v>CARTGDS2</v>
      </c>
      <c r="B9" t="str">
        <f>Produits!B9</f>
        <v>Cartons de reconditionnement 160*110*180</v>
      </c>
      <c r="C9" t="str">
        <f>Produits!C9</f>
        <v>Palette de cartons</v>
      </c>
      <c r="D9" s="4">
        <v>1</v>
      </c>
      <c r="E9" s="4" t="str">
        <f>IF(SUMIF(Réceptions!C$2:C$499981,A9,Réceptions!I$2:I$499981)&lt;&gt;0,SUMIF(Réceptions!C$2:C$499981,A9,Réceptions!I$2:I$499981),"0")</f>
        <v>0</v>
      </c>
      <c r="F9" s="4" t="str">
        <f>IF(SUMIF(Sorties!C$2:C$499975,A9,Sorties!F$2:F$499975)&lt;&gt;0,SUMIF(Sorties!C$2:C$499975,A9,Sorties!F$2:F$499975),"0")</f>
        <v>0</v>
      </c>
      <c r="G9">
        <f t="shared" si="0"/>
        <v>1</v>
      </c>
    </row>
    <row r="10" spans="1:7" x14ac:dyDescent="0.25">
      <c r="A10" s="5" t="str">
        <f>Produits!A10</f>
        <v>CARTGDS3</v>
      </c>
      <c r="B10" t="str">
        <f>Produits!B10</f>
        <v>Cartons de reconditionnement 155*105*230</v>
      </c>
      <c r="C10" t="str">
        <f>Produits!C10</f>
        <v>Palette de cartons</v>
      </c>
      <c r="D10" s="4">
        <v>1</v>
      </c>
      <c r="E10" s="4" t="str">
        <f>IF(SUMIF(Réceptions!C$2:C$499981,A10,Réceptions!I$2:I$499981)&lt;&gt;0,SUMIF(Réceptions!C$2:C$499981,A10,Réceptions!I$2:I$499981),"0")</f>
        <v>0</v>
      </c>
      <c r="F10" s="4" t="str">
        <f>IF(SUMIF(Sorties!C$2:C$499975,A10,Sorties!F$2:F$499975)&lt;&gt;0,SUMIF(Sorties!C$2:C$499975,A10,Sorties!F$2:F$499975),"0")</f>
        <v>0</v>
      </c>
      <c r="G10">
        <f t="shared" si="0"/>
        <v>1</v>
      </c>
    </row>
    <row r="11" spans="1:7" x14ac:dyDescent="0.25">
      <c r="A11" s="5" t="str">
        <f>Produits!A11</f>
        <v>CARTGDS4</v>
      </c>
      <c r="B11" t="str">
        <f>Produits!B11</f>
        <v>Cartons de reconditionnement 170*128*115</v>
      </c>
      <c r="C11" t="str">
        <f>Produits!C11</f>
        <v>Palette de cartons</v>
      </c>
      <c r="D11" s="4">
        <v>1</v>
      </c>
      <c r="E11" s="4" t="str">
        <f>IF(SUMIF(Réceptions!C$2:C$499981,A11,Réceptions!I$2:I$499981)&lt;&gt;0,SUMIF(Réceptions!C$2:C$499981,A11,Réceptions!I$2:I$499981),"0")</f>
        <v>0</v>
      </c>
      <c r="F11" s="4" t="str">
        <f>IF(SUMIF(Sorties!C$2:C$499975,A11,Sorties!F$2:F$499975)&lt;&gt;0,SUMIF(Sorties!C$2:C$499975,A11,Sorties!F$2:F$499975),"0")</f>
        <v>0</v>
      </c>
      <c r="G11">
        <f t="shared" si="0"/>
        <v>1</v>
      </c>
    </row>
    <row r="12" spans="1:7" x14ac:dyDescent="0.25">
      <c r="A12" s="5" t="str">
        <f>Produits!A12</f>
        <v>ETIBLA</v>
      </c>
      <c r="B12" t="str">
        <f>Produits!B12</f>
        <v>Etiquettes blanches</v>
      </c>
      <c r="C12" t="str">
        <f>Produits!C12</f>
        <v>Carton de 6000 étiquettes</v>
      </c>
      <c r="D12" s="4">
        <v>60</v>
      </c>
      <c r="E12" s="4" t="str">
        <f>IF(SUMIF(Réceptions!C$2:C$499981,A12,Réceptions!I$2:I$499981)&lt;&gt;0,SUMIF(Réceptions!C$2:C$499981,A12,Réceptions!I$2:I$499981),"0")</f>
        <v>0</v>
      </c>
      <c r="F12" s="4" t="str">
        <f>IF(SUMIF(Sorties!C$2:C$499975,A12,Sorties!F$2:F$499975)&lt;&gt;0,SUMIF(Sorties!C$2:C$499975,A12,Sorties!F$2:F$499975),"0")</f>
        <v>0</v>
      </c>
      <c r="G12">
        <f t="shared" si="0"/>
        <v>60</v>
      </c>
    </row>
    <row r="13" spans="1:7" x14ac:dyDescent="0.25">
      <c r="A13" s="5" t="str">
        <f>Produits!A13</f>
        <v>ETIBLE</v>
      </c>
      <c r="B13" t="str">
        <f>Produits!B13</f>
        <v>Etiquettes bleues</v>
      </c>
      <c r="C13" t="str">
        <f>Produits!C13</f>
        <v>Carton de 6000 étiquettes</v>
      </c>
      <c r="D13" s="4">
        <v>19</v>
      </c>
      <c r="E13" s="4" t="str">
        <f>IF(SUMIF(Réceptions!C$2:C$499981,A13,Réceptions!I$2:I$499981)&lt;&gt;0,SUMIF(Réceptions!C$2:C$499981,A13,Réceptions!I$2:I$499981),"0")</f>
        <v>0</v>
      </c>
      <c r="F13" s="4" t="str">
        <f>IF(SUMIF(Sorties!C$2:C$499975,A13,Sorties!F$2:F$499975)&lt;&gt;0,SUMIF(Sorties!C$2:C$499975,A13,Sorties!F$2:F$499975),"0")</f>
        <v>0</v>
      </c>
      <c r="G13">
        <f t="shared" si="0"/>
        <v>19</v>
      </c>
    </row>
    <row r="14" spans="1:7" x14ac:dyDescent="0.25">
      <c r="A14" s="5" t="str">
        <f>Produits!A14</f>
        <v>ETIROS</v>
      </c>
      <c r="B14" t="str">
        <f>Produits!B14</f>
        <v>Etiquettes roses</v>
      </c>
      <c r="C14" t="str">
        <f>Produits!C14</f>
        <v>Carton de 4000 étiquettes</v>
      </c>
      <c r="D14" s="4">
        <v>0</v>
      </c>
      <c r="E14" s="4" t="str">
        <f>IF(SUMIF(Réceptions!C$2:C$499981,A14,Réceptions!I$2:I$499981)&lt;&gt;0,SUMIF(Réceptions!C$2:C$499981,A14,Réceptions!I$2:I$499981),"0")</f>
        <v>0</v>
      </c>
      <c r="F14" s="4" t="str">
        <f>IF(SUMIF(Sorties!C$2:C$499975,A14,Sorties!F$2:F$499975)&lt;&gt;0,SUMIF(Sorties!C$2:C$499975,A14,Sorties!F$2:F$499975),"0")</f>
        <v>0</v>
      </c>
      <c r="G14">
        <f t="shared" si="0"/>
        <v>0</v>
      </c>
    </row>
    <row r="15" spans="1:7" x14ac:dyDescent="0.25">
      <c r="A15" s="5" t="str">
        <f>Produits!A15</f>
        <v>ETIJAU</v>
      </c>
      <c r="B15" t="str">
        <f>Produits!B15</f>
        <v>Etiquettes jaunes</v>
      </c>
      <c r="C15" t="str">
        <f>Produits!C15</f>
        <v>Carton de 4000 étiquettes</v>
      </c>
      <c r="D15" s="4">
        <v>18</v>
      </c>
      <c r="E15" s="4" t="str">
        <f>IF(SUMIF(Réceptions!C$2:C$499981,A15,Réceptions!I$2:I$499981)&lt;&gt;0,SUMIF(Réceptions!C$2:C$499981,A15,Réceptions!I$2:I$499981),"0")</f>
        <v>0</v>
      </c>
      <c r="F15" s="4" t="str">
        <f>IF(SUMIF(Sorties!C$2:C$499975,A15,Sorties!F$2:F$499975)&lt;&gt;0,SUMIF(Sorties!C$2:C$499975,A15,Sorties!F$2:F$499975),"0")</f>
        <v>0</v>
      </c>
      <c r="G15">
        <f t="shared" si="0"/>
        <v>18</v>
      </c>
    </row>
    <row r="16" spans="1:7" x14ac:dyDescent="0.25">
      <c r="A16" s="5" t="str">
        <f>Produits!A16</f>
        <v>FILM</v>
      </c>
      <c r="B16" t="str">
        <f>Produits!B16</f>
        <v>Film étirable</v>
      </c>
      <c r="C16" t="str">
        <f>Produits!C16</f>
        <v>Carton de 6 bobines</v>
      </c>
      <c r="D16" s="4">
        <v>15</v>
      </c>
      <c r="E16" s="4" t="str">
        <f>IF(SUMIF(Réceptions!C$2:C$499981,A16,Réceptions!I$2:I$499981)&lt;&gt;0,SUMIF(Réceptions!C$2:C$499981,A16,Réceptions!I$2:I$499981),"0")</f>
        <v>0</v>
      </c>
      <c r="F16" s="4" t="str">
        <f>IF(SUMIF(Sorties!C$2:C$499975,A16,Sorties!F$2:F$499975)&lt;&gt;0,SUMIF(Sorties!C$2:C$499975,A16,Sorties!F$2:F$499975),"0")</f>
        <v>0</v>
      </c>
      <c r="G16">
        <f t="shared" si="0"/>
        <v>15</v>
      </c>
    </row>
    <row r="17" spans="1:7" x14ac:dyDescent="0.25">
      <c r="A17" s="5" t="str">
        <f>Produits!A17</f>
        <v>BLACKFILM</v>
      </c>
      <c r="B17" t="str">
        <f>Produits!B17</f>
        <v>Film étirable noir</v>
      </c>
      <c r="C17" t="str">
        <f>Produits!C17</f>
        <v>Carton de 6 bobines</v>
      </c>
      <c r="D17" s="4">
        <v>14</v>
      </c>
      <c r="E17" s="4" t="str">
        <f>IF(SUMIF(Réceptions!C$2:C$499981,A17,Réceptions!I$2:I$499981)&lt;&gt;0,SUMIF(Réceptions!C$2:C$499981,A17,Réceptions!I$2:I$499981),"0")</f>
        <v>0</v>
      </c>
      <c r="F17" s="4" t="str">
        <f>IF(SUMIF(Sorties!C$2:C$499975,A17,Sorties!F$2:F$499975)&lt;&gt;0,SUMIF(Sorties!C$2:C$499975,A17,Sorties!F$2:F$499975),"0")</f>
        <v>0</v>
      </c>
      <c r="G17">
        <f t="shared" si="0"/>
        <v>14</v>
      </c>
    </row>
    <row r="18" spans="1:7" x14ac:dyDescent="0.25">
      <c r="A18" s="5" t="str">
        <f>Produits!A18</f>
        <v>FILMACHINE</v>
      </c>
      <c r="B18" t="str">
        <f>Produits!B18</f>
        <v>Film étirable machine</v>
      </c>
      <c r="C18" t="str">
        <f>Produits!C18</f>
        <v>Carton de bobines</v>
      </c>
      <c r="D18" s="4">
        <v>0</v>
      </c>
      <c r="E18" s="4" t="str">
        <f>IF(SUMIF(Réceptions!C$2:C$499981,A18,Réceptions!I$2:I$499981)&lt;&gt;0,SUMIF(Réceptions!C$2:C$499981,A18,Réceptions!I$2:I$499981),"0")</f>
        <v>0</v>
      </c>
      <c r="F18" s="4" t="str">
        <f>IF(SUMIF(Sorties!C$2:C$499975,A18,Sorties!F$2:F$499975)&lt;&gt;0,SUMIF(Sorties!C$2:C$499975,A18,Sorties!F$2:F$499975),"0")</f>
        <v>0</v>
      </c>
      <c r="G18">
        <f t="shared" si="0"/>
        <v>0</v>
      </c>
    </row>
    <row r="19" spans="1:7" x14ac:dyDescent="0.25">
      <c r="A19" s="5" t="str">
        <f>Produits!A19</f>
        <v>SCOTCH</v>
      </c>
      <c r="B19" t="str">
        <f>Produits!B19</f>
        <v>Ruban adhésif pour carton</v>
      </c>
      <c r="C19" t="str">
        <f>Produits!C19</f>
        <v>Carton de 24 rouleaux</v>
      </c>
      <c r="D19" s="4">
        <v>13</v>
      </c>
      <c r="E19" s="4" t="str">
        <f>IF(SUMIF(Réceptions!C$2:C$499981,A19,Réceptions!I$2:I$499981)&lt;&gt;0,SUMIF(Réceptions!C$2:C$499981,A19,Réceptions!I$2:I$499981),"0")</f>
        <v>0</v>
      </c>
      <c r="F19" s="4" t="str">
        <f>IF(SUMIF(Sorties!C$2:C$499975,A19,Sorties!F$2:F$499975)&lt;&gt;0,SUMIF(Sorties!C$2:C$499975,A19,Sorties!F$2:F$499975),"0")</f>
        <v>0</v>
      </c>
      <c r="G19">
        <f t="shared" si="0"/>
        <v>13</v>
      </c>
    </row>
    <row r="20" spans="1:7" x14ac:dyDescent="0.25">
      <c r="A20" s="5" t="str">
        <f>Produits!A20</f>
        <v>SACPOUB</v>
      </c>
      <c r="B20" t="str">
        <f>Produits!B20</f>
        <v>Sacs poubelle</v>
      </c>
      <c r="C20" t="str">
        <f>Produits!C20</f>
        <v>Carton de 400 sacs</v>
      </c>
      <c r="D20" s="4">
        <v>8</v>
      </c>
      <c r="E20" s="4" t="str">
        <f>IF(SUMIF(Réceptions!C$2:C$499981,A20,Réceptions!I$2:I$499981)&lt;&gt;0,SUMIF(Réceptions!C$2:C$499981,A20,Réceptions!I$2:I$499981),"0")</f>
        <v>0</v>
      </c>
      <c r="F20" s="4" t="str">
        <f>IF(SUMIF(Sorties!C$2:C$499975,A20,Sorties!F$2:F$499975)&lt;&gt;0,SUMIF(Sorties!C$2:C$499975,A20,Sorties!F$2:F$499975),"0")</f>
        <v>0</v>
      </c>
      <c r="G20">
        <f t="shared" si="0"/>
        <v>8</v>
      </c>
    </row>
    <row r="21" spans="1:7" x14ac:dyDescent="0.25">
      <c r="A21" s="5" t="str">
        <f>Produits!A21</f>
        <v>PAP.A4</v>
      </c>
      <c r="B21" s="5" t="str">
        <f>Produits!B21</f>
        <v>Cartons de ramettes de papier A4</v>
      </c>
      <c r="C21" s="5" t="str">
        <f>Produits!C21</f>
        <v>Palette de 60 cartons</v>
      </c>
      <c r="D21" s="4">
        <v>80</v>
      </c>
      <c r="E21" s="4" t="str">
        <f>IF(SUMIF(Réceptions!C$2:C$499981,A21,Réceptions!I$2:I$499981)&lt;&gt;0,SUMIF(Réceptions!C$2:C$499981,A21,Réceptions!I$2:I$499981),"0")</f>
        <v>0</v>
      </c>
      <c r="F21" s="4" t="str">
        <f>IF(SUMIF(Sorties!C$2:C$499975,A21,Sorties!F$2:F$499975)&lt;&gt;0,SUMIF(Sorties!C$2:C$499975,A21,Sorties!F$2:F$499975),"0")</f>
        <v>0</v>
      </c>
      <c r="G21">
        <f t="shared" si="0"/>
        <v>80</v>
      </c>
    </row>
    <row r="22" spans="1:7" x14ac:dyDescent="0.25">
      <c r="A22" s="5" t="str">
        <f>Produits!A22</f>
        <v>PAP.A3</v>
      </c>
      <c r="B22" s="5" t="str">
        <f>Produits!B22</f>
        <v>Cartons de ramettes de papier A3</v>
      </c>
      <c r="C22" s="5" t="str">
        <f>Produits!C22</f>
        <v>Palette de 60 cartons</v>
      </c>
      <c r="D22" s="4">
        <v>5</v>
      </c>
      <c r="E22" s="4" t="str">
        <f>IF(SUMIF(Réceptions!C$2:C$499981,A22,Réceptions!I$2:I$499981)&lt;&gt;0,SUMIF(Réceptions!C$2:C$499981,A22,Réceptions!I$2:I$499981),"0")</f>
        <v>0</v>
      </c>
      <c r="F22" s="4" t="str">
        <f>IF(SUMIF(Sorties!C$2:C$499975,A22,Sorties!F$2:F$499975)&lt;&gt;0,SUMIF(Sorties!C$2:C$499975,A22,Sorties!F$2:F$499975),"0")</f>
        <v>0</v>
      </c>
      <c r="G22">
        <f t="shared" si="0"/>
        <v>5</v>
      </c>
    </row>
    <row r="23" spans="1:7" x14ac:dyDescent="0.25">
      <c r="A23" s="5" t="str">
        <f>Produits!A23</f>
        <v>SEL</v>
      </c>
      <c r="B23" s="5" t="str">
        <f>Produits!B23</f>
        <v>Sel pour sol givré</v>
      </c>
      <c r="C23" s="5" t="str">
        <f>Produits!C23</f>
        <v>Palette de sacs</v>
      </c>
      <c r="D23" s="4">
        <v>10</v>
      </c>
      <c r="E23" s="4" t="str">
        <f>IF(SUMIF(Réceptions!C$2:C$499981,A23,Réceptions!I$2:I$499981)&lt;&gt;0,SUMIF(Réceptions!C$2:C$499981,A23,Réceptions!I$2:I$499981),"0")</f>
        <v>0</v>
      </c>
      <c r="F23" s="4" t="str">
        <f>IF(SUMIF(Sorties!C$2:C$499975,A23,Sorties!F$2:F$499975)&lt;&gt;0,SUMIF(Sorties!C$2:C$499975,A23,Sorties!F$2:F$499975),"0")</f>
        <v>0</v>
      </c>
      <c r="G23">
        <f t="shared" si="0"/>
        <v>10</v>
      </c>
    </row>
    <row r="24" spans="1:7" x14ac:dyDescent="0.25">
      <c r="A24" s="5" t="str">
        <f>Produits!A24</f>
        <v>ABSORB</v>
      </c>
      <c r="B24" s="5" t="str">
        <f>Produits!B24</f>
        <v>Absorbant</v>
      </c>
      <c r="C24" s="5" t="str">
        <f>Produits!C24</f>
        <v>Palette de sacs</v>
      </c>
      <c r="D24" s="4">
        <v>8</v>
      </c>
      <c r="E24" s="4" t="str">
        <f>IF(SUMIF(Réceptions!C$2:C$499981,A24,Réceptions!I$2:I$499981)&lt;&gt;0,SUMIF(Réceptions!C$2:C$499981,A24,Réceptions!I$2:I$499981),"0")</f>
        <v>0</v>
      </c>
      <c r="F24" s="4" t="str">
        <f>IF(SUMIF(Sorties!C$2:C$499975,A24,Sorties!F$2:F$499975)&lt;&gt;0,SUMIF(Sorties!C$2:C$499975,A24,Sorties!F$2:F$499975),"0")</f>
        <v>0</v>
      </c>
      <c r="G24">
        <f t="shared" si="0"/>
        <v>8</v>
      </c>
    </row>
    <row r="25" spans="1:7" x14ac:dyDescent="0.25">
      <c r="A25" s="5" t="str">
        <f>Produits!A25</f>
        <v>RECUPENCRE</v>
      </c>
      <c r="B25" s="5" t="str">
        <f>Produits!B25</f>
        <v>Récupérateur d'encre pour imprimante</v>
      </c>
      <c r="C25" s="5" t="str">
        <f>Produits!C25</f>
        <v>Cartons de 4 récupérateurs</v>
      </c>
      <c r="D25" s="4">
        <v>3</v>
      </c>
      <c r="E25" s="4" t="str">
        <f>IF(SUMIF(Réceptions!C$2:C$499981,A25,Réceptions!I$2:I$499981)&lt;&gt;0,SUMIF(Réceptions!C$2:C$499981,A25,Réceptions!I$2:I$499981),"0")</f>
        <v>0</v>
      </c>
      <c r="F25" s="4" t="str">
        <f>IF(SUMIF(Sorties!C$2:C$499975,A25,Sorties!F$2:F$499975)&lt;&gt;0,SUMIF(Sorties!C$2:C$499975,A25,Sorties!F$2:F$499975),"0")</f>
        <v>0</v>
      </c>
      <c r="G25">
        <f t="shared" si="0"/>
        <v>3</v>
      </c>
    </row>
    <row r="26" spans="1:7" x14ac:dyDescent="0.25">
      <c r="A26" s="5" t="str">
        <f>Produits!A26</f>
        <v>CARTOUCHE</v>
      </c>
      <c r="B26" s="5" t="str">
        <f>Produits!B26</f>
        <v>Cartouche d'encre pour imprimante RICOH</v>
      </c>
      <c r="C26" s="5" t="str">
        <f>Produits!C26</f>
        <v>Carton de 4 cartouches</v>
      </c>
      <c r="D26" s="4">
        <v>5</v>
      </c>
      <c r="E26" s="4" t="str">
        <f>IF(SUMIF(Réceptions!C$2:C$499981,A26,Réceptions!I$2:I$499981)&lt;&gt;0,SUMIF(Réceptions!C$2:C$499981,A26,Réceptions!I$2:I$499981),"0")</f>
        <v>0</v>
      </c>
      <c r="F26" s="4" t="str">
        <f>IF(SUMIF(Sorties!C$2:C$499975,A26,Sorties!F$2:F$499975)&lt;&gt;0,SUMIF(Sorties!C$2:C$499975,A26,Sorties!F$2:F$499975),"0")</f>
        <v>0</v>
      </c>
      <c r="G26">
        <f t="shared" si="0"/>
        <v>5</v>
      </c>
    </row>
  </sheetData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"/>
  <sheetViews>
    <sheetView workbookViewId="0">
      <selection activeCell="J8" sqref="J8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s="1" t="s">
        <v>37</v>
      </c>
    </row>
    <row r="2" spans="1:1" x14ac:dyDescent="0.25">
      <c r="A2" t="s">
        <v>38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F25"/>
  <sheetViews>
    <sheetView workbookViewId="0">
      <selection sqref="A1:C25"/>
    </sheetView>
  </sheetViews>
  <sheetFormatPr baseColWidth="10" defaultRowHeight="15" x14ac:dyDescent="0.25"/>
  <cols>
    <col min="1" max="1" width="12.42578125" bestFit="1" customWidth="1"/>
    <col min="2" max="2" width="40.28515625" bestFit="1" customWidth="1"/>
    <col min="3" max="3" width="25" bestFit="1" customWidth="1"/>
    <col min="4" max="5" width="17.7109375" bestFit="1" customWidth="1"/>
    <col min="6" max="6" width="15" bestFit="1" customWidth="1"/>
  </cols>
  <sheetData>
    <row r="1" spans="1:6" x14ac:dyDescent="0.25">
      <c r="A1" s="17" t="s">
        <v>0</v>
      </c>
      <c r="B1" s="18" t="s">
        <v>1</v>
      </c>
      <c r="C1" s="18" t="s">
        <v>2</v>
      </c>
      <c r="D1" s="19" t="s">
        <v>3</v>
      </c>
      <c r="E1" s="18" t="s">
        <v>4</v>
      </c>
      <c r="F1" s="20" t="s">
        <v>5</v>
      </c>
    </row>
    <row r="2" spans="1:6" x14ac:dyDescent="0.25">
      <c r="A2" s="12" t="str">
        <f>Produits!A2</f>
        <v>A01</v>
      </c>
      <c r="B2" s="9" t="str">
        <f>Produits!B2</f>
        <v>Cartons prep 60*40*40 (vrac)</v>
      </c>
      <c r="C2" s="9" t="str">
        <f>Produits!C2</f>
        <v>Palette de 200 cartons</v>
      </c>
      <c r="D2" s="11"/>
      <c r="E2" s="10"/>
      <c r="F2" s="13"/>
    </row>
    <row r="3" spans="1:6" x14ac:dyDescent="0.25">
      <c r="A3" s="12" t="str">
        <f>Produits!A3</f>
        <v>A02</v>
      </c>
      <c r="B3" s="9" t="str">
        <f>Produits!B3</f>
        <v>Cartons prep 80*60*60</v>
      </c>
      <c r="C3" s="9" t="str">
        <f>Produits!C3</f>
        <v>Palette de 135 cartons</v>
      </c>
      <c r="D3" s="10"/>
      <c r="E3" s="10"/>
      <c r="F3" s="13"/>
    </row>
    <row r="4" spans="1:6" x14ac:dyDescent="0.25">
      <c r="A4" s="12" t="str">
        <f>Produits!A4</f>
        <v>A03</v>
      </c>
      <c r="B4" s="9" t="str">
        <f>Produits!B4</f>
        <v>Cartons / caisses prep  80*60*70</v>
      </c>
      <c r="C4" s="9" t="str">
        <f>Produits!C4</f>
        <v>Palette de 85 unités</v>
      </c>
      <c r="D4" s="10"/>
      <c r="E4" s="10"/>
      <c r="F4" s="13"/>
    </row>
    <row r="5" spans="1:6" x14ac:dyDescent="0.25">
      <c r="A5" s="12" t="str">
        <f>Produits!A5</f>
        <v>COIF</v>
      </c>
      <c r="B5" s="9" t="str">
        <f>Produits!B5</f>
        <v>Coiffes palettes transparentes</v>
      </c>
      <c r="C5" s="9" t="str">
        <f>Produits!C5</f>
        <v>Palette de 44 rouleaux</v>
      </c>
      <c r="D5" s="10"/>
      <c r="E5" s="10"/>
      <c r="F5" s="13"/>
    </row>
    <row r="6" spans="1:6" x14ac:dyDescent="0.25">
      <c r="A6" s="12" t="str">
        <f>Produits!A6</f>
        <v>COIFCAR</v>
      </c>
      <c r="B6" s="9" t="str">
        <f>Produits!B6</f>
        <v>Coiffes pour cartons</v>
      </c>
      <c r="C6" s="9" t="str">
        <f>Produits!C6</f>
        <v>Palette de 240 unités</v>
      </c>
      <c r="D6" s="10"/>
      <c r="E6" s="10"/>
      <c r="F6" s="13"/>
    </row>
    <row r="7" spans="1:6" x14ac:dyDescent="0.25">
      <c r="A7" s="12" t="str">
        <f>Produits!A7</f>
        <v>COUV</v>
      </c>
      <c r="B7" s="9" t="str">
        <f>Produits!B7</f>
        <v>Couvercles pour cartons</v>
      </c>
      <c r="C7" s="9" t="str">
        <f>Produits!C7</f>
        <v>Palette de 120 couvercles</v>
      </c>
      <c r="D7" s="10"/>
      <c r="E7" s="10"/>
      <c r="F7" s="13"/>
    </row>
    <row r="8" spans="1:6" x14ac:dyDescent="0.25">
      <c r="A8" s="12" t="str">
        <f>Produits!A8</f>
        <v>CARTGDS1</v>
      </c>
      <c r="B8" s="9" t="str">
        <f>Produits!B8</f>
        <v>Cartons de reconditionnement 200*170*240</v>
      </c>
      <c r="C8" s="9" t="str">
        <f>Produits!C8</f>
        <v>Palette de cartons</v>
      </c>
      <c r="D8" s="10"/>
      <c r="E8" s="10"/>
      <c r="F8" s="13"/>
    </row>
    <row r="9" spans="1:6" x14ac:dyDescent="0.25">
      <c r="A9" s="12" t="str">
        <f>Produits!A9</f>
        <v>CARTGDS2</v>
      </c>
      <c r="B9" s="9" t="str">
        <f>Produits!B9</f>
        <v>Cartons de reconditionnement 160*110*180</v>
      </c>
      <c r="C9" s="9" t="str">
        <f>Produits!C9</f>
        <v>Palette de cartons</v>
      </c>
      <c r="D9" s="10"/>
      <c r="E9" s="10"/>
      <c r="F9" s="13"/>
    </row>
    <row r="10" spans="1:6" x14ac:dyDescent="0.25">
      <c r="A10" s="12" t="str">
        <f>Produits!A10</f>
        <v>CARTGDS3</v>
      </c>
      <c r="B10" s="9" t="str">
        <f>Produits!B10</f>
        <v>Cartons de reconditionnement 155*105*230</v>
      </c>
      <c r="C10" s="9" t="str">
        <f>Produits!C10</f>
        <v>Palette de cartons</v>
      </c>
      <c r="D10" s="10"/>
      <c r="E10" s="10"/>
      <c r="F10" s="13"/>
    </row>
    <row r="11" spans="1:6" x14ac:dyDescent="0.25">
      <c r="A11" s="12" t="str">
        <f>Produits!A11</f>
        <v>CARTGDS4</v>
      </c>
      <c r="B11" s="9" t="str">
        <f>Produits!B11</f>
        <v>Cartons de reconditionnement 170*128*115</v>
      </c>
      <c r="C11" s="9" t="str">
        <f>Produits!C11</f>
        <v>Palette de cartons</v>
      </c>
      <c r="D11" s="10"/>
      <c r="E11" s="10"/>
      <c r="F11" s="13"/>
    </row>
    <row r="12" spans="1:6" x14ac:dyDescent="0.25">
      <c r="A12" s="12" t="str">
        <f>Produits!A12</f>
        <v>ETIBLA</v>
      </c>
      <c r="B12" s="9" t="str">
        <f>Produits!B12</f>
        <v>Etiquettes blanches</v>
      </c>
      <c r="C12" s="9" t="str">
        <f>Produits!C12</f>
        <v>Carton de 6000 étiquettes</v>
      </c>
      <c r="D12" s="10"/>
      <c r="E12" s="10"/>
      <c r="F12" s="13"/>
    </row>
    <row r="13" spans="1:6" x14ac:dyDescent="0.25">
      <c r="A13" s="12" t="str">
        <f>Produits!A13</f>
        <v>ETIBLE</v>
      </c>
      <c r="B13" s="9" t="str">
        <f>Produits!B13</f>
        <v>Etiquettes bleues</v>
      </c>
      <c r="C13" s="9" t="str">
        <f>Produits!C13</f>
        <v>Carton de 6000 étiquettes</v>
      </c>
      <c r="D13" s="10"/>
      <c r="E13" s="10"/>
      <c r="F13" s="13"/>
    </row>
    <row r="14" spans="1:6" x14ac:dyDescent="0.25">
      <c r="A14" s="12" t="str">
        <f>Produits!A14</f>
        <v>ETIROS</v>
      </c>
      <c r="B14" s="9" t="str">
        <f>Produits!B14</f>
        <v>Etiquettes roses</v>
      </c>
      <c r="C14" s="9" t="str">
        <f>Produits!C14</f>
        <v>Carton de 4000 étiquettes</v>
      </c>
      <c r="D14" s="10"/>
      <c r="E14" s="10"/>
      <c r="F14" s="13"/>
    </row>
    <row r="15" spans="1:6" x14ac:dyDescent="0.25">
      <c r="A15" s="12" t="str">
        <f>Produits!A15</f>
        <v>ETIJAU</v>
      </c>
      <c r="B15" s="9" t="str">
        <f>Produits!B15</f>
        <v>Etiquettes jaunes</v>
      </c>
      <c r="C15" s="9" t="str">
        <f>Produits!C15</f>
        <v>Carton de 4000 étiquettes</v>
      </c>
      <c r="D15" s="10"/>
      <c r="E15" s="10"/>
      <c r="F15" s="13"/>
    </row>
    <row r="16" spans="1:6" x14ac:dyDescent="0.25">
      <c r="A16" s="12" t="str">
        <f>Produits!A16</f>
        <v>FILM</v>
      </c>
      <c r="B16" s="9" t="str">
        <f>Produits!B16</f>
        <v>Film étirable</v>
      </c>
      <c r="C16" s="9" t="str">
        <f>Produits!C16</f>
        <v>Carton de 6 bobines</v>
      </c>
      <c r="D16" s="10"/>
      <c r="E16" s="10"/>
      <c r="F16" s="13"/>
    </row>
    <row r="17" spans="1:6" x14ac:dyDescent="0.25">
      <c r="A17" s="12" t="str">
        <f>Produits!A17</f>
        <v>BLACKFILM</v>
      </c>
      <c r="B17" s="9" t="str">
        <f>Produits!B17</f>
        <v>Film étirable noir</v>
      </c>
      <c r="C17" s="9" t="str">
        <f>Produits!C17</f>
        <v>Carton de 6 bobines</v>
      </c>
      <c r="D17" s="10"/>
      <c r="E17" s="10"/>
      <c r="F17" s="13"/>
    </row>
    <row r="18" spans="1:6" x14ac:dyDescent="0.25">
      <c r="A18" s="12" t="str">
        <f>Produits!A18</f>
        <v>FILMACHINE</v>
      </c>
      <c r="B18" s="9" t="str">
        <f>Produits!B18</f>
        <v>Film étirable machine</v>
      </c>
      <c r="C18" s="9" t="str">
        <f>Produits!C18</f>
        <v>Carton de bobines</v>
      </c>
      <c r="D18" s="10"/>
      <c r="E18" s="10"/>
      <c r="F18" s="13"/>
    </row>
    <row r="19" spans="1:6" x14ac:dyDescent="0.25">
      <c r="A19" s="12" t="str">
        <f>Produits!A19</f>
        <v>SCOTCH</v>
      </c>
      <c r="B19" s="9" t="str">
        <f>Produits!B19</f>
        <v>Ruban adhésif pour carton</v>
      </c>
      <c r="C19" s="9" t="str">
        <f>Produits!C19</f>
        <v>Carton de 24 rouleaux</v>
      </c>
      <c r="D19" s="10"/>
      <c r="E19" s="10"/>
      <c r="F19" s="13"/>
    </row>
    <row r="20" spans="1:6" x14ac:dyDescent="0.25">
      <c r="A20" s="12" t="str">
        <f>Produits!A20</f>
        <v>SACPOUB</v>
      </c>
      <c r="B20" s="9" t="str">
        <f>Produits!B20</f>
        <v>Sacs poubelle</v>
      </c>
      <c r="C20" s="9" t="str">
        <f>Produits!C20</f>
        <v>Carton de 400 sacs</v>
      </c>
      <c r="D20" s="10"/>
      <c r="E20" s="10"/>
      <c r="F20" s="13"/>
    </row>
    <row r="21" spans="1:6" x14ac:dyDescent="0.25">
      <c r="A21" s="12" t="str">
        <f>Produits!A21</f>
        <v>PAP.A4</v>
      </c>
      <c r="B21" s="9" t="str">
        <f>Produits!B21</f>
        <v>Cartons de ramettes de papier A4</v>
      </c>
      <c r="C21" s="9" t="str">
        <f>Produits!C21</f>
        <v>Palette de 60 cartons</v>
      </c>
      <c r="D21" s="10"/>
      <c r="E21" s="10"/>
      <c r="F21" s="13"/>
    </row>
    <row r="22" spans="1:6" x14ac:dyDescent="0.25">
      <c r="A22" s="12" t="str">
        <f>Produits!A23</f>
        <v>SEL</v>
      </c>
      <c r="B22" s="9" t="str">
        <f>Produits!B23</f>
        <v>Sel pour sol givré</v>
      </c>
      <c r="C22" s="9" t="str">
        <f>Produits!C23</f>
        <v>Palette de sacs</v>
      </c>
      <c r="D22" s="10"/>
      <c r="E22" s="10"/>
      <c r="F22" s="13"/>
    </row>
    <row r="23" spans="1:6" x14ac:dyDescent="0.25">
      <c r="A23" s="12" t="str">
        <f>Produits!A24</f>
        <v>ABSORB</v>
      </c>
      <c r="B23" s="9" t="str">
        <f>Produits!B24</f>
        <v>Absorbant</v>
      </c>
      <c r="C23" s="9" t="str">
        <f>Produits!C24</f>
        <v>Palette de sacs</v>
      </c>
      <c r="D23" s="10"/>
      <c r="E23" s="10"/>
      <c r="F23" s="13"/>
    </row>
    <row r="24" spans="1:6" x14ac:dyDescent="0.25">
      <c r="A24" s="12" t="str">
        <f>Produits!A25</f>
        <v>RECUPENCRE</v>
      </c>
      <c r="B24" s="9" t="str">
        <f>Produits!B25</f>
        <v>Récupérateur d'encre pour imprimante</v>
      </c>
      <c r="C24" s="9" t="str">
        <f>Produits!C25</f>
        <v>Cartons de 4 récupérateurs</v>
      </c>
      <c r="D24" s="10"/>
      <c r="E24" s="10"/>
      <c r="F24" s="13"/>
    </row>
    <row r="25" spans="1:6" ht="15.75" thickBot="1" x14ac:dyDescent="0.3">
      <c r="A25" s="14" t="str">
        <f>Produits!A26</f>
        <v>CARTOUCHE</v>
      </c>
      <c r="B25" s="21" t="str">
        <f>Produits!B26</f>
        <v>Cartouche d'encre pour imprimante RICOH</v>
      </c>
      <c r="C25" s="21" t="str">
        <f>Produits!C26</f>
        <v>Carton de 4 cartouches</v>
      </c>
      <c r="D25" s="15"/>
      <c r="E25" s="15"/>
      <c r="F25" s="16"/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Menu</vt:lpstr>
      <vt:lpstr>Produits</vt:lpstr>
      <vt:lpstr>Fournisseurs</vt:lpstr>
      <vt:lpstr>Réceptions</vt:lpstr>
      <vt:lpstr>Sorties</vt:lpstr>
      <vt:lpstr>Reporting</vt:lpstr>
      <vt:lpstr>Mot de passe</vt:lpstr>
      <vt:lpstr>Inventaire</vt:lpstr>
      <vt:lpstr>Inventaire!Zone_d_impression</vt:lpstr>
      <vt:lpstr>Produits!Zone_d_impression</vt:lpstr>
      <vt:lpstr>Réceptions!Zone_d_impression</vt:lpstr>
      <vt:lpstr>Reporting!Zone_d_impression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AnneCha-Christy</dc:creator>
  <cp:lastModifiedBy>KICHENIN Marie</cp:lastModifiedBy>
  <cp:lastPrinted>2016-03-04T11:30:30Z</cp:lastPrinted>
  <dcterms:created xsi:type="dcterms:W3CDTF">2016-02-28T19:36:00Z</dcterms:created>
  <dcterms:modified xsi:type="dcterms:W3CDTF">2016-03-14T15:32:58Z</dcterms:modified>
</cp:coreProperties>
</file>