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cm01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L2" i="2"/>
  <c r="L32" i="1"/>
  <c r="L19" i="1"/>
  <c r="L9" i="1"/>
  <c r="L2" i="1"/>
  <c r="N2" i="2"/>
  <c r="O2" i="2" s="1"/>
  <c r="M2" i="2"/>
  <c r="L36" i="2"/>
  <c r="L28" i="2"/>
  <c r="L20" i="2"/>
  <c r="M36" i="2"/>
  <c r="N10" i="2"/>
  <c r="O10" i="2" s="1"/>
  <c r="M10" i="2"/>
  <c r="N20" i="2"/>
  <c r="O20" i="2" s="1"/>
  <c r="M20" i="2"/>
  <c r="N28" i="2"/>
  <c r="O28" i="2" s="1"/>
  <c r="M28" i="2"/>
  <c r="N36" i="2"/>
  <c r="O36" i="2" l="1"/>
  <c r="M32" i="1"/>
  <c r="N32" i="1"/>
  <c r="O32" i="1" s="1"/>
  <c r="M25" i="1"/>
  <c r="L25" i="1"/>
  <c r="N25" i="1" s="1"/>
  <c r="O25" i="1" s="1"/>
  <c r="M19" i="1"/>
  <c r="N19" i="1"/>
  <c r="O19" i="1" s="1"/>
  <c r="N9" i="1"/>
  <c r="O9" i="1" s="1"/>
  <c r="M9" i="1"/>
  <c r="M2" i="1"/>
  <c r="N2" i="1"/>
  <c r="O2" i="1" s="1"/>
</calcChain>
</file>

<file path=xl/sharedStrings.xml><?xml version="1.0" encoding="utf-8"?>
<sst xmlns="http://schemas.openxmlformats.org/spreadsheetml/2006/main" count="118" uniqueCount="21">
  <si>
    <t>Nom inspecteur</t>
  </si>
  <si>
    <t>Nature intervention</t>
  </si>
  <si>
    <t>Type intervention</t>
  </si>
  <si>
    <t>Nombre total interventions</t>
  </si>
  <si>
    <t>Nombre intervention s vérifiées</t>
  </si>
  <si>
    <t>Pourcentage</t>
  </si>
  <si>
    <r>
      <t xml:space="preserve">Pourcentage de vérifications 
(10% à 25% selon le VI)
</t>
    </r>
    <r>
      <rPr>
        <sz val="8"/>
        <color theme="1"/>
        <rFont val="Calibri"/>
        <family val="2"/>
        <scheme val="minor"/>
      </rPr>
      <t>(excluant les secondaires)</t>
    </r>
  </si>
  <si>
    <r>
      <t xml:space="preserve">Indices de qualité individuel 
</t>
    </r>
    <r>
      <rPr>
        <sz val="9"/>
        <color theme="1"/>
        <rFont val="Calibri"/>
        <family val="2"/>
        <scheme val="minor"/>
      </rPr>
      <t>(basé sur le resultat des interventions vérifiées)</t>
    </r>
  </si>
  <si>
    <r>
      <t>Taux d'atteinte du seuil minimum</t>
    </r>
    <r>
      <rPr>
        <sz val="8"/>
        <color theme="1"/>
        <rFont val="Calibri"/>
        <family val="2"/>
        <scheme val="minor"/>
      </rPr>
      <t xml:space="preserve"> (le taux minimum de vérifications a-t-il été atteint pour cet inspecteur)</t>
    </r>
  </si>
  <si>
    <r>
      <t xml:space="preserve">Indices de qualité pondérés
</t>
    </r>
    <r>
      <rPr>
        <sz val="8"/>
        <color theme="1"/>
        <rFont val="Calibri"/>
        <family val="2"/>
        <scheme val="minor"/>
      </rPr>
      <t>(lorsque le seuil minimum n'est pas atteint)</t>
    </r>
    <r>
      <rPr>
        <b/>
        <sz val="11"/>
        <color theme="1"/>
        <rFont val="Calibri"/>
        <family val="2"/>
        <scheme val="minor"/>
      </rPr>
      <t xml:space="preserve"> </t>
    </r>
  </si>
  <si>
    <t>Maitre evaluation</t>
  </si>
  <si>
    <t>Secondaire</t>
  </si>
  <si>
    <t>Unique</t>
  </si>
  <si>
    <t>Maitre suivi</t>
  </si>
  <si>
    <t>Mounir Hadadi</t>
  </si>
  <si>
    <t>Vanessa Gauvin</t>
  </si>
  <si>
    <t>Annie Gerard</t>
  </si>
  <si>
    <t>Paul André</t>
  </si>
  <si>
    <t>Claude Savoie</t>
  </si>
  <si>
    <t>Alain Gignac</t>
  </si>
  <si>
    <t>Anne Décroix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</si>
</sst>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1" applyFont="1" applyBorder="1"/>
    <xf numFmtId="2" fontId="0" fillId="0" borderId="1" xfId="0" applyNumberFormat="1" applyBorder="1"/>
    <xf numFmtId="2" fontId="0" fillId="0" borderId="2" xfId="0" applyNumberFormat="1" applyBorder="1"/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8" borderId="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5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0"/>
  <sheetViews>
    <sheetView topLeftCell="A7" workbookViewId="0">
      <selection activeCell="L33" sqref="L33"/>
    </sheetView>
  </sheetViews>
  <sheetFormatPr baseColWidth="10" defaultRowHeight="15" x14ac:dyDescent="0.25"/>
  <cols>
    <col min="1" max="1" width="29.7109375" customWidth="1"/>
    <col min="2" max="2" width="0.140625" hidden="1" customWidth="1"/>
    <col min="3" max="3" width="11.42578125" hidden="1" customWidth="1"/>
    <col min="4" max="4" width="0.140625" hidden="1" customWidth="1"/>
    <col min="5" max="5" width="21.42578125" customWidth="1"/>
    <col min="6" max="6" width="11.42578125" hidden="1" customWidth="1"/>
    <col min="7" max="7" width="25.140625" customWidth="1"/>
    <col min="8" max="8" width="18.7109375" customWidth="1"/>
    <col min="9" max="9" width="22.7109375" customWidth="1"/>
    <col min="10" max="10" width="17.42578125" customWidth="1"/>
    <col min="11" max="11" width="11.42578125" hidden="1" customWidth="1"/>
  </cols>
  <sheetData>
    <row r="1" spans="1:15" ht="127.5" x14ac:dyDescent="0.25">
      <c r="A1" s="1" t="s">
        <v>0</v>
      </c>
      <c r="B1" s="2"/>
      <c r="C1" s="2"/>
      <c r="D1" s="2"/>
      <c r="E1" s="2" t="s">
        <v>1</v>
      </c>
      <c r="F1" s="2"/>
      <c r="G1" s="3" t="s">
        <v>2</v>
      </c>
      <c r="H1" s="3" t="s">
        <v>3</v>
      </c>
      <c r="I1" s="3" t="s">
        <v>4</v>
      </c>
      <c r="J1" s="3" t="s">
        <v>5</v>
      </c>
      <c r="K1" s="4"/>
      <c r="L1" s="4" t="s">
        <v>6</v>
      </c>
      <c r="M1" s="5" t="s">
        <v>7</v>
      </c>
      <c r="N1" s="6" t="s">
        <v>8</v>
      </c>
      <c r="O1" s="7" t="s">
        <v>9</v>
      </c>
    </row>
    <row r="2" spans="1:15" x14ac:dyDescent="0.25">
      <c r="A2" s="8" t="s">
        <v>14</v>
      </c>
      <c r="B2" s="9"/>
      <c r="C2" s="9"/>
      <c r="D2" s="9"/>
      <c r="E2" s="9"/>
      <c r="F2" s="9"/>
      <c r="G2" s="10"/>
      <c r="H2" s="11"/>
      <c r="I2" s="11"/>
      <c r="J2" s="12"/>
      <c r="K2" s="13"/>
      <c r="L2" s="13">
        <f>SUMIF(E3:E8,"&lt;&gt;Secondaire",I3:I8)/SUMIF(E3:E8,"&lt;&gt;Secondaire",H3:H8)</f>
        <v>0.75471698113207553</v>
      </c>
      <c r="M2" s="14">
        <f t="shared" ref="M2" si="0">IFERROR(IF((100%-P2)*100&gt;0,(100%-P2)*100,0),0)</f>
        <v>100</v>
      </c>
      <c r="N2" s="13">
        <f>IF(L2&gt;$S$1,100%,(L2*100%)/$S$1)</f>
        <v>1</v>
      </c>
      <c r="O2" s="15">
        <f>N2*M2</f>
        <v>100</v>
      </c>
    </row>
    <row r="3" spans="1:15" x14ac:dyDescent="0.25">
      <c r="A3" s="8"/>
      <c r="B3" s="9"/>
      <c r="C3" s="9"/>
      <c r="D3" s="9"/>
      <c r="E3" s="9" t="s">
        <v>10</v>
      </c>
      <c r="F3" s="9"/>
      <c r="G3" s="10"/>
      <c r="H3" s="10">
        <v>40</v>
      </c>
      <c r="I3" s="10">
        <v>39</v>
      </c>
      <c r="J3" s="16">
        <v>97.5</v>
      </c>
      <c r="K3" s="17"/>
      <c r="L3" s="13"/>
      <c r="M3" s="14"/>
      <c r="N3" s="13"/>
      <c r="O3" s="15"/>
    </row>
    <row r="4" spans="1:15" x14ac:dyDescent="0.25">
      <c r="A4" s="8"/>
      <c r="B4" s="9"/>
      <c r="C4" s="9"/>
      <c r="D4" s="9"/>
      <c r="E4" s="9" t="s">
        <v>11</v>
      </c>
      <c r="F4" s="9"/>
      <c r="G4" s="10">
        <v>20</v>
      </c>
      <c r="H4" s="10">
        <v>130</v>
      </c>
      <c r="I4" s="10">
        <v>0</v>
      </c>
      <c r="J4" s="10">
        <v>0</v>
      </c>
      <c r="K4" s="18"/>
      <c r="L4" s="13"/>
      <c r="M4" s="14"/>
      <c r="N4" s="13"/>
      <c r="O4" s="15"/>
    </row>
    <row r="5" spans="1:15" x14ac:dyDescent="0.25">
      <c r="A5" s="8"/>
      <c r="B5" s="9"/>
      <c r="C5" s="9"/>
      <c r="D5" s="9"/>
      <c r="E5" s="9" t="s">
        <v>11</v>
      </c>
      <c r="F5" s="9"/>
      <c r="G5" s="10">
        <v>22</v>
      </c>
      <c r="H5" s="10">
        <v>36</v>
      </c>
      <c r="I5" s="10">
        <v>0</v>
      </c>
      <c r="J5" s="10">
        <v>0</v>
      </c>
      <c r="K5" s="18"/>
      <c r="L5" s="13"/>
      <c r="M5" s="14"/>
      <c r="N5" s="13"/>
      <c r="O5" s="15"/>
    </row>
    <row r="6" spans="1:15" x14ac:dyDescent="0.25">
      <c r="A6" s="8"/>
      <c r="B6" s="9"/>
      <c r="C6" s="9"/>
      <c r="D6" s="9"/>
      <c r="E6" s="9" t="s">
        <v>12</v>
      </c>
      <c r="F6" s="9"/>
      <c r="G6" s="10">
        <v>1</v>
      </c>
      <c r="H6" s="10">
        <v>2</v>
      </c>
      <c r="I6" s="10">
        <v>0</v>
      </c>
      <c r="J6" s="10">
        <v>0</v>
      </c>
      <c r="K6" s="18"/>
      <c r="L6" s="18"/>
      <c r="M6" s="14"/>
      <c r="N6" s="13"/>
      <c r="O6" s="15"/>
    </row>
    <row r="7" spans="1:15" x14ac:dyDescent="0.25">
      <c r="A7" s="8"/>
      <c r="B7" s="9"/>
      <c r="C7" s="9"/>
      <c r="D7" s="9"/>
      <c r="E7" s="9" t="s">
        <v>12</v>
      </c>
      <c r="F7" s="9"/>
      <c r="G7" s="10">
        <v>4</v>
      </c>
      <c r="H7" s="10">
        <v>4</v>
      </c>
      <c r="I7" s="10">
        <v>1</v>
      </c>
      <c r="J7" s="10">
        <v>25</v>
      </c>
      <c r="K7" s="18"/>
      <c r="L7" s="18"/>
      <c r="M7" s="14"/>
      <c r="N7" s="13"/>
      <c r="O7" s="15"/>
    </row>
    <row r="8" spans="1:15" x14ac:dyDescent="0.25">
      <c r="A8" s="8"/>
      <c r="B8" s="9"/>
      <c r="C8" s="9"/>
      <c r="D8" s="9"/>
      <c r="E8" s="9" t="s">
        <v>12</v>
      </c>
      <c r="F8" s="9"/>
      <c r="G8" s="10">
        <v>22</v>
      </c>
      <c r="H8" s="10">
        <v>7</v>
      </c>
      <c r="I8" s="10">
        <v>0</v>
      </c>
      <c r="J8" s="10">
        <v>0</v>
      </c>
      <c r="K8" s="18"/>
      <c r="L8" s="18"/>
      <c r="M8" s="14"/>
      <c r="N8" s="13"/>
      <c r="O8" s="15"/>
    </row>
    <row r="9" spans="1:15" x14ac:dyDescent="0.25">
      <c r="A9" s="8" t="s">
        <v>15</v>
      </c>
      <c r="B9" s="9"/>
      <c r="C9" s="9"/>
      <c r="D9" s="9"/>
      <c r="E9" s="9"/>
      <c r="F9" s="9"/>
      <c r="G9" s="10"/>
      <c r="H9" s="11"/>
      <c r="I9" s="11"/>
      <c r="J9" s="12"/>
      <c r="K9" s="19"/>
      <c r="L9" s="19">
        <f>SUMIF(E10:E18,"&lt;&gt;Secondaire",I10:I18)/SUMIF(E10:E17,"&lt;&gt;Secondaire",H10:H18)</f>
        <v>0.18085106382978725</v>
      </c>
      <c r="M9" s="14">
        <f>IFERROR(IF((100%-P9)*100&gt;0,(100%-P9)*100,0),0)</f>
        <v>100</v>
      </c>
      <c r="N9" s="13">
        <f>IF(L9&gt;$S$1,100%,(L9*100%)/$S$1)</f>
        <v>1</v>
      </c>
      <c r="O9" s="15">
        <f>N9*M9</f>
        <v>100</v>
      </c>
    </row>
    <row r="10" spans="1:15" x14ac:dyDescent="0.25">
      <c r="A10" s="8"/>
      <c r="B10" s="9"/>
      <c r="C10" s="9"/>
      <c r="D10" s="9"/>
      <c r="E10" s="9" t="s">
        <v>10</v>
      </c>
      <c r="F10" s="9"/>
      <c r="G10" s="10"/>
      <c r="H10" s="10">
        <v>7</v>
      </c>
      <c r="I10" s="10">
        <v>6</v>
      </c>
      <c r="J10" s="10">
        <v>85.71</v>
      </c>
      <c r="K10" s="18"/>
      <c r="L10" s="18"/>
      <c r="M10" s="14"/>
      <c r="N10" s="13"/>
      <c r="O10" s="15"/>
    </row>
    <row r="11" spans="1:15" x14ac:dyDescent="0.25">
      <c r="A11" s="8"/>
      <c r="B11" s="9"/>
      <c r="C11" s="9"/>
      <c r="D11" s="9"/>
      <c r="E11" s="9" t="s">
        <v>13</v>
      </c>
      <c r="F11" s="9"/>
      <c r="G11" s="10"/>
      <c r="H11" s="10">
        <v>2</v>
      </c>
      <c r="I11" s="10">
        <v>0</v>
      </c>
      <c r="J11" s="10">
        <v>0</v>
      </c>
      <c r="K11" s="18"/>
      <c r="L11" s="18"/>
      <c r="M11" s="14"/>
      <c r="N11" s="13"/>
      <c r="O11" s="15"/>
    </row>
    <row r="12" spans="1:15" x14ac:dyDescent="0.25">
      <c r="A12" s="8"/>
      <c r="B12" s="9"/>
      <c r="C12" s="9"/>
      <c r="D12" s="9"/>
      <c r="E12" s="9" t="s">
        <v>11</v>
      </c>
      <c r="F12" s="9"/>
      <c r="G12" s="10">
        <v>20</v>
      </c>
      <c r="H12" s="10">
        <v>6</v>
      </c>
      <c r="I12" s="10">
        <v>0</v>
      </c>
      <c r="J12" s="10">
        <v>0</v>
      </c>
      <c r="K12" s="18"/>
      <c r="L12" s="18"/>
      <c r="M12" s="14"/>
      <c r="N12" s="13"/>
      <c r="O12" s="15"/>
    </row>
    <row r="13" spans="1:15" x14ac:dyDescent="0.25">
      <c r="A13" s="8"/>
      <c r="B13" s="9"/>
      <c r="C13" s="9"/>
      <c r="D13" s="9"/>
      <c r="E13" s="9" t="s">
        <v>11</v>
      </c>
      <c r="F13" s="9"/>
      <c r="G13" s="10">
        <v>22</v>
      </c>
      <c r="H13" s="10">
        <v>5</v>
      </c>
      <c r="I13" s="10">
        <v>0</v>
      </c>
      <c r="J13" s="10">
        <v>0</v>
      </c>
      <c r="K13" s="18"/>
      <c r="L13" s="18"/>
      <c r="M13" s="14"/>
      <c r="N13" s="13"/>
      <c r="O13" s="15"/>
    </row>
    <row r="14" spans="1:15" x14ac:dyDescent="0.25">
      <c r="A14" s="8"/>
      <c r="B14" s="9"/>
      <c r="C14" s="9"/>
      <c r="D14" s="9"/>
      <c r="E14" s="9" t="s">
        <v>12</v>
      </c>
      <c r="F14" s="9"/>
      <c r="G14" s="10">
        <v>1</v>
      </c>
      <c r="H14" s="10">
        <v>1</v>
      </c>
      <c r="I14" s="10">
        <v>0</v>
      </c>
      <c r="J14" s="10">
        <v>0</v>
      </c>
      <c r="K14" s="18"/>
      <c r="L14" s="18"/>
      <c r="M14" s="14"/>
      <c r="N14" s="13"/>
      <c r="O14" s="15"/>
    </row>
    <row r="15" spans="1:15" x14ac:dyDescent="0.25">
      <c r="A15" s="8"/>
      <c r="B15" s="9"/>
      <c r="C15" s="9"/>
      <c r="D15" s="9"/>
      <c r="E15" s="9" t="s">
        <v>12</v>
      </c>
      <c r="F15" s="9"/>
      <c r="G15" s="10">
        <v>2</v>
      </c>
      <c r="H15" s="10">
        <v>2</v>
      </c>
      <c r="I15" s="10">
        <v>0</v>
      </c>
      <c r="J15" s="10">
        <v>0</v>
      </c>
      <c r="K15" s="18"/>
      <c r="L15" s="18"/>
      <c r="M15" s="14"/>
      <c r="N15" s="13"/>
      <c r="O15" s="15"/>
    </row>
    <row r="16" spans="1:15" x14ac:dyDescent="0.25">
      <c r="A16" s="8"/>
      <c r="B16" s="9"/>
      <c r="C16" s="9"/>
      <c r="D16" s="9"/>
      <c r="E16" s="9" t="s">
        <v>12</v>
      </c>
      <c r="F16" s="9"/>
      <c r="G16" s="10">
        <v>3</v>
      </c>
      <c r="H16" s="10">
        <v>12</v>
      </c>
      <c r="I16" s="10">
        <v>4</v>
      </c>
      <c r="J16" s="10">
        <v>33.33</v>
      </c>
      <c r="K16" s="18"/>
      <c r="L16" s="18"/>
      <c r="M16" s="14"/>
      <c r="N16" s="13"/>
      <c r="O16" s="15"/>
    </row>
    <row r="17" spans="1:15" x14ac:dyDescent="0.25">
      <c r="A17" s="8"/>
      <c r="B17" s="9"/>
      <c r="C17" s="9"/>
      <c r="D17" s="9"/>
      <c r="E17" s="9" t="s">
        <v>12</v>
      </c>
      <c r="F17" s="9"/>
      <c r="G17" s="10">
        <v>4</v>
      </c>
      <c r="H17" s="10">
        <v>70</v>
      </c>
      <c r="I17" s="10">
        <v>7</v>
      </c>
      <c r="J17" s="10">
        <v>10</v>
      </c>
      <c r="K17" s="18"/>
      <c r="L17" s="18"/>
      <c r="M17" s="14"/>
      <c r="N17" s="13"/>
      <c r="O17" s="15"/>
    </row>
    <row r="18" spans="1:15" x14ac:dyDescent="0.25">
      <c r="A18" s="8"/>
      <c r="B18" s="9"/>
      <c r="C18" s="9"/>
      <c r="D18" s="9"/>
      <c r="E18" s="9" t="s">
        <v>12</v>
      </c>
      <c r="F18" s="9"/>
      <c r="G18" s="10">
        <v>16</v>
      </c>
      <c r="H18" s="11">
        <v>7</v>
      </c>
      <c r="I18" s="11">
        <v>0</v>
      </c>
      <c r="J18" s="12">
        <v>0</v>
      </c>
      <c r="K18" s="19"/>
      <c r="L18" s="19"/>
      <c r="M18" s="14"/>
      <c r="N18" s="13"/>
      <c r="O18" s="15"/>
    </row>
    <row r="19" spans="1:15" x14ac:dyDescent="0.25">
      <c r="A19" s="8" t="s">
        <v>16</v>
      </c>
      <c r="B19" s="9"/>
      <c r="C19" s="9"/>
      <c r="D19" s="9"/>
      <c r="E19" s="9"/>
      <c r="F19" s="9"/>
      <c r="G19" s="10"/>
      <c r="H19" s="10"/>
      <c r="I19" s="10"/>
      <c r="J19" s="10"/>
      <c r="K19" s="18"/>
      <c r="L19" s="19">
        <f>SUMIF(E19:E24,"&lt;&gt;Secondaire",I19:I24)/SUMIF(E19:E24,"&lt;&gt;Secondaire",H19:H24)</f>
        <v>0.27272727272727271</v>
      </c>
      <c r="M19" s="14">
        <f>IFERROR(IF((100%-P19)*100&gt;0,(100%-P19)*100,0),0)</f>
        <v>100</v>
      </c>
      <c r="N19" s="13">
        <f>IF(L19&gt;$S$1,100%,(L19*100%)/$S$1)</f>
        <v>1</v>
      </c>
      <c r="O19" s="15">
        <f>N19*M19</f>
        <v>100</v>
      </c>
    </row>
    <row r="20" spans="1:15" x14ac:dyDescent="0.25">
      <c r="A20" s="8"/>
      <c r="B20" s="9"/>
      <c r="C20" s="9"/>
      <c r="D20" s="9"/>
      <c r="E20" s="9" t="s">
        <v>10</v>
      </c>
      <c r="F20" s="9"/>
      <c r="G20" s="10"/>
      <c r="H20" s="10">
        <v>7</v>
      </c>
      <c r="I20" s="10">
        <v>3</v>
      </c>
      <c r="J20" s="10">
        <v>42.86</v>
      </c>
      <c r="K20" s="18"/>
      <c r="L20" s="19"/>
      <c r="M20" s="14"/>
      <c r="N20" s="13"/>
      <c r="O20" s="15"/>
    </row>
    <row r="21" spans="1:15" x14ac:dyDescent="0.25">
      <c r="A21" s="8"/>
      <c r="B21" s="9"/>
      <c r="C21" s="9"/>
      <c r="D21" s="9"/>
      <c r="E21" s="9" t="s">
        <v>11</v>
      </c>
      <c r="F21" s="9"/>
      <c r="G21" s="10">
        <v>22</v>
      </c>
      <c r="H21" s="10">
        <v>5</v>
      </c>
      <c r="I21" s="10">
        <v>0</v>
      </c>
      <c r="J21" s="10">
        <v>0</v>
      </c>
      <c r="K21" s="18"/>
      <c r="L21" s="18"/>
      <c r="M21" s="14"/>
      <c r="N21" s="13"/>
      <c r="O21" s="15"/>
    </row>
    <row r="22" spans="1:15" x14ac:dyDescent="0.25">
      <c r="A22" s="8"/>
      <c r="B22" s="9"/>
      <c r="C22" s="9"/>
      <c r="D22" s="9"/>
      <c r="E22" s="9" t="s">
        <v>12</v>
      </c>
      <c r="F22" s="9"/>
      <c r="G22" s="10">
        <v>1</v>
      </c>
      <c r="H22" s="10">
        <v>1</v>
      </c>
      <c r="I22" s="10">
        <v>0</v>
      </c>
      <c r="J22" s="10">
        <v>0</v>
      </c>
      <c r="K22" s="18"/>
      <c r="L22" s="18"/>
      <c r="M22" s="14"/>
      <c r="N22" s="13"/>
      <c r="O22" s="15"/>
    </row>
    <row r="23" spans="1:15" x14ac:dyDescent="0.25">
      <c r="A23" s="8"/>
      <c r="B23" s="9"/>
      <c r="C23" s="9"/>
      <c r="D23" s="9"/>
      <c r="E23" s="9" t="s">
        <v>12</v>
      </c>
      <c r="F23" s="9"/>
      <c r="G23" s="10">
        <v>3</v>
      </c>
      <c r="H23" s="10">
        <v>2</v>
      </c>
      <c r="I23" s="10">
        <v>0</v>
      </c>
      <c r="J23" s="10">
        <v>0</v>
      </c>
      <c r="K23" s="18"/>
      <c r="L23" s="18"/>
      <c r="M23" s="14"/>
      <c r="N23" s="13"/>
      <c r="O23" s="15"/>
    </row>
    <row r="24" spans="1:15" x14ac:dyDescent="0.25">
      <c r="A24" s="8"/>
      <c r="B24" s="9"/>
      <c r="C24" s="9"/>
      <c r="D24" s="9"/>
      <c r="E24" s="9" t="s">
        <v>12</v>
      </c>
      <c r="F24" s="9"/>
      <c r="G24" s="10">
        <v>4</v>
      </c>
      <c r="H24" s="10">
        <v>1</v>
      </c>
      <c r="I24" s="10">
        <v>0</v>
      </c>
      <c r="J24" s="10">
        <v>0</v>
      </c>
      <c r="K24" s="18"/>
      <c r="L24" s="18"/>
      <c r="M24" s="14"/>
      <c r="N24" s="13"/>
      <c r="O24" s="15"/>
    </row>
    <row r="25" spans="1:15" x14ac:dyDescent="0.25">
      <c r="A25" s="8" t="s">
        <v>17</v>
      </c>
      <c r="B25" s="9"/>
      <c r="C25" s="9"/>
      <c r="D25" s="9"/>
      <c r="E25" s="9"/>
      <c r="F25" s="9"/>
      <c r="G25" s="10"/>
      <c r="H25" s="10"/>
      <c r="I25" s="10"/>
      <c r="J25" s="10"/>
      <c r="K25" s="18"/>
      <c r="L25" s="19">
        <f>SUMIF(E26:E31,"&lt;&gt;Secondaire",I26:I31)/SUMIF(E26:E30,"&lt;&gt;Secondaire",H26:H31)</f>
        <v>0.70833333333333337</v>
      </c>
      <c r="M25" s="14">
        <f>IFERROR(IF((100%-P25)*100&gt;0,(100%-P25)*100,0),0)</f>
        <v>100</v>
      </c>
      <c r="N25" s="13">
        <f>IF(L25&gt;$S$1,100%,(L25*100%)/$S$1)</f>
        <v>1</v>
      </c>
      <c r="O25" s="15">
        <f>N25*M25</f>
        <v>100</v>
      </c>
    </row>
    <row r="26" spans="1:15" x14ac:dyDescent="0.25">
      <c r="A26" s="8"/>
      <c r="B26" s="9"/>
      <c r="C26" s="9"/>
      <c r="D26" s="9"/>
      <c r="E26" s="9" t="s">
        <v>10</v>
      </c>
      <c r="F26" s="9"/>
      <c r="G26" s="10"/>
      <c r="H26" s="10">
        <v>66</v>
      </c>
      <c r="I26" s="10">
        <v>51</v>
      </c>
      <c r="J26" s="10">
        <v>77.27</v>
      </c>
      <c r="K26" s="18"/>
      <c r="L26" s="18"/>
      <c r="M26" s="14"/>
      <c r="N26" s="13"/>
      <c r="O26" s="15"/>
    </row>
    <row r="27" spans="1:15" x14ac:dyDescent="0.25">
      <c r="A27" s="8"/>
      <c r="B27" s="9"/>
      <c r="C27" s="9"/>
      <c r="D27" s="9"/>
      <c r="E27" s="9" t="s">
        <v>11</v>
      </c>
      <c r="F27" s="9"/>
      <c r="G27" s="10">
        <v>20</v>
      </c>
      <c r="H27" s="10">
        <v>184</v>
      </c>
      <c r="I27" s="10">
        <v>0</v>
      </c>
      <c r="J27" s="10">
        <v>0</v>
      </c>
      <c r="K27" s="18"/>
      <c r="L27" s="18"/>
      <c r="M27" s="14"/>
      <c r="N27" s="13"/>
      <c r="O27" s="15"/>
    </row>
    <row r="28" spans="1:15" x14ac:dyDescent="0.25">
      <c r="A28" s="8"/>
      <c r="B28" s="9"/>
      <c r="C28" s="9"/>
      <c r="D28" s="9"/>
      <c r="E28" s="9" t="s">
        <v>11</v>
      </c>
      <c r="F28" s="9"/>
      <c r="G28" s="10">
        <v>22</v>
      </c>
      <c r="H28" s="10">
        <v>46</v>
      </c>
      <c r="I28" s="10">
        <v>0</v>
      </c>
      <c r="J28" s="10">
        <v>0</v>
      </c>
      <c r="K28" s="18"/>
      <c r="L28" s="18"/>
      <c r="M28" s="14"/>
      <c r="N28" s="13"/>
      <c r="O28" s="15"/>
    </row>
    <row r="29" spans="1:15" x14ac:dyDescent="0.25">
      <c r="A29" s="8"/>
      <c r="B29" s="9"/>
      <c r="C29" s="9"/>
      <c r="D29" s="9"/>
      <c r="E29" s="9" t="s">
        <v>12</v>
      </c>
      <c r="F29" s="9"/>
      <c r="G29" s="10">
        <v>1</v>
      </c>
      <c r="H29" s="10">
        <v>5</v>
      </c>
      <c r="I29" s="10">
        <v>0</v>
      </c>
      <c r="J29" s="10">
        <v>0</v>
      </c>
      <c r="K29" s="18"/>
      <c r="L29" s="18"/>
      <c r="M29" s="14"/>
      <c r="N29" s="13"/>
      <c r="O29" s="15"/>
    </row>
    <row r="30" spans="1:15" x14ac:dyDescent="0.25">
      <c r="A30" s="8"/>
      <c r="B30" s="9"/>
      <c r="C30" s="9"/>
      <c r="D30" s="9"/>
      <c r="E30" s="9" t="s">
        <v>12</v>
      </c>
      <c r="F30" s="9"/>
      <c r="G30" s="10">
        <v>3</v>
      </c>
      <c r="H30" s="10">
        <v>1</v>
      </c>
      <c r="I30" s="10">
        <v>0</v>
      </c>
      <c r="J30" s="10">
        <v>0</v>
      </c>
      <c r="K30" s="18"/>
      <c r="L30" s="18"/>
      <c r="M30" s="14"/>
      <c r="N30" s="13"/>
      <c r="O30" s="15"/>
    </row>
    <row r="31" spans="1:15" x14ac:dyDescent="0.25">
      <c r="A31" s="8"/>
      <c r="B31" s="9"/>
      <c r="C31" s="9"/>
      <c r="D31" s="9"/>
      <c r="E31" s="9" t="s">
        <v>12</v>
      </c>
      <c r="F31" s="9"/>
      <c r="G31" s="10">
        <v>22</v>
      </c>
      <c r="H31" s="10">
        <v>16</v>
      </c>
      <c r="I31" s="10">
        <v>0</v>
      </c>
      <c r="J31" s="10">
        <v>0</v>
      </c>
      <c r="K31" s="18"/>
      <c r="L31" s="19"/>
      <c r="M31" s="14"/>
      <c r="N31" s="13"/>
      <c r="O31" s="15"/>
    </row>
    <row r="32" spans="1:15" x14ac:dyDescent="0.25">
      <c r="A32" s="8" t="s">
        <v>18</v>
      </c>
      <c r="B32" s="9"/>
      <c r="C32" s="9"/>
      <c r="D32" s="9"/>
      <c r="E32" s="9"/>
      <c r="F32" s="9"/>
      <c r="G32" s="10"/>
      <c r="H32" s="10"/>
      <c r="I32" s="10"/>
      <c r="J32" s="10"/>
      <c r="K32" s="18"/>
      <c r="L32" s="19">
        <f>SUMIF(E33:E40,"&lt;&gt;Secondaire",I33:I40)/SUMIF(E33:E40,"&lt;&gt;Secondaire",H33:H40)</f>
        <v>0.32608695652173914</v>
      </c>
      <c r="M32" s="14">
        <f>IFERROR(IF((100%-P32)*100&gt;0,(100%-P32)*100,0),0)</f>
        <v>100</v>
      </c>
      <c r="N32" s="13">
        <f t="shared" ref="N32" si="1">IF(L32&gt;$S$1,100%,(L32*100%)/$S$1)</f>
        <v>1</v>
      </c>
      <c r="O32" s="15">
        <f>N32*M32</f>
        <v>100</v>
      </c>
    </row>
    <row r="33" spans="1:15" x14ac:dyDescent="0.25">
      <c r="A33" s="8"/>
      <c r="B33" s="9"/>
      <c r="C33" s="9"/>
      <c r="D33" s="9"/>
      <c r="E33" s="9" t="s">
        <v>10</v>
      </c>
      <c r="F33" s="9"/>
      <c r="G33" s="10"/>
      <c r="H33" s="10">
        <v>64</v>
      </c>
      <c r="I33" s="10">
        <v>30</v>
      </c>
      <c r="J33" s="10">
        <v>46.88</v>
      </c>
      <c r="K33" s="18"/>
      <c r="L33" s="18"/>
      <c r="M33" s="14"/>
      <c r="N33" s="13"/>
      <c r="O33" s="15"/>
    </row>
    <row r="34" spans="1:15" x14ac:dyDescent="0.25">
      <c r="A34" s="8"/>
      <c r="B34" s="9"/>
      <c r="C34" s="9"/>
      <c r="D34" s="9"/>
      <c r="E34" s="9" t="s">
        <v>13</v>
      </c>
      <c r="F34" s="9"/>
      <c r="G34" s="10"/>
      <c r="H34" s="10">
        <v>1</v>
      </c>
      <c r="I34" s="10">
        <v>0</v>
      </c>
      <c r="J34" s="10">
        <v>0</v>
      </c>
      <c r="K34" s="18"/>
      <c r="L34" s="18"/>
      <c r="M34" s="14"/>
      <c r="N34" s="13"/>
      <c r="O34" s="15"/>
    </row>
    <row r="35" spans="1:15" x14ac:dyDescent="0.25">
      <c r="A35" s="8"/>
      <c r="B35" s="9"/>
      <c r="C35" s="9"/>
      <c r="D35" s="9"/>
      <c r="E35" s="9" t="s">
        <v>11</v>
      </c>
      <c r="F35" s="9"/>
      <c r="G35" s="10">
        <v>20</v>
      </c>
      <c r="H35" s="10">
        <v>139</v>
      </c>
      <c r="I35" s="10">
        <v>0</v>
      </c>
      <c r="J35" s="10">
        <v>0</v>
      </c>
      <c r="K35" s="18"/>
      <c r="L35" s="18"/>
      <c r="M35" s="14"/>
      <c r="N35" s="13"/>
      <c r="O35" s="15"/>
    </row>
    <row r="36" spans="1:15" x14ac:dyDescent="0.25">
      <c r="A36" s="8"/>
      <c r="B36" s="9"/>
      <c r="C36" s="9"/>
      <c r="D36" s="9"/>
      <c r="E36" s="9" t="s">
        <v>11</v>
      </c>
      <c r="F36" s="9"/>
      <c r="G36" s="10">
        <v>21</v>
      </c>
      <c r="H36" s="10">
        <v>4</v>
      </c>
      <c r="I36" s="10">
        <v>0</v>
      </c>
      <c r="J36" s="10">
        <v>0</v>
      </c>
      <c r="K36" s="18"/>
      <c r="L36" s="18"/>
      <c r="M36" s="14"/>
      <c r="N36" s="13"/>
      <c r="O36" s="15"/>
    </row>
    <row r="37" spans="1:15" x14ac:dyDescent="0.25">
      <c r="A37" s="8"/>
      <c r="B37" s="9"/>
      <c r="C37" s="9"/>
      <c r="D37" s="9"/>
      <c r="E37" s="9" t="s">
        <v>11</v>
      </c>
      <c r="F37" s="9"/>
      <c r="G37" s="10">
        <v>22</v>
      </c>
      <c r="H37" s="10">
        <v>38</v>
      </c>
      <c r="I37" s="10">
        <v>0</v>
      </c>
      <c r="J37" s="10">
        <v>0</v>
      </c>
      <c r="K37" s="18"/>
      <c r="L37" s="18"/>
      <c r="M37" s="14"/>
      <c r="N37" s="13"/>
      <c r="O37" s="15"/>
    </row>
    <row r="38" spans="1:15" x14ac:dyDescent="0.25">
      <c r="A38" s="8"/>
      <c r="B38" s="9"/>
      <c r="C38" s="9"/>
      <c r="D38" s="9"/>
      <c r="E38" s="9" t="s">
        <v>12</v>
      </c>
      <c r="F38" s="9"/>
      <c r="G38" s="10">
        <v>1</v>
      </c>
      <c r="H38" s="10">
        <v>8</v>
      </c>
      <c r="I38" s="10">
        <v>0</v>
      </c>
      <c r="J38" s="10">
        <v>0</v>
      </c>
      <c r="K38" s="18"/>
      <c r="L38" s="18"/>
      <c r="M38" s="14"/>
      <c r="N38" s="13"/>
      <c r="O38" s="15"/>
    </row>
    <row r="39" spans="1:15" x14ac:dyDescent="0.25">
      <c r="A39" s="8"/>
      <c r="B39" s="9"/>
      <c r="C39" s="9"/>
      <c r="D39" s="9"/>
      <c r="E39" s="9" t="s">
        <v>12</v>
      </c>
      <c r="F39" s="9"/>
      <c r="G39" s="10">
        <v>3</v>
      </c>
      <c r="H39" s="10">
        <v>5</v>
      </c>
      <c r="I39" s="10">
        <v>0</v>
      </c>
      <c r="J39" s="10">
        <v>0</v>
      </c>
      <c r="K39" s="18"/>
      <c r="L39" s="18"/>
      <c r="M39" s="14"/>
      <c r="N39" s="13"/>
      <c r="O39" s="15"/>
    </row>
    <row r="40" spans="1:15" x14ac:dyDescent="0.25">
      <c r="A40" s="8"/>
      <c r="B40" s="9"/>
      <c r="C40" s="9"/>
      <c r="D40" s="9"/>
      <c r="E40" s="9" t="s">
        <v>12</v>
      </c>
      <c r="F40" s="9"/>
      <c r="G40" s="10">
        <v>4</v>
      </c>
      <c r="H40" s="10">
        <v>14</v>
      </c>
      <c r="I40" s="10">
        <v>0</v>
      </c>
      <c r="J40" s="10">
        <v>0</v>
      </c>
      <c r="K40" s="18"/>
      <c r="L40" s="18"/>
      <c r="M40" s="14"/>
      <c r="N40" s="13"/>
      <c r="O40" s="15"/>
    </row>
  </sheetData>
  <conditionalFormatting sqref="M2:M40">
    <cfRule type="expression" dxfId="32" priority="22" stopIfTrue="1">
      <formula>AND($A2&lt;&gt;"",$M2&gt;94)</formula>
    </cfRule>
    <cfRule type="expression" dxfId="31" priority="23" stopIfTrue="1">
      <formula>AND($A2&lt;&gt;"",$M2&lt;80)</formula>
    </cfRule>
    <cfRule type="expression" dxfId="30" priority="24" stopIfTrue="1">
      <formula>AND($A2&lt;&gt;"",$M2&gt;80,$P2&lt;=94)</formula>
    </cfRule>
  </conditionalFormatting>
  <conditionalFormatting sqref="L2:L40">
    <cfRule type="expression" dxfId="29" priority="25" stopIfTrue="1">
      <formula>AND($A2&lt;&gt;"",$L2&lt;$S$1,$L2&gt;$L2&gt;$S$1/2)</formula>
    </cfRule>
    <cfRule type="expression" dxfId="28" priority="26" stopIfTrue="1">
      <formula>AND($A2&lt;&gt;"",$L2&lt;$S$1/2)</formula>
    </cfRule>
    <cfRule type="expression" dxfId="27" priority="27" stopIfTrue="1">
      <formula>AND($A2&lt;&gt;"",$L2&gt;=$S$1/2)</formula>
    </cfRule>
  </conditionalFormatting>
  <conditionalFormatting sqref="O2:O40">
    <cfRule type="expression" dxfId="26" priority="19" stopIfTrue="1">
      <formula>AND($A2&lt;&gt;"",$M2&gt;94)</formula>
    </cfRule>
    <cfRule type="expression" dxfId="25" priority="20" stopIfTrue="1">
      <formula>AND($A2&lt;&gt;"",$M2&lt;=80)</formula>
    </cfRule>
    <cfRule type="expression" dxfId="24" priority="21" stopIfTrue="1">
      <formula>AND($A2&lt;&gt;"",$M2&gt;80,$M2&lt;=94)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0"/>
  <sheetViews>
    <sheetView tabSelected="1" workbookViewId="0">
      <selection activeCell="L11" sqref="L11"/>
    </sheetView>
  </sheetViews>
  <sheetFormatPr baseColWidth="10" defaultRowHeight="15" x14ac:dyDescent="0.25"/>
  <cols>
    <col min="1" max="1" width="23" customWidth="1"/>
    <col min="2" max="4" width="11.42578125" hidden="1" customWidth="1"/>
    <col min="5" max="5" width="34.42578125" customWidth="1"/>
    <col min="6" max="6" width="0.140625" customWidth="1"/>
    <col min="7" max="7" width="20.85546875" customWidth="1"/>
    <col min="8" max="8" width="19.85546875" customWidth="1"/>
    <col min="9" max="9" width="19.42578125" customWidth="1"/>
  </cols>
  <sheetData>
    <row r="1" spans="1:15" ht="127.5" x14ac:dyDescent="0.25">
      <c r="A1" s="1" t="s">
        <v>0</v>
      </c>
      <c r="B1" s="2"/>
      <c r="C1" s="2"/>
      <c r="D1" s="2"/>
      <c r="E1" s="2" t="s">
        <v>1</v>
      </c>
      <c r="F1" s="2"/>
      <c r="G1" s="3" t="s">
        <v>2</v>
      </c>
      <c r="H1" s="3" t="s">
        <v>3</v>
      </c>
      <c r="I1" s="3" t="s">
        <v>4</v>
      </c>
      <c r="J1" s="3" t="s">
        <v>5</v>
      </c>
      <c r="K1" s="4"/>
      <c r="L1" s="4" t="s">
        <v>6</v>
      </c>
      <c r="M1" s="5" t="s">
        <v>7</v>
      </c>
      <c r="N1" s="6" t="s">
        <v>8</v>
      </c>
      <c r="O1" s="7" t="s">
        <v>9</v>
      </c>
    </row>
    <row r="2" spans="1:15" x14ac:dyDescent="0.25">
      <c r="A2" s="8" t="s">
        <v>14</v>
      </c>
      <c r="B2" s="9"/>
      <c r="C2" s="9"/>
      <c r="D2" s="9"/>
      <c r="E2" s="9"/>
      <c r="F2" s="9"/>
      <c r="G2" s="10"/>
      <c r="H2" s="20"/>
      <c r="I2" s="20"/>
      <c r="J2" s="12"/>
      <c r="K2" s="13"/>
      <c r="L2" s="13">
        <f>SUMIF(E3:E9,"&lt;&gt;Secondaire",I3:I9)/SUMIF(E3:E9,"&lt;&gt;Secondaire",H3:H9)</f>
        <v>0.68852459016393441</v>
      </c>
      <c r="M2" s="14">
        <f>IFERROR(IF((100%-P2)*100&gt;0,(100%-P2)*100,0),0)</f>
        <v>100</v>
      </c>
      <c r="N2" s="13">
        <f>IF(L2&gt;$S$1,100%,(L2*100%)/$S$1)</f>
        <v>1</v>
      </c>
      <c r="O2" s="15">
        <f>N2*M2</f>
        <v>100</v>
      </c>
    </row>
    <row r="3" spans="1:15" x14ac:dyDescent="0.25">
      <c r="A3" s="8"/>
      <c r="B3" s="9"/>
      <c r="C3" s="9"/>
      <c r="D3" s="9"/>
      <c r="E3" s="9" t="s">
        <v>10</v>
      </c>
      <c r="F3" s="9"/>
      <c r="G3" s="10"/>
      <c r="H3" s="10">
        <v>40</v>
      </c>
      <c r="I3" s="10">
        <v>39</v>
      </c>
      <c r="J3" s="16">
        <v>97.5</v>
      </c>
      <c r="K3" s="17"/>
      <c r="L3" s="13"/>
      <c r="M3" s="14"/>
      <c r="N3" s="13"/>
      <c r="O3" s="15"/>
    </row>
    <row r="4" spans="1:15" x14ac:dyDescent="0.25">
      <c r="A4" s="8"/>
      <c r="B4" s="9"/>
      <c r="C4" s="9"/>
      <c r="D4" s="9"/>
      <c r="E4" s="9" t="s">
        <v>11</v>
      </c>
      <c r="F4" s="9"/>
      <c r="G4" s="10">
        <v>20</v>
      </c>
      <c r="H4" s="10">
        <v>130</v>
      </c>
      <c r="I4" s="10">
        <v>0</v>
      </c>
      <c r="J4" s="10">
        <v>0</v>
      </c>
      <c r="K4" s="18"/>
      <c r="L4" s="13"/>
      <c r="M4" s="14"/>
      <c r="N4" s="13"/>
      <c r="O4" s="15"/>
    </row>
    <row r="5" spans="1:15" x14ac:dyDescent="0.25">
      <c r="A5" s="8"/>
      <c r="B5" s="9"/>
      <c r="C5" s="9"/>
      <c r="D5" s="9"/>
      <c r="E5" s="9" t="s">
        <v>11</v>
      </c>
      <c r="F5" s="9"/>
      <c r="G5" s="10">
        <v>22</v>
      </c>
      <c r="H5" s="10">
        <v>36</v>
      </c>
      <c r="I5" s="10">
        <v>0</v>
      </c>
      <c r="J5" s="10">
        <v>0</v>
      </c>
      <c r="K5" s="18"/>
      <c r="L5" s="13"/>
      <c r="M5" s="14"/>
      <c r="N5" s="13"/>
      <c r="O5" s="15"/>
    </row>
    <row r="6" spans="1:15" x14ac:dyDescent="0.25">
      <c r="A6" s="8"/>
      <c r="B6" s="9"/>
      <c r="C6" s="9"/>
      <c r="D6" s="9"/>
      <c r="E6" s="9" t="s">
        <v>12</v>
      </c>
      <c r="F6" s="9"/>
      <c r="G6" s="10">
        <v>1</v>
      </c>
      <c r="H6" s="10">
        <v>2</v>
      </c>
      <c r="I6" s="10">
        <v>0</v>
      </c>
      <c r="J6" s="10">
        <v>0</v>
      </c>
      <c r="K6" s="18"/>
      <c r="L6" s="13"/>
      <c r="M6" s="14"/>
      <c r="N6" s="13"/>
      <c r="O6" s="15"/>
    </row>
    <row r="7" spans="1:15" x14ac:dyDescent="0.25">
      <c r="A7" s="8"/>
      <c r="B7" s="9"/>
      <c r="C7" s="9"/>
      <c r="D7" s="9"/>
      <c r="E7" s="9" t="s">
        <v>12</v>
      </c>
      <c r="F7" s="9"/>
      <c r="G7" s="10">
        <v>4</v>
      </c>
      <c r="H7" s="10">
        <v>4</v>
      </c>
      <c r="I7" s="10">
        <v>1</v>
      </c>
      <c r="J7" s="10">
        <v>25</v>
      </c>
      <c r="K7" s="18"/>
      <c r="L7" s="13"/>
      <c r="M7" s="14"/>
      <c r="N7" s="13"/>
      <c r="O7" s="15"/>
    </row>
    <row r="8" spans="1:15" x14ac:dyDescent="0.25">
      <c r="A8" s="8"/>
      <c r="B8" s="9"/>
      <c r="C8" s="9"/>
      <c r="D8" s="9"/>
      <c r="E8" s="9" t="s">
        <v>12</v>
      </c>
      <c r="F8" s="9"/>
      <c r="G8" s="10">
        <v>6</v>
      </c>
      <c r="H8" s="10">
        <v>8</v>
      </c>
      <c r="I8" s="10">
        <v>2</v>
      </c>
      <c r="J8" s="10">
        <v>6</v>
      </c>
      <c r="K8" s="18"/>
      <c r="L8" s="13"/>
      <c r="M8" s="14"/>
      <c r="N8" s="13"/>
      <c r="O8" s="15"/>
    </row>
    <row r="9" spans="1:15" x14ac:dyDescent="0.25">
      <c r="A9" s="8"/>
      <c r="B9" s="9"/>
      <c r="C9" s="9"/>
      <c r="D9" s="9"/>
      <c r="E9" s="9" t="s">
        <v>12</v>
      </c>
      <c r="F9" s="9"/>
      <c r="G9" s="10">
        <v>22</v>
      </c>
      <c r="H9" s="10">
        <v>7</v>
      </c>
      <c r="I9" s="10">
        <v>0</v>
      </c>
      <c r="J9" s="10">
        <v>0</v>
      </c>
      <c r="K9" s="18"/>
      <c r="L9" s="13"/>
      <c r="M9" s="14"/>
      <c r="N9" s="13"/>
      <c r="O9" s="15"/>
    </row>
    <row r="10" spans="1:15" x14ac:dyDescent="0.25">
      <c r="A10" s="8" t="s">
        <v>15</v>
      </c>
      <c r="B10" s="9"/>
      <c r="C10" s="9"/>
      <c r="D10" s="9"/>
      <c r="E10" s="9"/>
      <c r="F10" s="9"/>
      <c r="G10" s="10"/>
      <c r="H10" s="20"/>
      <c r="I10" s="20"/>
      <c r="J10" s="12"/>
      <c r="K10" s="19"/>
      <c r="L10" s="13">
        <f>SUMIF(E11:E17,"&lt;&gt;Secondaire",I11:I17)/SUMIF(E11:E17,"&lt;&gt;Secondaire",H11:H17)</f>
        <v>0.41666666666666669</v>
      </c>
      <c r="M10" s="14">
        <f t="shared" ref="M3:M46" si="0">IFERROR(IF((100%-P10)*100&gt;0,(100%-P10)*100,0),0)</f>
        <v>100</v>
      </c>
      <c r="N10" s="13">
        <f t="shared" ref="N3:N46" si="1">IF(L10&gt;$S$1,100%,(L10*100%)/$S$1)</f>
        <v>1</v>
      </c>
      <c r="O10" s="15">
        <f t="shared" ref="O3:O46" si="2">N10*M10</f>
        <v>100</v>
      </c>
    </row>
    <row r="11" spans="1:15" x14ac:dyDescent="0.25">
      <c r="A11" s="8"/>
      <c r="B11" s="9"/>
      <c r="C11" s="9"/>
      <c r="D11" s="9"/>
      <c r="E11" s="9" t="s">
        <v>10</v>
      </c>
      <c r="F11" s="9"/>
      <c r="G11" s="10"/>
      <c r="H11" s="10">
        <v>7</v>
      </c>
      <c r="I11" s="10">
        <v>6</v>
      </c>
      <c r="J11" s="10">
        <v>85.71</v>
      </c>
      <c r="K11" s="18"/>
      <c r="L11" s="13"/>
      <c r="M11" s="14"/>
      <c r="N11" s="13"/>
      <c r="O11" s="15"/>
    </row>
    <row r="12" spans="1:15" x14ac:dyDescent="0.25">
      <c r="A12" s="8"/>
      <c r="B12" s="9"/>
      <c r="C12" s="9"/>
      <c r="D12" s="9"/>
      <c r="E12" s="9" t="s">
        <v>13</v>
      </c>
      <c r="F12" s="9"/>
      <c r="G12" s="10"/>
      <c r="H12" s="10">
        <v>2</v>
      </c>
      <c r="I12" s="10">
        <v>0</v>
      </c>
      <c r="J12" s="10">
        <v>0</v>
      </c>
      <c r="K12" s="18"/>
      <c r="L12" s="13"/>
      <c r="M12" s="14"/>
      <c r="N12" s="13"/>
      <c r="O12" s="15"/>
    </row>
    <row r="13" spans="1:15" x14ac:dyDescent="0.25">
      <c r="A13" s="8"/>
      <c r="B13" s="9"/>
      <c r="C13" s="9"/>
      <c r="D13" s="9"/>
      <c r="E13" s="9" t="s">
        <v>11</v>
      </c>
      <c r="F13" s="9"/>
      <c r="G13" s="10">
        <v>20</v>
      </c>
      <c r="H13" s="10">
        <v>6</v>
      </c>
      <c r="I13" s="10">
        <v>0</v>
      </c>
      <c r="J13" s="10">
        <v>0</v>
      </c>
      <c r="K13" s="18"/>
      <c r="L13" s="13"/>
      <c r="M13" s="14"/>
      <c r="N13" s="13"/>
      <c r="O13" s="15"/>
    </row>
    <row r="14" spans="1:15" x14ac:dyDescent="0.25">
      <c r="A14" s="8"/>
      <c r="B14" s="9"/>
      <c r="C14" s="9"/>
      <c r="D14" s="9"/>
      <c r="E14" s="9" t="s">
        <v>11</v>
      </c>
      <c r="F14" s="9"/>
      <c r="G14" s="10">
        <v>22</v>
      </c>
      <c r="H14" s="10">
        <v>5</v>
      </c>
      <c r="I14" s="10">
        <v>0</v>
      </c>
      <c r="J14" s="10">
        <v>0</v>
      </c>
      <c r="K14" s="18"/>
      <c r="L14" s="13"/>
      <c r="M14" s="14"/>
      <c r="N14" s="13"/>
      <c r="O14" s="15"/>
    </row>
    <row r="15" spans="1:15" x14ac:dyDescent="0.25">
      <c r="A15" s="8"/>
      <c r="B15" s="9"/>
      <c r="C15" s="9"/>
      <c r="D15" s="9"/>
      <c r="E15" s="9" t="s">
        <v>12</v>
      </c>
      <c r="F15" s="9"/>
      <c r="G15" s="10">
        <v>1</v>
      </c>
      <c r="H15" s="10">
        <v>1</v>
      </c>
      <c r="I15" s="10">
        <v>0</v>
      </c>
      <c r="J15" s="10">
        <v>0</v>
      </c>
      <c r="K15" s="18"/>
      <c r="L15" s="13"/>
      <c r="M15" s="14"/>
      <c r="N15" s="13"/>
      <c r="O15" s="15"/>
    </row>
    <row r="16" spans="1:15" x14ac:dyDescent="0.25">
      <c r="A16" s="8"/>
      <c r="B16" s="9"/>
      <c r="C16" s="9"/>
      <c r="D16" s="9"/>
      <c r="E16" s="9" t="s">
        <v>12</v>
      </c>
      <c r="F16" s="9"/>
      <c r="G16" s="10">
        <v>2</v>
      </c>
      <c r="H16" s="10">
        <v>2</v>
      </c>
      <c r="I16" s="10">
        <v>0</v>
      </c>
      <c r="J16" s="10">
        <v>0</v>
      </c>
      <c r="K16" s="18"/>
      <c r="L16" s="13"/>
      <c r="M16" s="14"/>
      <c r="N16" s="13"/>
      <c r="O16" s="15"/>
    </row>
    <row r="17" spans="1:15" x14ac:dyDescent="0.25">
      <c r="A17" s="8"/>
      <c r="B17" s="9"/>
      <c r="C17" s="9"/>
      <c r="D17" s="9"/>
      <c r="E17" s="9" t="s">
        <v>12</v>
      </c>
      <c r="F17" s="9"/>
      <c r="G17" s="10">
        <v>3</v>
      </c>
      <c r="H17" s="10">
        <v>12</v>
      </c>
      <c r="I17" s="10">
        <v>4</v>
      </c>
      <c r="J17" s="10">
        <v>33.33</v>
      </c>
      <c r="K17" s="18"/>
      <c r="L17" s="13"/>
      <c r="M17" s="14"/>
      <c r="N17" s="13"/>
      <c r="O17" s="15"/>
    </row>
    <row r="18" spans="1:15" x14ac:dyDescent="0.25">
      <c r="A18" s="8"/>
      <c r="B18" s="9"/>
      <c r="C18" s="9"/>
      <c r="D18" s="9"/>
      <c r="E18" s="9" t="s">
        <v>12</v>
      </c>
      <c r="F18" s="9"/>
      <c r="G18" s="10">
        <v>4</v>
      </c>
      <c r="H18" s="10">
        <v>70</v>
      </c>
      <c r="I18" s="10">
        <v>7</v>
      </c>
      <c r="J18" s="10">
        <v>10</v>
      </c>
      <c r="K18" s="18"/>
      <c r="L18" s="13"/>
      <c r="M18" s="14"/>
      <c r="N18" s="13"/>
      <c r="O18" s="15"/>
    </row>
    <row r="19" spans="1:15" x14ac:dyDescent="0.25">
      <c r="A19" s="8"/>
      <c r="B19" s="9"/>
      <c r="C19" s="9"/>
      <c r="D19" s="9"/>
      <c r="E19" s="9" t="s">
        <v>12</v>
      </c>
      <c r="F19" s="9"/>
      <c r="G19" s="10">
        <v>16</v>
      </c>
      <c r="H19" s="20">
        <v>7</v>
      </c>
      <c r="I19" s="20">
        <v>0</v>
      </c>
      <c r="J19" s="12">
        <v>0</v>
      </c>
      <c r="K19" s="19"/>
      <c r="L19" s="13"/>
      <c r="M19" s="14"/>
      <c r="N19" s="13"/>
      <c r="O19" s="15"/>
    </row>
    <row r="20" spans="1:15" x14ac:dyDescent="0.25">
      <c r="A20" s="8" t="s">
        <v>16</v>
      </c>
      <c r="B20" s="9"/>
      <c r="C20" s="9"/>
      <c r="D20" s="9"/>
      <c r="E20" s="9"/>
      <c r="F20" s="9"/>
      <c r="G20" s="10"/>
      <c r="H20" s="10"/>
      <c r="I20" s="10"/>
      <c r="J20" s="10"/>
      <c r="K20" s="18"/>
      <c r="L20" s="13">
        <f>SUMIF(E21:E27,"&lt;&gt;Secondaire",I21:I27)/SUMIF(E21:E27,"&lt;&gt;Secondaire",H21:H27)</f>
        <v>0.15789473684210525</v>
      </c>
      <c r="M20" s="14">
        <f t="shared" si="0"/>
        <v>100</v>
      </c>
      <c r="N20" s="13">
        <f t="shared" si="1"/>
        <v>1</v>
      </c>
      <c r="O20" s="15">
        <f t="shared" si="2"/>
        <v>100</v>
      </c>
    </row>
    <row r="21" spans="1:15" x14ac:dyDescent="0.25">
      <c r="A21" s="8"/>
      <c r="B21" s="9"/>
      <c r="C21" s="9"/>
      <c r="D21" s="9"/>
      <c r="E21" s="9" t="s">
        <v>10</v>
      </c>
      <c r="F21" s="9"/>
      <c r="G21" s="10"/>
      <c r="H21" s="10">
        <v>7</v>
      </c>
      <c r="I21" s="10">
        <v>3</v>
      </c>
      <c r="J21" s="10">
        <v>42.86</v>
      </c>
      <c r="K21" s="18"/>
      <c r="L21" s="13"/>
      <c r="M21" s="14"/>
      <c r="N21" s="13"/>
      <c r="O21" s="15"/>
    </row>
    <row r="22" spans="1:15" x14ac:dyDescent="0.25">
      <c r="A22" s="8"/>
      <c r="B22" s="9"/>
      <c r="C22" s="9"/>
      <c r="D22" s="9"/>
      <c r="E22" s="9" t="s">
        <v>11</v>
      </c>
      <c r="F22" s="9"/>
      <c r="G22" s="10">
        <v>20</v>
      </c>
      <c r="H22" s="10">
        <v>17</v>
      </c>
      <c r="I22" s="10">
        <v>0</v>
      </c>
      <c r="J22" s="10">
        <v>0</v>
      </c>
      <c r="K22" s="18"/>
      <c r="L22" s="13"/>
      <c r="M22" s="14"/>
      <c r="N22" s="13"/>
      <c r="O22" s="15"/>
    </row>
    <row r="23" spans="1:15" x14ac:dyDescent="0.25">
      <c r="A23" s="8"/>
      <c r="B23" s="9"/>
      <c r="C23" s="9"/>
      <c r="D23" s="9"/>
      <c r="E23" s="9" t="s">
        <v>11</v>
      </c>
      <c r="F23" s="9"/>
      <c r="G23" s="10">
        <v>22</v>
      </c>
      <c r="H23" s="10">
        <v>5</v>
      </c>
      <c r="I23" s="10">
        <v>0</v>
      </c>
      <c r="J23" s="10">
        <v>0</v>
      </c>
      <c r="K23" s="18"/>
      <c r="L23" s="13"/>
      <c r="M23" s="14"/>
      <c r="N23" s="13"/>
      <c r="O23" s="15"/>
    </row>
    <row r="24" spans="1:15" x14ac:dyDescent="0.25">
      <c r="A24" s="8"/>
      <c r="B24" s="9"/>
      <c r="C24" s="9"/>
      <c r="D24" s="9"/>
      <c r="E24" s="9" t="s">
        <v>12</v>
      </c>
      <c r="F24" s="9"/>
      <c r="G24" s="10">
        <v>1</v>
      </c>
      <c r="H24" s="10">
        <v>1</v>
      </c>
      <c r="I24" s="10">
        <v>0</v>
      </c>
      <c r="J24" s="10">
        <v>0</v>
      </c>
      <c r="K24" s="18"/>
      <c r="L24" s="13"/>
      <c r="M24" s="14"/>
      <c r="N24" s="13"/>
      <c r="O24" s="15"/>
    </row>
    <row r="25" spans="1:15" x14ac:dyDescent="0.25">
      <c r="A25" s="8"/>
      <c r="B25" s="9"/>
      <c r="C25" s="9"/>
      <c r="D25" s="9"/>
      <c r="E25" s="9" t="s">
        <v>12</v>
      </c>
      <c r="F25" s="9"/>
      <c r="G25" s="10">
        <v>3</v>
      </c>
      <c r="H25" s="10">
        <v>2</v>
      </c>
      <c r="I25" s="10">
        <v>0</v>
      </c>
      <c r="J25" s="10">
        <v>0</v>
      </c>
      <c r="K25" s="18"/>
      <c r="L25" s="13"/>
      <c r="M25" s="14"/>
      <c r="N25" s="13"/>
      <c r="O25" s="15"/>
    </row>
    <row r="26" spans="1:15" x14ac:dyDescent="0.25">
      <c r="A26" s="8"/>
      <c r="B26" s="9"/>
      <c r="C26" s="9"/>
      <c r="D26" s="9"/>
      <c r="E26" s="9" t="s">
        <v>12</v>
      </c>
      <c r="F26" s="9"/>
      <c r="G26" s="10">
        <v>4</v>
      </c>
      <c r="H26" s="10">
        <v>1</v>
      </c>
      <c r="I26" s="10">
        <v>0</v>
      </c>
      <c r="J26" s="10">
        <v>0</v>
      </c>
      <c r="K26" s="18"/>
      <c r="L26" s="13"/>
      <c r="M26" s="14"/>
      <c r="N26" s="13"/>
      <c r="O26" s="15"/>
    </row>
    <row r="27" spans="1:15" x14ac:dyDescent="0.25">
      <c r="A27" s="8"/>
      <c r="B27" s="9"/>
      <c r="C27" s="9"/>
      <c r="D27" s="9"/>
      <c r="E27" s="9" t="s">
        <v>12</v>
      </c>
      <c r="F27" s="9"/>
      <c r="G27" s="10">
        <v>22</v>
      </c>
      <c r="H27" s="20">
        <v>8</v>
      </c>
      <c r="I27" s="20">
        <v>0</v>
      </c>
      <c r="J27" s="12">
        <v>0</v>
      </c>
      <c r="K27" s="19"/>
      <c r="L27" s="13"/>
      <c r="M27" s="14"/>
      <c r="N27" s="13"/>
      <c r="O27" s="15"/>
    </row>
    <row r="28" spans="1:15" x14ac:dyDescent="0.25">
      <c r="A28" s="8" t="s">
        <v>17</v>
      </c>
      <c r="B28" s="9"/>
      <c r="C28" s="9"/>
      <c r="D28" s="9"/>
      <c r="E28" s="9"/>
      <c r="F28" s="9"/>
      <c r="G28" s="10"/>
      <c r="H28" s="10"/>
      <c r="I28" s="10"/>
      <c r="J28" s="10"/>
      <c r="K28" s="18"/>
      <c r="L28" s="13">
        <f>SUMIF(E29:E35,"&lt;&gt;Secondaire",I29:I35)/SUMIF(E29:E35,"&lt;&gt;Secondaire",H29:H35)</f>
        <v>0.54838709677419351</v>
      </c>
      <c r="M28" s="14">
        <f t="shared" si="0"/>
        <v>100</v>
      </c>
      <c r="N28" s="13">
        <f t="shared" si="1"/>
        <v>1</v>
      </c>
      <c r="O28" s="15">
        <f t="shared" si="2"/>
        <v>100</v>
      </c>
    </row>
    <row r="29" spans="1:15" x14ac:dyDescent="0.25">
      <c r="A29" s="8"/>
      <c r="B29" s="9"/>
      <c r="C29" s="9"/>
      <c r="D29" s="9"/>
      <c r="E29" s="9" t="s">
        <v>10</v>
      </c>
      <c r="F29" s="9"/>
      <c r="G29" s="10"/>
      <c r="H29" s="10">
        <v>66</v>
      </c>
      <c r="I29" s="10">
        <v>51</v>
      </c>
      <c r="J29" s="10">
        <v>77.27</v>
      </c>
      <c r="K29" s="18"/>
      <c r="L29" s="13"/>
      <c r="M29" s="14"/>
      <c r="N29" s="13"/>
      <c r="O29" s="15"/>
    </row>
    <row r="30" spans="1:15" x14ac:dyDescent="0.25">
      <c r="A30" s="8"/>
      <c r="B30" s="9"/>
      <c r="C30" s="9"/>
      <c r="D30" s="9"/>
      <c r="E30" s="9" t="s">
        <v>11</v>
      </c>
      <c r="F30" s="9"/>
      <c r="G30" s="10">
        <v>20</v>
      </c>
      <c r="H30" s="10">
        <v>184</v>
      </c>
      <c r="I30" s="10">
        <v>0</v>
      </c>
      <c r="J30" s="10">
        <v>0</v>
      </c>
      <c r="K30" s="18"/>
      <c r="L30" s="13"/>
      <c r="M30" s="14"/>
      <c r="N30" s="13"/>
      <c r="O30" s="15"/>
    </row>
    <row r="31" spans="1:15" x14ac:dyDescent="0.25">
      <c r="A31" s="8"/>
      <c r="B31" s="9"/>
      <c r="C31" s="9"/>
      <c r="D31" s="9"/>
      <c r="E31" s="9" t="s">
        <v>11</v>
      </c>
      <c r="F31" s="9"/>
      <c r="G31" s="10">
        <v>22</v>
      </c>
      <c r="H31" s="10">
        <v>46</v>
      </c>
      <c r="I31" s="10">
        <v>0</v>
      </c>
      <c r="J31" s="10">
        <v>0</v>
      </c>
      <c r="K31" s="18"/>
      <c r="L31" s="13"/>
      <c r="M31" s="14"/>
      <c r="N31" s="13"/>
      <c r="O31" s="15"/>
    </row>
    <row r="32" spans="1:15" x14ac:dyDescent="0.25">
      <c r="A32" s="8"/>
      <c r="B32" s="9"/>
      <c r="C32" s="9"/>
      <c r="D32" s="9"/>
      <c r="E32" s="9" t="s">
        <v>12</v>
      </c>
      <c r="F32" s="9"/>
      <c r="G32" s="10">
        <v>1</v>
      </c>
      <c r="H32" s="10">
        <v>5</v>
      </c>
      <c r="I32" s="10">
        <v>0</v>
      </c>
      <c r="J32" s="10">
        <v>0</v>
      </c>
      <c r="K32" s="18"/>
      <c r="L32" s="13"/>
      <c r="M32" s="14"/>
      <c r="N32" s="13"/>
      <c r="O32" s="15"/>
    </row>
    <row r="33" spans="1:15" x14ac:dyDescent="0.25">
      <c r="A33" s="8"/>
      <c r="B33" s="9"/>
      <c r="C33" s="9"/>
      <c r="D33" s="9"/>
      <c r="E33" s="9" t="s">
        <v>12</v>
      </c>
      <c r="F33" s="9"/>
      <c r="G33" s="10">
        <v>3</v>
      </c>
      <c r="H33" s="10">
        <v>1</v>
      </c>
      <c r="I33" s="10">
        <v>0</v>
      </c>
      <c r="J33" s="10">
        <v>0</v>
      </c>
      <c r="K33" s="18"/>
      <c r="L33" s="13"/>
      <c r="M33" s="14"/>
      <c r="N33" s="13"/>
      <c r="O33" s="15"/>
    </row>
    <row r="34" spans="1:15" x14ac:dyDescent="0.25">
      <c r="A34" s="8"/>
      <c r="B34" s="9"/>
      <c r="C34" s="9"/>
      <c r="D34" s="9"/>
      <c r="E34" s="9" t="s">
        <v>12</v>
      </c>
      <c r="F34" s="9"/>
      <c r="G34" s="10">
        <v>4</v>
      </c>
      <c r="H34" s="20">
        <v>5</v>
      </c>
      <c r="I34" s="20">
        <v>0</v>
      </c>
      <c r="J34" s="12">
        <v>0</v>
      </c>
      <c r="K34" s="19"/>
      <c r="L34" s="13"/>
      <c r="M34" s="14"/>
      <c r="N34" s="13"/>
      <c r="O34" s="15"/>
    </row>
    <row r="35" spans="1:15" x14ac:dyDescent="0.25">
      <c r="A35" s="8"/>
      <c r="B35" s="9"/>
      <c r="C35" s="9"/>
      <c r="D35" s="9"/>
      <c r="E35" s="9" t="s">
        <v>12</v>
      </c>
      <c r="F35" s="9"/>
      <c r="G35" s="10">
        <v>22</v>
      </c>
      <c r="H35" s="10">
        <v>16</v>
      </c>
      <c r="I35" s="10">
        <v>0</v>
      </c>
      <c r="J35" s="10">
        <v>0</v>
      </c>
      <c r="K35" s="18"/>
      <c r="L35" s="13"/>
      <c r="M35" s="14"/>
      <c r="N35" s="13"/>
      <c r="O35" s="15"/>
    </row>
    <row r="36" spans="1:15" x14ac:dyDescent="0.25">
      <c r="A36" s="8" t="s">
        <v>18</v>
      </c>
      <c r="B36" s="9"/>
      <c r="C36" s="9"/>
      <c r="D36" s="9"/>
      <c r="E36" s="9"/>
      <c r="F36" s="9"/>
      <c r="G36" s="10"/>
      <c r="H36" s="10"/>
      <c r="I36" s="10"/>
      <c r="J36" s="10"/>
      <c r="K36" s="18"/>
      <c r="L36" s="13">
        <f>SUMIF(E37:E43,"&lt;&gt;Secondaire",I37:I43)/SUMIF(E37:E43,"&lt;&gt;Secondaire",H37:H43)</f>
        <v>0.38461538461538464</v>
      </c>
      <c r="M36" s="14">
        <f>IFERROR(IF((100%-P36)*100&gt;0,(100%-P36)*100,0),0)</f>
        <v>100</v>
      </c>
      <c r="N36" s="13">
        <f t="shared" si="1"/>
        <v>1</v>
      </c>
      <c r="O36" s="15">
        <f t="shared" si="2"/>
        <v>100</v>
      </c>
    </row>
    <row r="37" spans="1:15" x14ac:dyDescent="0.25">
      <c r="A37" s="8"/>
      <c r="B37" s="9"/>
      <c r="C37" s="9"/>
      <c r="D37" s="9"/>
      <c r="E37" s="9" t="s">
        <v>10</v>
      </c>
      <c r="F37" s="9"/>
      <c r="G37" s="10"/>
      <c r="H37" s="10">
        <v>64</v>
      </c>
      <c r="I37" s="10">
        <v>30</v>
      </c>
      <c r="J37" s="10">
        <v>46.88</v>
      </c>
      <c r="K37" s="18"/>
      <c r="L37" s="13"/>
      <c r="M37" s="14"/>
      <c r="N37" s="13"/>
      <c r="O37" s="15"/>
    </row>
    <row r="38" spans="1:15" x14ac:dyDescent="0.25">
      <c r="A38" s="8"/>
      <c r="B38" s="9"/>
      <c r="C38" s="9"/>
      <c r="D38" s="9"/>
      <c r="E38" s="9" t="s">
        <v>13</v>
      </c>
      <c r="F38" s="9"/>
      <c r="G38" s="10"/>
      <c r="H38" s="10">
        <v>1</v>
      </c>
      <c r="I38" s="10">
        <v>0</v>
      </c>
      <c r="J38" s="10">
        <v>0</v>
      </c>
      <c r="K38" s="18"/>
      <c r="L38" s="13"/>
      <c r="M38" s="14"/>
      <c r="N38" s="13"/>
      <c r="O38" s="15"/>
    </row>
    <row r="39" spans="1:15" x14ac:dyDescent="0.25">
      <c r="A39" s="8"/>
      <c r="B39" s="9"/>
      <c r="C39" s="9"/>
      <c r="D39" s="9"/>
      <c r="E39" s="9" t="s">
        <v>11</v>
      </c>
      <c r="F39" s="9"/>
      <c r="G39" s="10">
        <v>20</v>
      </c>
      <c r="H39" s="10">
        <v>139</v>
      </c>
      <c r="I39" s="10">
        <v>0</v>
      </c>
      <c r="J39" s="10">
        <v>0</v>
      </c>
      <c r="K39" s="18"/>
      <c r="L39" s="13"/>
      <c r="M39" s="14"/>
      <c r="N39" s="13"/>
      <c r="O39" s="15"/>
    </row>
    <row r="40" spans="1:15" x14ac:dyDescent="0.25">
      <c r="A40" s="8"/>
      <c r="B40" s="9"/>
      <c r="C40" s="9"/>
      <c r="D40" s="9"/>
      <c r="E40" s="9" t="s">
        <v>11</v>
      </c>
      <c r="F40" s="9"/>
      <c r="G40" s="10">
        <v>21</v>
      </c>
      <c r="H40" s="10">
        <v>4</v>
      </c>
      <c r="I40" s="10">
        <v>0</v>
      </c>
      <c r="J40" s="10">
        <v>0</v>
      </c>
      <c r="K40" s="18"/>
      <c r="L40" s="13"/>
      <c r="M40" s="14"/>
      <c r="N40" s="13"/>
      <c r="O40" s="15"/>
    </row>
    <row r="41" spans="1:15" x14ac:dyDescent="0.25">
      <c r="A41" s="8"/>
      <c r="B41" s="9"/>
      <c r="C41" s="9"/>
      <c r="D41" s="9"/>
      <c r="E41" s="9" t="s">
        <v>11</v>
      </c>
      <c r="F41" s="9"/>
      <c r="G41" s="10">
        <v>22</v>
      </c>
      <c r="H41" s="10">
        <v>38</v>
      </c>
      <c r="I41" s="10">
        <v>0</v>
      </c>
      <c r="J41" s="10">
        <v>0</v>
      </c>
      <c r="K41" s="18"/>
      <c r="L41" s="13"/>
      <c r="M41" s="14"/>
      <c r="N41" s="13"/>
      <c r="O41" s="15"/>
    </row>
    <row r="42" spans="1:15" x14ac:dyDescent="0.25">
      <c r="A42" s="8"/>
      <c r="B42" s="9"/>
      <c r="C42" s="9"/>
      <c r="D42" s="9"/>
      <c r="E42" s="9" t="s">
        <v>12</v>
      </c>
      <c r="F42" s="9"/>
      <c r="G42" s="10">
        <v>1</v>
      </c>
      <c r="H42" s="10">
        <v>8</v>
      </c>
      <c r="I42" s="10">
        <v>0</v>
      </c>
      <c r="J42" s="10">
        <v>0</v>
      </c>
      <c r="K42" s="18"/>
      <c r="L42" s="13"/>
      <c r="M42" s="14"/>
      <c r="N42" s="13"/>
      <c r="O42" s="15"/>
    </row>
    <row r="43" spans="1:15" x14ac:dyDescent="0.25">
      <c r="A43" s="8"/>
      <c r="B43" s="9"/>
      <c r="C43" s="9"/>
      <c r="D43" s="9"/>
      <c r="E43" s="9" t="s">
        <v>12</v>
      </c>
      <c r="F43" s="9"/>
      <c r="G43" s="10">
        <v>3</v>
      </c>
      <c r="H43" s="10">
        <v>5</v>
      </c>
      <c r="I43" s="10">
        <v>0</v>
      </c>
      <c r="J43" s="10">
        <v>0</v>
      </c>
      <c r="K43" s="18"/>
      <c r="L43" s="13"/>
      <c r="M43" s="14"/>
      <c r="N43" s="13"/>
      <c r="O43" s="15"/>
    </row>
    <row r="44" spans="1:15" x14ac:dyDescent="0.25">
      <c r="A44" s="8"/>
      <c r="B44" s="9"/>
      <c r="C44" s="9"/>
      <c r="D44" s="9"/>
      <c r="E44" s="9" t="s">
        <v>12</v>
      </c>
      <c r="F44" s="9"/>
      <c r="G44" s="10">
        <v>4</v>
      </c>
      <c r="H44" s="10">
        <v>14</v>
      </c>
      <c r="I44" s="10">
        <v>0</v>
      </c>
      <c r="J44" s="10">
        <v>0</v>
      </c>
      <c r="K44" s="18"/>
      <c r="L44" s="13"/>
      <c r="M44" s="14"/>
      <c r="N44" s="13"/>
      <c r="O44" s="15"/>
    </row>
    <row r="45" spans="1:15" x14ac:dyDescent="0.25">
      <c r="A45" s="8"/>
      <c r="B45" s="9"/>
      <c r="C45" s="9"/>
      <c r="D45" s="9"/>
      <c r="E45" s="9" t="s">
        <v>12</v>
      </c>
      <c r="F45" s="9"/>
      <c r="G45" s="10">
        <v>7</v>
      </c>
      <c r="H45" s="20">
        <v>1</v>
      </c>
      <c r="I45" s="20">
        <v>0</v>
      </c>
      <c r="J45" s="12">
        <v>0</v>
      </c>
      <c r="K45" s="19"/>
      <c r="L45" s="13"/>
      <c r="M45" s="14"/>
      <c r="N45" s="13"/>
      <c r="O45" s="15"/>
    </row>
    <row r="46" spans="1:15" x14ac:dyDescent="0.25">
      <c r="A46" s="8"/>
      <c r="B46" s="9"/>
      <c r="C46" s="9"/>
      <c r="D46" s="9"/>
      <c r="E46" s="9" t="s">
        <v>12</v>
      </c>
      <c r="F46" s="9"/>
      <c r="G46" s="10">
        <v>22</v>
      </c>
      <c r="H46" s="10">
        <v>4</v>
      </c>
      <c r="I46" s="10">
        <v>0</v>
      </c>
      <c r="J46" s="10">
        <v>0</v>
      </c>
      <c r="K46" s="18"/>
      <c r="L46" s="13"/>
      <c r="M46" s="14"/>
      <c r="N46" s="13"/>
      <c r="O46" s="15"/>
    </row>
    <row r="47" spans="1:15" x14ac:dyDescent="0.25">
      <c r="A47" s="8" t="s">
        <v>19</v>
      </c>
      <c r="B47" s="9"/>
      <c r="C47" s="9"/>
      <c r="D47" s="9"/>
      <c r="E47" s="9"/>
      <c r="F47" s="9"/>
      <c r="G47" s="10"/>
      <c r="H47" s="10"/>
      <c r="I47" s="10"/>
      <c r="J47" s="10"/>
      <c r="K47" s="18"/>
      <c r="L47" s="19"/>
      <c r="M47" s="14"/>
      <c r="N47" s="13"/>
      <c r="O47" s="15"/>
    </row>
    <row r="48" spans="1:15" x14ac:dyDescent="0.25">
      <c r="A48" s="8"/>
      <c r="B48" s="9"/>
      <c r="C48" s="9"/>
      <c r="D48" s="9"/>
      <c r="E48" s="9" t="s">
        <v>10</v>
      </c>
      <c r="F48" s="9"/>
      <c r="G48" s="10"/>
      <c r="H48" s="10">
        <v>66</v>
      </c>
      <c r="I48" s="10">
        <v>51</v>
      </c>
      <c r="J48" s="10">
        <v>77.27</v>
      </c>
      <c r="K48" s="18"/>
      <c r="L48" s="18"/>
      <c r="M48" s="14"/>
      <c r="N48" s="13"/>
      <c r="O48" s="15"/>
    </row>
    <row r="49" spans="1:15" x14ac:dyDescent="0.25">
      <c r="A49" s="8"/>
      <c r="B49" s="9"/>
      <c r="C49" s="9"/>
      <c r="D49" s="9"/>
      <c r="E49" s="9" t="s">
        <v>11</v>
      </c>
      <c r="F49" s="9"/>
      <c r="G49" s="10">
        <v>20</v>
      </c>
      <c r="H49" s="10">
        <v>184</v>
      </c>
      <c r="I49" s="10">
        <v>0</v>
      </c>
      <c r="J49" s="10">
        <v>0</v>
      </c>
      <c r="K49" s="18"/>
      <c r="L49" s="18"/>
      <c r="M49" s="14"/>
      <c r="N49" s="13"/>
      <c r="O49" s="15"/>
    </row>
    <row r="50" spans="1:15" x14ac:dyDescent="0.25">
      <c r="A50" s="8"/>
      <c r="B50" s="9"/>
      <c r="C50" s="9"/>
      <c r="D50" s="9"/>
      <c r="E50" s="9" t="s">
        <v>12</v>
      </c>
      <c r="F50" s="9"/>
      <c r="G50" s="10">
        <v>3</v>
      </c>
      <c r="H50" s="10">
        <v>1</v>
      </c>
      <c r="I50" s="10">
        <v>0</v>
      </c>
      <c r="J50" s="10">
        <v>0</v>
      </c>
      <c r="K50" s="18"/>
      <c r="L50" s="18"/>
      <c r="M50" s="14"/>
      <c r="N50" s="13"/>
      <c r="O50" s="15"/>
    </row>
    <row r="51" spans="1:15" x14ac:dyDescent="0.25">
      <c r="A51" s="8"/>
      <c r="B51" s="9"/>
      <c r="C51" s="9"/>
      <c r="D51" s="9"/>
      <c r="E51" s="9" t="s">
        <v>12</v>
      </c>
      <c r="F51" s="9"/>
      <c r="G51" s="10">
        <v>22</v>
      </c>
      <c r="H51" s="10">
        <v>16</v>
      </c>
      <c r="I51" s="10">
        <v>0</v>
      </c>
      <c r="J51" s="10">
        <v>0</v>
      </c>
      <c r="K51" s="18"/>
      <c r="L51" s="19"/>
      <c r="M51" s="14"/>
      <c r="N51" s="13"/>
      <c r="O51" s="15"/>
    </row>
    <row r="52" spans="1:15" x14ac:dyDescent="0.25">
      <c r="A52" s="8" t="s">
        <v>20</v>
      </c>
      <c r="B52" s="9"/>
      <c r="C52" s="9"/>
      <c r="D52" s="9"/>
      <c r="E52" s="9"/>
      <c r="F52" s="9"/>
      <c r="G52" s="10"/>
      <c r="H52" s="10"/>
      <c r="I52" s="10"/>
      <c r="J52" s="10"/>
      <c r="K52" s="18"/>
      <c r="L52" s="19"/>
      <c r="M52" s="14"/>
      <c r="N52" s="13"/>
      <c r="O52" s="15"/>
    </row>
    <row r="53" spans="1:15" x14ac:dyDescent="0.25">
      <c r="A53" s="8"/>
      <c r="B53" s="9"/>
      <c r="C53" s="9"/>
      <c r="D53" s="9"/>
      <c r="E53" s="9" t="s">
        <v>10</v>
      </c>
      <c r="F53" s="9"/>
      <c r="G53" s="10"/>
      <c r="H53" s="10">
        <v>64</v>
      </c>
      <c r="I53" s="10">
        <v>30</v>
      </c>
      <c r="J53" s="10">
        <v>46.88</v>
      </c>
      <c r="K53" s="18"/>
      <c r="L53" s="18"/>
      <c r="M53" s="14"/>
      <c r="N53" s="13"/>
      <c r="O53" s="15"/>
    </row>
    <row r="54" spans="1:15" x14ac:dyDescent="0.25">
      <c r="A54" s="8"/>
      <c r="B54" s="9"/>
      <c r="C54" s="9"/>
      <c r="D54" s="9"/>
      <c r="E54" s="9" t="s">
        <v>13</v>
      </c>
      <c r="F54" s="9"/>
      <c r="G54" s="10"/>
      <c r="H54" s="10">
        <v>1</v>
      </c>
      <c r="I54" s="10">
        <v>0</v>
      </c>
      <c r="J54" s="10">
        <v>0</v>
      </c>
      <c r="K54" s="18"/>
      <c r="L54" s="18"/>
      <c r="M54" s="14"/>
      <c r="N54" s="13"/>
      <c r="O54" s="15"/>
    </row>
    <row r="55" spans="1:15" x14ac:dyDescent="0.25">
      <c r="A55" s="8"/>
      <c r="B55" s="9"/>
      <c r="C55" s="9"/>
      <c r="D55" s="9"/>
      <c r="E55" s="9" t="s">
        <v>11</v>
      </c>
      <c r="F55" s="9"/>
      <c r="G55" s="10">
        <v>20</v>
      </c>
      <c r="H55" s="10">
        <v>139</v>
      </c>
      <c r="I55" s="10">
        <v>0</v>
      </c>
      <c r="J55" s="10">
        <v>0</v>
      </c>
      <c r="K55" s="18"/>
      <c r="L55" s="18"/>
      <c r="M55" s="14"/>
      <c r="N55" s="13"/>
      <c r="O55" s="15"/>
    </row>
    <row r="56" spans="1:15" x14ac:dyDescent="0.25">
      <c r="A56" s="8"/>
      <c r="B56" s="9"/>
      <c r="C56" s="9"/>
      <c r="D56" s="9"/>
      <c r="E56" s="9" t="s">
        <v>11</v>
      </c>
      <c r="F56" s="9"/>
      <c r="G56" s="10">
        <v>21</v>
      </c>
      <c r="H56" s="10">
        <v>4</v>
      </c>
      <c r="I56" s="10">
        <v>0</v>
      </c>
      <c r="J56" s="10">
        <v>0</v>
      </c>
      <c r="K56" s="18"/>
      <c r="L56" s="18"/>
      <c r="M56" s="14"/>
      <c r="N56" s="13"/>
      <c r="O56" s="15"/>
    </row>
    <row r="57" spans="1:15" x14ac:dyDescent="0.25">
      <c r="A57" s="8"/>
      <c r="B57" s="9"/>
      <c r="C57" s="9"/>
      <c r="D57" s="9"/>
      <c r="E57" s="9" t="s">
        <v>11</v>
      </c>
      <c r="F57" s="9"/>
      <c r="G57" s="10">
        <v>22</v>
      </c>
      <c r="H57" s="10">
        <v>38</v>
      </c>
      <c r="I57" s="10">
        <v>0</v>
      </c>
      <c r="J57" s="10">
        <v>0</v>
      </c>
      <c r="K57" s="18"/>
      <c r="L57" s="18"/>
      <c r="M57" s="14"/>
      <c r="N57" s="13"/>
      <c r="O57" s="15"/>
    </row>
    <row r="58" spans="1:15" x14ac:dyDescent="0.25">
      <c r="A58" s="8"/>
      <c r="B58" s="9"/>
      <c r="C58" s="9"/>
      <c r="D58" s="9"/>
      <c r="E58" s="9" t="s">
        <v>12</v>
      </c>
      <c r="F58" s="9"/>
      <c r="G58" s="10">
        <v>1</v>
      </c>
      <c r="H58" s="10">
        <v>8</v>
      </c>
      <c r="I58" s="10">
        <v>0</v>
      </c>
      <c r="J58" s="10">
        <v>0</v>
      </c>
      <c r="K58" s="18"/>
      <c r="L58" s="18"/>
      <c r="M58" s="14"/>
      <c r="N58" s="13"/>
      <c r="O58" s="15"/>
    </row>
    <row r="59" spans="1:15" x14ac:dyDescent="0.25">
      <c r="A59" s="8"/>
      <c r="B59" s="9"/>
      <c r="C59" s="9"/>
      <c r="D59" s="9"/>
      <c r="E59" s="9" t="s">
        <v>12</v>
      </c>
      <c r="F59" s="9"/>
      <c r="G59" s="10">
        <v>3</v>
      </c>
      <c r="H59" s="10">
        <v>5</v>
      </c>
      <c r="I59" s="10">
        <v>0</v>
      </c>
      <c r="J59" s="10">
        <v>0</v>
      </c>
      <c r="K59" s="18"/>
      <c r="L59" s="18"/>
      <c r="M59" s="14"/>
      <c r="N59" s="13"/>
      <c r="O59" s="15"/>
    </row>
    <row r="60" spans="1:15" x14ac:dyDescent="0.25">
      <c r="A60" s="8"/>
      <c r="B60" s="9"/>
      <c r="C60" s="9"/>
      <c r="D60" s="9"/>
      <c r="E60" s="9" t="s">
        <v>12</v>
      </c>
      <c r="F60" s="9"/>
      <c r="G60" s="10">
        <v>4</v>
      </c>
      <c r="H60" s="10">
        <v>14</v>
      </c>
      <c r="I60" s="10">
        <v>0</v>
      </c>
      <c r="J60" s="10">
        <v>0</v>
      </c>
      <c r="K60" s="18"/>
      <c r="L60" s="18"/>
      <c r="M60" s="14"/>
      <c r="N60" s="13"/>
      <c r="O60" s="15"/>
    </row>
  </sheetData>
  <conditionalFormatting sqref="M2:M46">
    <cfRule type="expression" dxfId="20" priority="25" stopIfTrue="1">
      <formula>AND($A2&lt;&gt;"",$M2&gt;94)</formula>
    </cfRule>
    <cfRule type="expression" dxfId="19" priority="26" stopIfTrue="1">
      <formula>AND($A2&lt;&gt;"",$M2&lt;80)</formula>
    </cfRule>
    <cfRule type="expression" dxfId="18" priority="27" stopIfTrue="1">
      <formula>AND($A2&lt;&gt;"",$M2&gt;80,$P2&lt;=94)</formula>
    </cfRule>
  </conditionalFormatting>
  <conditionalFormatting sqref="L2:L46">
    <cfRule type="expression" dxfId="17" priority="28" stopIfTrue="1">
      <formula>AND($A2&lt;&gt;"",$L2&lt;$S$1,$L2&gt;$L2&gt;$S$1/2)</formula>
    </cfRule>
    <cfRule type="expression" dxfId="16" priority="29" stopIfTrue="1">
      <formula>AND($A2&lt;&gt;"",$L2&lt;$S$1/2)</formula>
    </cfRule>
    <cfRule type="expression" dxfId="15" priority="30" stopIfTrue="1">
      <formula>AND($A2&lt;&gt;"",$L2&gt;=$S$1/2)</formula>
    </cfRule>
  </conditionalFormatting>
  <conditionalFormatting sqref="O2:O46">
    <cfRule type="expression" dxfId="14" priority="22" stopIfTrue="1">
      <formula>AND($A2&lt;&gt;"",$M2&gt;94)</formula>
    </cfRule>
    <cfRule type="expression" dxfId="13" priority="23" stopIfTrue="1">
      <formula>AND($A2&lt;&gt;"",$M2&lt;=80)</formula>
    </cfRule>
    <cfRule type="expression" dxfId="12" priority="24" stopIfTrue="1">
      <formula>AND($A2&lt;&gt;"",$M2&gt;80,$M2&lt;=94)</formula>
    </cfRule>
  </conditionalFormatting>
  <conditionalFormatting sqref="M47:M49">
    <cfRule type="expression" dxfId="11" priority="4" stopIfTrue="1">
      <formula>AND($A47&lt;&gt;"",$M47&gt;94)</formula>
    </cfRule>
    <cfRule type="expression" dxfId="10" priority="5" stopIfTrue="1">
      <formula>AND($A47&lt;&gt;"",$M47&lt;80)</formula>
    </cfRule>
    <cfRule type="expression" dxfId="9" priority="6" stopIfTrue="1">
      <formula>AND($A47&lt;&gt;"",$M47&gt;80,$P47&lt;=94)</formula>
    </cfRule>
  </conditionalFormatting>
  <conditionalFormatting sqref="L47:L60">
    <cfRule type="expression" dxfId="8" priority="7" stopIfTrue="1">
      <formula>AND($A47&lt;&gt;"",$L47&lt;$S$1,$L47&gt;$L47&gt;$S$1/2)</formula>
    </cfRule>
    <cfRule type="expression" dxfId="7" priority="8" stopIfTrue="1">
      <formula>AND($A47&lt;&gt;"",$L47&lt;$S$1/2)</formula>
    </cfRule>
    <cfRule type="expression" dxfId="6" priority="9" stopIfTrue="1">
      <formula>AND($A47&lt;&gt;"",$L47&gt;=$S$1/2)</formula>
    </cfRule>
  </conditionalFormatting>
  <conditionalFormatting sqref="O47:O60">
    <cfRule type="expression" dxfId="5" priority="1" stopIfTrue="1">
      <formula>AND($A47&lt;&gt;"",$M47&gt;94)</formula>
    </cfRule>
    <cfRule type="expression" dxfId="4" priority="2" stopIfTrue="1">
      <formula>AND($A47&lt;&gt;"",$M47&lt;=80)</formula>
    </cfRule>
    <cfRule type="expression" dxfId="3" priority="3" stopIfTrue="1">
      <formula>AND($A47&lt;&gt;"",$M47&gt;80,$M47&lt;=94)</formula>
    </cfRule>
  </conditionalFormatting>
  <conditionalFormatting sqref="M50:M60">
    <cfRule type="expression" dxfId="2" priority="10" stopIfTrue="1">
      <formula>AND($A50&lt;&gt;"",$M50&gt;94)</formula>
    </cfRule>
    <cfRule type="expression" dxfId="1" priority="11" stopIfTrue="1">
      <formula>AND($A50&lt;&gt;"",$M50&lt;80)</formula>
    </cfRule>
    <cfRule type="expression" dxfId="0" priority="12" stopIfTrue="1">
      <formula>AND($A50&lt;&gt;"",$M50&gt;80,$P52&lt;=94)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2016-07-14T12:39:48Z</dcterms:created>
  <dcterms:modified xsi:type="dcterms:W3CDTF">2016-07-14T13:54:00Z</dcterms:modified>
</cp:coreProperties>
</file>