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rome\Documents\Gym GUADELOUPE\CALCULS ND\"/>
    </mc:Choice>
  </mc:AlternateContent>
  <bookViews>
    <workbookView xWindow="0" yWindow="0" windowWidth="24000" windowHeight="8775" activeTab="1"/>
  </bookViews>
  <sheets>
    <sheet name="Tableau de données Barres" sheetId="2" r:id="rId1"/>
    <sheet name="Calclul ND Barres" sheetId="1" r:id="rId2"/>
  </sheets>
  <definedNames>
    <definedName name="Bonus_compo_barres">OFFSET(Col_Groupes_barres,,5)</definedName>
    <definedName name="Col_Elements_barres">OFFSET(Col_Groupes_barres,,3)</definedName>
    <definedName name="Col_Familles_barres">OFFSET(Col_Groupes_barres,,1)</definedName>
    <definedName name="Col_Groupes_barres">OFFSET('Tableau de données Barres'!$C$2,,,COUNT('Tableau de données Barres'!$C:$C))</definedName>
    <definedName name="Col_NoElmnts_barres">OFFSET(Col_Groupes_barres,,2)</definedName>
    <definedName name="Col_Vlrs_barres">OFFSET(Col_Groupes_barres,,4)</definedName>
    <definedName name="Lst_Elements_barres">OFFSET(Col_Elements_barres,MATCH('Calclul ND Barres'!$A1,Col_Groupes_barres,0)-1,,COUNTIF(Col_Groupes_barres,'Calclul ND Barres'!$A1))</definedName>
    <definedName name="Lst_Familles_barres">OFFSET(Col_Groupes_barres,,1)</definedName>
    <definedName name="Lst_Groupes_barres">OFFSET('Tableau de données Barres'!$A$2,,,COUNT('Tableau de données Barres'!$A:$A))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9" i="1" l="1"/>
  <c r="B10" i="1"/>
  <c r="B11" i="1"/>
  <c r="B12" i="1"/>
  <c r="B13" i="1"/>
  <c r="B15" i="1"/>
  <c r="B16" i="1"/>
  <c r="B17" i="1"/>
  <c r="B18" i="1"/>
  <c r="B19" i="1"/>
  <c r="B8" i="1"/>
  <c r="E8" i="1"/>
  <c r="D8" i="1"/>
  <c r="E9" i="1" l="1"/>
  <c r="E10" i="1"/>
  <c r="E11" i="1"/>
  <c r="E12" i="1"/>
  <c r="E13" i="1"/>
  <c r="E14" i="1"/>
  <c r="E15" i="1"/>
  <c r="E16" i="1"/>
  <c r="E17" i="1"/>
  <c r="E18" i="1"/>
  <c r="E19" i="1"/>
  <c r="D9" i="1"/>
  <c r="D10" i="1"/>
  <c r="D11" i="1"/>
  <c r="D12" i="1"/>
  <c r="D13" i="1"/>
  <c r="D14" i="1"/>
  <c r="D15" i="1"/>
  <c r="D16" i="1"/>
  <c r="D17" i="1"/>
  <c r="D18" i="1"/>
  <c r="D19" i="1"/>
  <c r="E21" i="1" l="1"/>
  <c r="G9" i="1"/>
  <c r="G10" i="1"/>
  <c r="G11" i="1"/>
  <c r="G12" i="1"/>
  <c r="G13" i="1"/>
  <c r="G14" i="1"/>
  <c r="G15" i="1"/>
  <c r="G16" i="1"/>
  <c r="G17" i="1"/>
  <c r="G18" i="1"/>
  <c r="G19" i="1"/>
  <c r="G8" i="1"/>
  <c r="F13" i="1" l="1"/>
  <c r="F8" i="1"/>
  <c r="F9" i="1"/>
  <c r="F17" i="1"/>
  <c r="F15" i="1"/>
  <c r="F10" i="1"/>
  <c r="F14" i="1"/>
  <c r="F18" i="1"/>
  <c r="F11" i="1"/>
  <c r="F19" i="1"/>
  <c r="F12" i="1"/>
  <c r="F16" i="1"/>
  <c r="F23" i="1" l="1"/>
  <c r="C26" i="1" l="1"/>
</calcChain>
</file>

<file path=xl/sharedStrings.xml><?xml version="1.0" encoding="utf-8"?>
<sst xmlns="http://schemas.openxmlformats.org/spreadsheetml/2006/main" count="226" uniqueCount="114">
  <si>
    <t>Valeurs</t>
  </si>
  <si>
    <t>Eléments</t>
  </si>
  <si>
    <t>Groupes</t>
  </si>
  <si>
    <t>Familles</t>
  </si>
  <si>
    <t>n° éléments</t>
  </si>
  <si>
    <t>Sélectionner un groupe</t>
  </si>
  <si>
    <t>Valeurs des éléments</t>
  </si>
  <si>
    <t>Bonus composition</t>
  </si>
  <si>
    <t>Total Bonus composition (2,00 pts maxi)</t>
  </si>
  <si>
    <t>NOTE DE DEPART =</t>
  </si>
  <si>
    <t>Calcul automatique des notes de départ GWADA GYM</t>
  </si>
  <si>
    <t>N° des l'éléments</t>
  </si>
  <si>
    <t>Sélectionner l'élément</t>
  </si>
  <si>
    <t>Famille</t>
  </si>
  <si>
    <t>Entrées</t>
  </si>
  <si>
    <t>Travail en appui</t>
  </si>
  <si>
    <t>Rotations</t>
  </si>
  <si>
    <t>Travail à la suspension</t>
  </si>
  <si>
    <t>Suspension appui ou invers</t>
  </si>
  <si>
    <t>Sorties</t>
  </si>
  <si>
    <t>Entrée</t>
  </si>
  <si>
    <t>Rotation</t>
  </si>
  <si>
    <t>Sortie</t>
  </si>
  <si>
    <t>BARRES</t>
  </si>
  <si>
    <t>Renversement arrière</t>
  </si>
  <si>
    <t>Renversement arrière jambes serrées et tendues</t>
  </si>
  <si>
    <t>Bascule dorsale B.Inf</t>
  </si>
  <si>
    <t>Sauter 1 tour sur B.Sup ou B.Inf</t>
  </si>
  <si>
    <t>Sauter à l'appui bras tendus</t>
  </si>
  <si>
    <t>Oscillation 1 jambe</t>
  </si>
  <si>
    <t>Bascule engager 1 jambe</t>
  </si>
  <si>
    <t>Bascule engager 2 jambes</t>
  </si>
  <si>
    <t>Sauter balancer et bascule B.Inf</t>
  </si>
  <si>
    <t>Sauter balancer et bascule B.Sup</t>
  </si>
  <si>
    <t>Sauter à la B.Sup</t>
  </si>
  <si>
    <t>Sauter et 1/2 tour à la B.Sup</t>
  </si>
  <si>
    <t>Sauter 1/2 tour et bascule B.Inf ou B.Sup</t>
  </si>
  <si>
    <t>1,02b</t>
  </si>
  <si>
    <t>1,04b</t>
  </si>
  <si>
    <t>1,04c</t>
  </si>
  <si>
    <t>1,06b</t>
  </si>
  <si>
    <t>1,06c</t>
  </si>
  <si>
    <t>1,02c</t>
  </si>
  <si>
    <t>1,04d</t>
  </si>
  <si>
    <t>1,10b</t>
  </si>
  <si>
    <t>Passer une jambe à l'appui cavalier</t>
  </si>
  <si>
    <t>1/2 tour à l'appui facial</t>
  </si>
  <si>
    <t>Monter sur B.Sup</t>
  </si>
  <si>
    <t>De l'appui cavalier 1/2 tour B.Sup ou B.Inf</t>
  </si>
  <si>
    <t>Prise d'élan à l'horizontale</t>
  </si>
  <si>
    <t>Pose de pieds groupé ou écarté</t>
  </si>
  <si>
    <t>Repoussé engager de jambe B.Sup ou B.Inf</t>
  </si>
  <si>
    <t>Pose de pieds jambes tendues</t>
  </si>
  <si>
    <t>Prise d'élan &gt;90° B.Inf ou B.Sup</t>
  </si>
  <si>
    <t>Repoussé ATR en placement de dos</t>
  </si>
  <si>
    <t>Repoussé ATR jambes serrées</t>
  </si>
  <si>
    <t>ATR 1/2 valse</t>
  </si>
  <si>
    <t>Rotation avant contrôlée</t>
  </si>
  <si>
    <t>Renversement AR à la B.Sup</t>
  </si>
  <si>
    <t>Tour d'appui AV à la B.Inf ou B.Sup</t>
  </si>
  <si>
    <t>Elan AV et renversement B.Sup</t>
  </si>
  <si>
    <t>Tour AV cavalier</t>
  </si>
  <si>
    <t>Tour d'appui AV tendu B.Inf ou B.Sup</t>
  </si>
  <si>
    <t>Tour d'appui AR B.Inf ou B.Sup</t>
  </si>
  <si>
    <t>1,06d</t>
  </si>
  <si>
    <t>Tour pieds-mains groupé en AV</t>
  </si>
  <si>
    <t>1,06e</t>
  </si>
  <si>
    <t>Tour pieds-mains groupé en AR</t>
  </si>
  <si>
    <t>Tour pieds-mains carpé en AV</t>
  </si>
  <si>
    <t>1,08b</t>
  </si>
  <si>
    <t>Tour pieds-mains carpé en AR</t>
  </si>
  <si>
    <t>Tour pieds-mains AR libre &gt;90°</t>
  </si>
  <si>
    <t>Stalder AV &gt;90° (Endo)</t>
  </si>
  <si>
    <t>1,20b</t>
  </si>
  <si>
    <t>Stalder AR &gt;90)</t>
  </si>
  <si>
    <t>1,08c</t>
  </si>
  <si>
    <t>Grande culbute bras tendus</t>
  </si>
  <si>
    <t>1,08d</t>
  </si>
  <si>
    <t>Tour d'appui AR libre à l'horizontale</t>
  </si>
  <si>
    <t>Tour d'appui AR libre &gt;90°</t>
  </si>
  <si>
    <t>1/2 piston balancé</t>
  </si>
  <si>
    <t>Du balancé, engager 1 jambe tendue ou 2 jambes fléchiers</t>
  </si>
  <si>
    <t>Balancé avant avec 1/2 tour</t>
  </si>
  <si>
    <t>Du balancé, engager 2 jambes tendue</t>
  </si>
  <si>
    <t>2 Balancés</t>
  </si>
  <si>
    <t>Balancé avant avec 1/2 tour à l'horizontale</t>
  </si>
  <si>
    <t>Balancé AR retour debout sur B.Inf</t>
  </si>
  <si>
    <t>Balancé AV avec 1/2 tour &gt;90°</t>
  </si>
  <si>
    <t>Soleil</t>
  </si>
  <si>
    <t>Filé au siège B.inf</t>
  </si>
  <si>
    <t>Du siège B.Inf, Bascule B.Sup</t>
  </si>
  <si>
    <t>Piston</t>
  </si>
  <si>
    <t>Filé vers l'AV corps tendu (dos B.Inf)</t>
  </si>
  <si>
    <t>Filé 1/2 tour</t>
  </si>
  <si>
    <t>Bascule engager 1 jambe B.Sup</t>
  </si>
  <si>
    <t>Bascule B.Inf</t>
  </si>
  <si>
    <t>Grand rétablissement</t>
  </si>
  <si>
    <t>Bascule dorsale</t>
  </si>
  <si>
    <t>1,06f</t>
  </si>
  <si>
    <t>Bascule B.Sup</t>
  </si>
  <si>
    <t>Oscillation 2 jambes et bascule dorsale B.Inf</t>
  </si>
  <si>
    <t>Sortie repoussé</t>
  </si>
  <si>
    <t>Sortie du balancé AR</t>
  </si>
  <si>
    <t>Rotation avant jambes tendues B.Sup</t>
  </si>
  <si>
    <t>Balancé AV 1/2 tour et sortie</t>
  </si>
  <si>
    <t>Sortie pieds-mains ou filé sur B.Inf</t>
  </si>
  <si>
    <t>Debout sur B.Inf et sortie pieds-mains</t>
  </si>
  <si>
    <t>De la susp B.S pieds B.I Sortie pieds-mains B.I</t>
  </si>
  <si>
    <t>Sortie pieds-mains ou filé sur B.Sup</t>
  </si>
  <si>
    <t>Sortie pieds-mains 1/2 tour ou filé 1/2 tour B.Sup</t>
  </si>
  <si>
    <t>Sortie salto AR groupé</t>
  </si>
  <si>
    <t>Sortie salto AR tendu</t>
  </si>
  <si>
    <t>NOM Prénom :</t>
  </si>
  <si>
    <t>Total des 6 meilleurs éléments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</si>
</sst>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Groupe &quot;General"/>
  </numFmts>
  <fonts count="1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rgb="FFFFFF00"/>
      </left>
      <right/>
      <top style="thick">
        <color rgb="FFFFFF00"/>
      </top>
      <bottom style="thick">
        <color rgb="FFFFFF00"/>
      </bottom>
      <diagonal/>
    </border>
    <border>
      <left/>
      <right/>
      <top style="thick">
        <color rgb="FFFFFF00"/>
      </top>
      <bottom style="thick">
        <color rgb="FFFFFF00"/>
      </bottom>
      <diagonal/>
    </border>
    <border>
      <left/>
      <right style="thick">
        <color rgb="FFFFFF00"/>
      </right>
      <top style="thick">
        <color rgb="FFFFFF00"/>
      </top>
      <bottom style="thick">
        <color rgb="FFFFFF00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4" borderId="3" xfId="0" applyFill="1" applyBorder="1"/>
    <xf numFmtId="0" fontId="0" fillId="4" borderId="6" xfId="0" applyFill="1" applyBorder="1"/>
    <xf numFmtId="0" fontId="0" fillId="4" borderId="9" xfId="0" applyFill="1" applyBorder="1"/>
    <xf numFmtId="0" fontId="0" fillId="5" borderId="3" xfId="0" applyFill="1" applyBorder="1"/>
    <xf numFmtId="0" fontId="0" fillId="5" borderId="6" xfId="0" applyFill="1" applyBorder="1"/>
    <xf numFmtId="0" fontId="0" fillId="5" borderId="9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9" xfId="0" applyFill="1" applyBorder="1"/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2" fontId="9" fillId="2" borderId="0" xfId="0" applyNumberFormat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2" fontId="0" fillId="9" borderId="12" xfId="0" applyNumberForma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2" fontId="0" fillId="9" borderId="15" xfId="0" applyNumberFormat="1" applyFill="1" applyBorder="1" applyAlignment="1">
      <alignment horizontal="center" vertical="center"/>
    </xf>
    <xf numFmtId="2" fontId="4" fillId="8" borderId="19" xfId="0" applyNumberFormat="1" applyFont="1" applyFill="1" applyBorder="1" applyAlignment="1">
      <alignment horizontal="center" vertical="center"/>
    </xf>
    <xf numFmtId="2" fontId="4" fillId="8" borderId="22" xfId="0" applyNumberFormat="1" applyFont="1" applyFill="1" applyBorder="1" applyAlignment="1">
      <alignment horizontal="center" vertical="center"/>
    </xf>
    <xf numFmtId="2" fontId="4" fillId="8" borderId="23" xfId="0" applyNumberFormat="1" applyFont="1" applyFill="1" applyBorder="1" applyAlignment="1">
      <alignment horizontal="center" vertical="center"/>
    </xf>
    <xf numFmtId="164" fontId="0" fillId="6" borderId="11" xfId="0" applyNumberFormat="1" applyFill="1" applyBorder="1" applyAlignment="1">
      <alignment horizontal="center" vertical="center"/>
    </xf>
    <xf numFmtId="164" fontId="0" fillId="6" borderId="12" xfId="0" applyNumberFormat="1" applyFill="1" applyBorder="1" applyAlignment="1">
      <alignment horizontal="center" vertical="center"/>
    </xf>
    <xf numFmtId="0" fontId="0" fillId="6" borderId="12" xfId="0" applyFill="1" applyBorder="1"/>
    <xf numFmtId="0" fontId="0" fillId="6" borderId="12" xfId="0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164" fontId="0" fillId="6" borderId="15" xfId="0" applyNumberFormat="1" applyFill="1" applyBorder="1" applyAlignment="1">
      <alignment horizontal="center" vertical="center"/>
    </xf>
    <xf numFmtId="0" fontId="0" fillId="6" borderId="15" xfId="0" applyFill="1" applyBorder="1"/>
    <xf numFmtId="0" fontId="0" fillId="6" borderId="15" xfId="0" applyFill="1" applyBorder="1" applyAlignment="1">
      <alignment horizontal="center" vertical="center"/>
    </xf>
    <xf numFmtId="0" fontId="0" fillId="10" borderId="0" xfId="0" applyFill="1"/>
    <xf numFmtId="0" fontId="0" fillId="10" borderId="0" xfId="0" applyFill="1" applyAlignment="1">
      <alignment horizontal="center" vertical="center"/>
    </xf>
    <xf numFmtId="2" fontId="10" fillId="11" borderId="21" xfId="0" applyNumberFormat="1" applyFont="1" applyFill="1" applyBorder="1" applyAlignment="1">
      <alignment horizontal="center" vertical="center"/>
    </xf>
    <xf numFmtId="2" fontId="12" fillId="11" borderId="21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0" fontId="7" fillId="10" borderId="0" xfId="0" applyFont="1" applyFill="1" applyAlignment="1">
      <alignment horizontal="center" vertical="center"/>
    </xf>
    <xf numFmtId="0" fontId="0" fillId="0" borderId="0" xfId="0" applyAlignment="1"/>
    <xf numFmtId="0" fontId="0" fillId="4" borderId="6" xfId="0" applyFill="1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12" borderId="34" xfId="0" applyFont="1" applyFill="1" applyBorder="1"/>
    <xf numFmtId="0" fontId="7" fillId="12" borderId="34" xfId="0" applyFont="1" applyFill="1" applyBorder="1" applyAlignment="1">
      <alignment horizontal="center" vertical="center"/>
    </xf>
    <xf numFmtId="0" fontId="7" fillId="12" borderId="35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0" fontId="15" fillId="16" borderId="36" xfId="0" applyFont="1" applyFill="1" applyBorder="1" applyAlignment="1">
      <alignment horizontal="center"/>
    </xf>
    <xf numFmtId="0" fontId="15" fillId="16" borderId="37" xfId="0" applyFont="1" applyFill="1" applyBorder="1" applyAlignment="1">
      <alignment horizontal="center"/>
    </xf>
    <xf numFmtId="0" fontId="7" fillId="16" borderId="38" xfId="0" applyFont="1" applyFill="1" applyBorder="1" applyAlignment="1">
      <alignment horizontal="center" vertical="center"/>
    </xf>
    <xf numFmtId="2" fontId="11" fillId="11" borderId="24" xfId="0" applyNumberFormat="1" applyFont="1" applyFill="1" applyBorder="1" applyAlignment="1">
      <alignment horizontal="center" vertical="center"/>
    </xf>
    <xf numFmtId="2" fontId="11" fillId="11" borderId="28" xfId="0" applyNumberFormat="1" applyFont="1" applyFill="1" applyBorder="1" applyAlignment="1">
      <alignment horizontal="center" vertical="center"/>
    </xf>
    <xf numFmtId="2" fontId="11" fillId="11" borderId="25" xfId="0" applyNumberFormat="1" applyFont="1" applyFill="1" applyBorder="1" applyAlignment="1">
      <alignment horizontal="center" vertical="center"/>
    </xf>
    <xf numFmtId="2" fontId="11" fillId="11" borderId="26" xfId="0" applyNumberFormat="1" applyFont="1" applyFill="1" applyBorder="1" applyAlignment="1">
      <alignment horizontal="center" vertical="center"/>
    </xf>
    <xf numFmtId="2" fontId="11" fillId="11" borderId="29" xfId="0" applyNumberFormat="1" applyFont="1" applyFill="1" applyBorder="1" applyAlignment="1">
      <alignment horizontal="center" vertical="center"/>
    </xf>
    <xf numFmtId="2" fontId="11" fillId="11" borderId="27" xfId="0" applyNumberFormat="1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14" fillId="14" borderId="0" xfId="0" applyFont="1" applyFill="1" applyAlignment="1">
      <alignment horizontal="center"/>
    </xf>
    <xf numFmtId="0" fontId="16" fillId="13" borderId="0" xfId="0" applyFont="1" applyFill="1" applyAlignment="1">
      <alignment horizontal="center" vertical="center"/>
    </xf>
    <xf numFmtId="0" fontId="15" fillId="15" borderId="3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65</xdr:row>
      <xdr:rowOff>76200</xdr:rowOff>
    </xdr:from>
    <xdr:to>
      <xdr:col>11</xdr:col>
      <xdr:colOff>657225</xdr:colOff>
      <xdr:row>70</xdr:row>
      <xdr:rowOff>76200</xdr:rowOff>
    </xdr:to>
    <xdr:sp macro="" textlink="">
      <xdr:nvSpPr>
        <xdr:cNvPr id="2" name="Légende encadrée 2 1"/>
        <xdr:cNvSpPr/>
      </xdr:nvSpPr>
      <xdr:spPr>
        <a:xfrm>
          <a:off x="10782300" y="12706350"/>
          <a:ext cx="1828800" cy="952500"/>
        </a:xfrm>
        <a:prstGeom prst="borderCallout2">
          <a:avLst>
            <a:gd name="adj1" fmla="val 3519"/>
            <a:gd name="adj2" fmla="val 33333"/>
            <a:gd name="adj3" fmla="val -52159"/>
            <a:gd name="adj4" fmla="val 1563"/>
            <a:gd name="adj5" fmla="val 83738"/>
            <a:gd name="adj6" fmla="val -6177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Pourquoi</a:t>
          </a:r>
          <a:r>
            <a:rPr lang="fr-FR" sz="1100" baseline="0"/>
            <a:t> dois je mettre 1,0 pour avoir  0,50 dans la feuille calul ND Barres ???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657225</xdr:colOff>
      <xdr:row>16</xdr:row>
      <xdr:rowOff>76201</xdr:rowOff>
    </xdr:from>
    <xdr:to>
      <xdr:col>10</xdr:col>
      <xdr:colOff>200025</xdr:colOff>
      <xdr:row>20</xdr:row>
      <xdr:rowOff>28576</xdr:rowOff>
    </xdr:to>
    <xdr:sp macro="" textlink="">
      <xdr:nvSpPr>
        <xdr:cNvPr id="2" name="Légende encadrée 2 1"/>
        <xdr:cNvSpPr/>
      </xdr:nvSpPr>
      <xdr:spPr>
        <a:xfrm>
          <a:off x="9944100" y="3924301"/>
          <a:ext cx="1828800" cy="628650"/>
        </a:xfrm>
        <a:prstGeom prst="borderCallout2">
          <a:avLst>
            <a:gd name="adj1" fmla="val 100489"/>
            <a:gd name="adj2" fmla="val 19271"/>
            <a:gd name="adj3" fmla="val 138750"/>
            <a:gd name="adj4" fmla="val -9375"/>
            <a:gd name="adj5" fmla="val 118587"/>
            <a:gd name="adj6" fmla="val -9510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NE ME CALCULE PAS</a:t>
          </a:r>
        </a:p>
        <a:p>
          <a:pPr algn="l"/>
          <a:r>
            <a:rPr lang="fr-FR" sz="1100"/>
            <a:t>LES 6 MAILLEURES</a:t>
          </a:r>
        </a:p>
        <a:p>
          <a:pPr algn="l"/>
          <a:r>
            <a:rPr lang="fr-FR" sz="1100"/>
            <a:t>VALEURS</a:t>
          </a:r>
        </a:p>
      </xdr:txBody>
    </xdr:sp>
    <xdr:clientData/>
  </xdr:twoCellAnchor>
  <xdr:twoCellAnchor>
    <xdr:from>
      <xdr:col>7</xdr:col>
      <xdr:colOff>657225</xdr:colOff>
      <xdr:row>9</xdr:row>
      <xdr:rowOff>9525</xdr:rowOff>
    </xdr:from>
    <xdr:to>
      <xdr:col>10</xdr:col>
      <xdr:colOff>200025</xdr:colOff>
      <xdr:row>14</xdr:row>
      <xdr:rowOff>9525</xdr:rowOff>
    </xdr:to>
    <xdr:sp macro="" textlink="">
      <xdr:nvSpPr>
        <xdr:cNvPr id="3" name="Légende encadrée 2 2"/>
        <xdr:cNvSpPr/>
      </xdr:nvSpPr>
      <xdr:spPr>
        <a:xfrm>
          <a:off x="9944100" y="2524125"/>
          <a:ext cx="1828800" cy="952500"/>
        </a:xfrm>
        <a:prstGeom prst="borderCallout2">
          <a:avLst>
            <a:gd name="adj1" fmla="val 3519"/>
            <a:gd name="adj2" fmla="val 33333"/>
            <a:gd name="adj3" fmla="val -52159"/>
            <a:gd name="adj4" fmla="val 1563"/>
            <a:gd name="adj5" fmla="val 83738"/>
            <a:gd name="adj6" fmla="val -6177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Pourquoi</a:t>
          </a:r>
          <a:r>
            <a:rPr lang="fr-FR" sz="1100" baseline="0"/>
            <a:t> dois je mettre 1,0 dans le tableau de données (colonne bonus composition)</a:t>
          </a:r>
        </a:p>
        <a:p>
          <a:pPr algn="l"/>
          <a:r>
            <a:rPr lang="fr-FR" sz="1100" baseline="0"/>
            <a:t>pour avoir  0,50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opLeftCell="A55" workbookViewId="0">
      <selection activeCell="J76" sqref="J76"/>
    </sheetView>
  </sheetViews>
  <sheetFormatPr baseColWidth="10" defaultRowHeight="15" x14ac:dyDescent="0.25"/>
  <cols>
    <col min="1" max="2" width="20.7109375" customWidth="1"/>
    <col min="3" max="3" width="9.7109375" style="1" customWidth="1"/>
    <col min="4" max="4" width="20.140625" style="30" customWidth="1"/>
    <col min="5" max="5" width="10" style="2" customWidth="1"/>
    <col min="6" max="6" width="44.7109375" customWidth="1"/>
    <col min="7" max="7" width="9" style="2" customWidth="1"/>
    <col min="8" max="8" width="10" style="2" customWidth="1"/>
  </cols>
  <sheetData>
    <row r="1" spans="1:8" s="37" customFormat="1" ht="30" customHeight="1" thickBot="1" x14ac:dyDescent="0.3">
      <c r="A1" s="66" t="s">
        <v>2</v>
      </c>
      <c r="B1" s="69" t="s">
        <v>3</v>
      </c>
      <c r="C1" s="32" t="s">
        <v>2</v>
      </c>
      <c r="D1" s="32" t="s">
        <v>3</v>
      </c>
      <c r="E1" s="36" t="s">
        <v>4</v>
      </c>
      <c r="F1" s="32" t="s">
        <v>1</v>
      </c>
      <c r="G1" s="36" t="s">
        <v>0</v>
      </c>
      <c r="H1" s="36" t="s">
        <v>7</v>
      </c>
    </row>
    <row r="2" spans="1:8" x14ac:dyDescent="0.25">
      <c r="A2" s="67">
        <v>1</v>
      </c>
      <c r="B2" s="70" t="s">
        <v>14</v>
      </c>
      <c r="C2" s="4">
        <v>1</v>
      </c>
      <c r="D2" s="33" t="s">
        <v>20</v>
      </c>
      <c r="E2" s="5">
        <v>1.02</v>
      </c>
      <c r="F2" s="19" t="s">
        <v>24</v>
      </c>
      <c r="G2" s="5">
        <v>0.2</v>
      </c>
      <c r="H2" s="6">
        <v>0.5</v>
      </c>
    </row>
    <row r="3" spans="1:8" x14ac:dyDescent="0.25">
      <c r="A3" s="67">
        <v>2</v>
      </c>
      <c r="B3" s="70" t="s">
        <v>15</v>
      </c>
      <c r="C3" s="7">
        <v>1</v>
      </c>
      <c r="D3" s="34" t="s">
        <v>20</v>
      </c>
      <c r="E3" s="8">
        <v>1.04</v>
      </c>
      <c r="F3" s="20" t="s">
        <v>25</v>
      </c>
      <c r="G3" s="8">
        <v>0.4</v>
      </c>
      <c r="H3" s="9">
        <v>0.5</v>
      </c>
    </row>
    <row r="4" spans="1:8" x14ac:dyDescent="0.25">
      <c r="A4" s="67">
        <v>3</v>
      </c>
      <c r="B4" s="70" t="s">
        <v>16</v>
      </c>
      <c r="C4" s="7">
        <v>1</v>
      </c>
      <c r="D4" s="34" t="s">
        <v>20</v>
      </c>
      <c r="E4" s="8">
        <v>1.06</v>
      </c>
      <c r="F4" s="20" t="s">
        <v>26</v>
      </c>
      <c r="G4" s="8">
        <v>0.6</v>
      </c>
      <c r="H4" s="9">
        <v>0.5</v>
      </c>
    </row>
    <row r="5" spans="1:8" x14ac:dyDescent="0.25">
      <c r="A5" s="67">
        <v>4</v>
      </c>
      <c r="B5" s="70" t="s">
        <v>17</v>
      </c>
      <c r="C5" s="7">
        <v>1</v>
      </c>
      <c r="D5" s="34" t="s">
        <v>20</v>
      </c>
      <c r="E5" s="8">
        <v>1.1000000000000001</v>
      </c>
      <c r="F5" s="20" t="s">
        <v>27</v>
      </c>
      <c r="G5" s="8">
        <v>1</v>
      </c>
      <c r="H5" s="9">
        <v>0.5</v>
      </c>
    </row>
    <row r="6" spans="1:8" x14ac:dyDescent="0.25">
      <c r="A6" s="67">
        <v>5</v>
      </c>
      <c r="B6" s="70" t="s">
        <v>18</v>
      </c>
      <c r="C6" s="7">
        <v>1</v>
      </c>
      <c r="D6" s="34" t="s">
        <v>20</v>
      </c>
      <c r="E6" s="8" t="s">
        <v>37</v>
      </c>
      <c r="F6" s="20" t="s">
        <v>28</v>
      </c>
      <c r="G6" s="8">
        <v>0.2</v>
      </c>
      <c r="H6" s="9">
        <v>0.5</v>
      </c>
    </row>
    <row r="7" spans="1:8" x14ac:dyDescent="0.25">
      <c r="A7" s="67">
        <v>6</v>
      </c>
      <c r="B7" s="70" t="s">
        <v>19</v>
      </c>
      <c r="C7" s="7">
        <v>1</v>
      </c>
      <c r="D7" s="34" t="s">
        <v>20</v>
      </c>
      <c r="E7" s="8" t="s">
        <v>38</v>
      </c>
      <c r="F7" s="20" t="s">
        <v>29</v>
      </c>
      <c r="G7" s="8">
        <v>0.4</v>
      </c>
      <c r="H7" s="9">
        <v>0.5</v>
      </c>
    </row>
    <row r="8" spans="1:8" x14ac:dyDescent="0.25">
      <c r="A8" s="67">
        <v>7</v>
      </c>
      <c r="B8" s="71"/>
      <c r="C8" s="7">
        <v>1</v>
      </c>
      <c r="D8" s="34" t="s">
        <v>20</v>
      </c>
      <c r="E8" s="8" t="s">
        <v>39</v>
      </c>
      <c r="F8" s="20" t="s">
        <v>30</v>
      </c>
      <c r="G8" s="8">
        <v>0.4</v>
      </c>
      <c r="H8" s="9">
        <v>0.5</v>
      </c>
    </row>
    <row r="9" spans="1:8" ht="15.75" thickBot="1" x14ac:dyDescent="0.3">
      <c r="A9" s="68"/>
      <c r="B9" s="72"/>
      <c r="C9" s="7">
        <v>1</v>
      </c>
      <c r="D9" s="34" t="s">
        <v>20</v>
      </c>
      <c r="E9" s="8" t="s">
        <v>40</v>
      </c>
      <c r="F9" s="20" t="s">
        <v>31</v>
      </c>
      <c r="G9" s="8">
        <v>0.6</v>
      </c>
      <c r="H9" s="9">
        <v>0.5</v>
      </c>
    </row>
    <row r="10" spans="1:8" x14ac:dyDescent="0.25">
      <c r="C10" s="7">
        <v>1</v>
      </c>
      <c r="D10" s="34" t="s">
        <v>20</v>
      </c>
      <c r="E10" s="8" t="s">
        <v>41</v>
      </c>
      <c r="F10" s="20" t="s">
        <v>32</v>
      </c>
      <c r="G10" s="8">
        <v>0.6</v>
      </c>
      <c r="H10" s="9">
        <v>0.5</v>
      </c>
    </row>
    <row r="11" spans="1:8" x14ac:dyDescent="0.25">
      <c r="C11" s="7">
        <v>1</v>
      </c>
      <c r="D11" s="34" t="s">
        <v>20</v>
      </c>
      <c r="E11" s="8">
        <v>1.08</v>
      </c>
      <c r="F11" s="20" t="s">
        <v>33</v>
      </c>
      <c r="G11" s="8">
        <v>0.8</v>
      </c>
      <c r="H11" s="9">
        <v>0.5</v>
      </c>
    </row>
    <row r="12" spans="1:8" x14ac:dyDescent="0.25">
      <c r="C12" s="7">
        <v>1</v>
      </c>
      <c r="D12" s="34" t="s">
        <v>20</v>
      </c>
      <c r="E12" s="8" t="s">
        <v>42</v>
      </c>
      <c r="F12" s="20" t="s">
        <v>34</v>
      </c>
      <c r="G12" s="8">
        <v>0.2</v>
      </c>
      <c r="H12" s="9">
        <v>0.5</v>
      </c>
    </row>
    <row r="13" spans="1:8" x14ac:dyDescent="0.25">
      <c r="C13" s="7">
        <v>1</v>
      </c>
      <c r="D13" s="34" t="s">
        <v>20</v>
      </c>
      <c r="E13" s="8" t="s">
        <v>43</v>
      </c>
      <c r="F13" s="20" t="s">
        <v>35</v>
      </c>
      <c r="G13" s="8">
        <v>0.4</v>
      </c>
      <c r="H13" s="9">
        <v>0.5</v>
      </c>
    </row>
    <row r="14" spans="1:8" ht="15.75" thickBot="1" x14ac:dyDescent="0.3">
      <c r="C14" s="10">
        <v>1</v>
      </c>
      <c r="D14" s="35" t="s">
        <v>20</v>
      </c>
      <c r="E14" s="11" t="s">
        <v>44</v>
      </c>
      <c r="F14" s="21" t="s">
        <v>36</v>
      </c>
      <c r="G14" s="11">
        <v>1</v>
      </c>
      <c r="H14" s="12">
        <v>0.5</v>
      </c>
    </row>
    <row r="15" spans="1:8" x14ac:dyDescent="0.25">
      <c r="C15" s="4">
        <v>2</v>
      </c>
      <c r="D15" s="33" t="s">
        <v>15</v>
      </c>
      <c r="E15" s="5">
        <v>1.02</v>
      </c>
      <c r="F15" s="16" t="s">
        <v>45</v>
      </c>
      <c r="G15" s="5">
        <v>0.2</v>
      </c>
      <c r="H15" s="6">
        <v>0</v>
      </c>
    </row>
    <row r="16" spans="1:8" x14ac:dyDescent="0.25">
      <c r="C16" s="7">
        <v>2</v>
      </c>
      <c r="D16" s="34" t="s">
        <v>15</v>
      </c>
      <c r="E16" s="8" t="s">
        <v>37</v>
      </c>
      <c r="F16" s="17" t="s">
        <v>46</v>
      </c>
      <c r="G16" s="8">
        <v>0.2</v>
      </c>
      <c r="H16" s="9">
        <v>0</v>
      </c>
    </row>
    <row r="17" spans="2:8" x14ac:dyDescent="0.25">
      <c r="C17" s="7">
        <v>2</v>
      </c>
      <c r="D17" s="34" t="s">
        <v>15</v>
      </c>
      <c r="E17" s="8" t="s">
        <v>42</v>
      </c>
      <c r="F17" s="17" t="s">
        <v>47</v>
      </c>
      <c r="G17" s="8">
        <v>0.2</v>
      </c>
      <c r="H17" s="9">
        <v>0</v>
      </c>
    </row>
    <row r="18" spans="2:8" x14ac:dyDescent="0.25">
      <c r="C18" s="7">
        <v>2</v>
      </c>
      <c r="D18" s="34" t="s">
        <v>15</v>
      </c>
      <c r="E18" s="8">
        <v>1.04</v>
      </c>
      <c r="F18" s="17" t="s">
        <v>48</v>
      </c>
      <c r="G18" s="8">
        <v>0.4</v>
      </c>
      <c r="H18" s="9">
        <v>0</v>
      </c>
    </row>
    <row r="19" spans="2:8" x14ac:dyDescent="0.25">
      <c r="C19" s="7">
        <v>2</v>
      </c>
      <c r="D19" s="34" t="s">
        <v>15</v>
      </c>
      <c r="E19" s="8" t="s">
        <v>38</v>
      </c>
      <c r="F19" s="17" t="s">
        <v>49</v>
      </c>
      <c r="G19" s="8">
        <v>0.4</v>
      </c>
      <c r="H19" s="9">
        <v>0</v>
      </c>
    </row>
    <row r="20" spans="2:8" x14ac:dyDescent="0.25">
      <c r="C20" s="7">
        <v>2</v>
      </c>
      <c r="D20" s="34" t="s">
        <v>15</v>
      </c>
      <c r="E20" s="8" t="s">
        <v>39</v>
      </c>
      <c r="F20" s="17" t="s">
        <v>50</v>
      </c>
      <c r="G20" s="8">
        <v>0.4</v>
      </c>
      <c r="H20" s="9">
        <v>0</v>
      </c>
    </row>
    <row r="21" spans="2:8" x14ac:dyDescent="0.25">
      <c r="C21" s="7">
        <v>2</v>
      </c>
      <c r="D21" s="34" t="s">
        <v>15</v>
      </c>
      <c r="E21" s="8" t="s">
        <v>43</v>
      </c>
      <c r="F21" s="17" t="s">
        <v>51</v>
      </c>
      <c r="G21" s="8">
        <v>0.4</v>
      </c>
      <c r="H21" s="9">
        <v>0</v>
      </c>
    </row>
    <row r="22" spans="2:8" x14ac:dyDescent="0.25">
      <c r="C22" s="7">
        <v>2</v>
      </c>
      <c r="D22" s="34" t="s">
        <v>15</v>
      </c>
      <c r="E22" s="8">
        <v>1.06</v>
      </c>
      <c r="F22" s="17" t="s">
        <v>52</v>
      </c>
      <c r="G22" s="8">
        <v>0.6</v>
      </c>
      <c r="H22" s="9">
        <v>0</v>
      </c>
    </row>
    <row r="23" spans="2:8" x14ac:dyDescent="0.25">
      <c r="C23" s="7">
        <v>2</v>
      </c>
      <c r="D23" s="34" t="s">
        <v>15</v>
      </c>
      <c r="E23" s="8" t="s">
        <v>40</v>
      </c>
      <c r="F23" s="17" t="s">
        <v>53</v>
      </c>
      <c r="G23" s="8">
        <v>0.6</v>
      </c>
      <c r="H23" s="9">
        <v>0</v>
      </c>
    </row>
    <row r="24" spans="2:8" x14ac:dyDescent="0.25">
      <c r="B24" s="63"/>
      <c r="C24" s="7">
        <v>2</v>
      </c>
      <c r="D24" s="34" t="s">
        <v>15</v>
      </c>
      <c r="E24" s="8">
        <v>1.1000000000000001</v>
      </c>
      <c r="F24" s="17" t="s">
        <v>54</v>
      </c>
      <c r="G24" s="8">
        <v>1</v>
      </c>
      <c r="H24" s="9">
        <v>0</v>
      </c>
    </row>
    <row r="25" spans="2:8" x14ac:dyDescent="0.25">
      <c r="C25" s="7">
        <v>2</v>
      </c>
      <c r="D25" s="34" t="s">
        <v>15</v>
      </c>
      <c r="E25" s="8">
        <v>1.02</v>
      </c>
      <c r="F25" s="17" t="s">
        <v>55</v>
      </c>
      <c r="G25" s="8">
        <v>1.2</v>
      </c>
      <c r="H25" s="9">
        <v>0</v>
      </c>
    </row>
    <row r="26" spans="2:8" ht="15.75" thickBot="1" x14ac:dyDescent="0.3">
      <c r="C26" s="10">
        <v>2</v>
      </c>
      <c r="D26" s="35" t="s">
        <v>15</v>
      </c>
      <c r="E26" s="11" t="s">
        <v>37</v>
      </c>
      <c r="F26" s="18" t="s">
        <v>56</v>
      </c>
      <c r="G26" s="11">
        <v>1.2</v>
      </c>
      <c r="H26" s="12">
        <v>0</v>
      </c>
    </row>
    <row r="27" spans="2:8" x14ac:dyDescent="0.25">
      <c r="C27" s="4">
        <v>3</v>
      </c>
      <c r="D27" s="33" t="s">
        <v>21</v>
      </c>
      <c r="E27" s="5">
        <v>1.02</v>
      </c>
      <c r="F27" s="13" t="s">
        <v>57</v>
      </c>
      <c r="G27" s="5">
        <v>0.2</v>
      </c>
      <c r="H27" s="6">
        <v>0.5</v>
      </c>
    </row>
    <row r="28" spans="2:8" x14ac:dyDescent="0.25">
      <c r="C28" s="7">
        <v>3</v>
      </c>
      <c r="D28" s="34" t="s">
        <v>21</v>
      </c>
      <c r="E28" s="8" t="s">
        <v>37</v>
      </c>
      <c r="F28" s="14" t="s">
        <v>58</v>
      </c>
      <c r="G28" s="8">
        <v>0.2</v>
      </c>
      <c r="H28" s="9">
        <v>0.5</v>
      </c>
    </row>
    <row r="29" spans="2:8" x14ac:dyDescent="0.25">
      <c r="C29" s="7">
        <v>3</v>
      </c>
      <c r="D29" s="34" t="s">
        <v>21</v>
      </c>
      <c r="E29" s="8">
        <v>1.04</v>
      </c>
      <c r="F29" s="14" t="s">
        <v>59</v>
      </c>
      <c r="G29" s="8">
        <v>0.4</v>
      </c>
      <c r="H29" s="9">
        <v>0.5</v>
      </c>
    </row>
    <row r="30" spans="2:8" x14ac:dyDescent="0.25">
      <c r="C30" s="7">
        <v>3</v>
      </c>
      <c r="D30" s="34" t="s">
        <v>21</v>
      </c>
      <c r="E30" s="8" t="s">
        <v>38</v>
      </c>
      <c r="F30" s="14" t="s">
        <v>60</v>
      </c>
      <c r="G30" s="8">
        <v>0.4</v>
      </c>
      <c r="H30" s="9">
        <v>0.5</v>
      </c>
    </row>
    <row r="31" spans="2:8" x14ac:dyDescent="0.25">
      <c r="C31" s="7">
        <v>3</v>
      </c>
      <c r="D31" s="34" t="s">
        <v>21</v>
      </c>
      <c r="E31" s="8">
        <v>1.06</v>
      </c>
      <c r="F31" s="14" t="s">
        <v>61</v>
      </c>
      <c r="G31" s="8">
        <v>0.4</v>
      </c>
      <c r="H31" s="9">
        <v>0.5</v>
      </c>
    </row>
    <row r="32" spans="2:8" x14ac:dyDescent="0.25">
      <c r="C32" s="7">
        <v>3</v>
      </c>
      <c r="D32" s="34" t="s">
        <v>21</v>
      </c>
      <c r="E32" s="8" t="s">
        <v>40</v>
      </c>
      <c r="F32" s="14" t="s">
        <v>62</v>
      </c>
      <c r="G32" s="8">
        <v>0.6</v>
      </c>
      <c r="H32" s="9">
        <v>0.5</v>
      </c>
    </row>
    <row r="33" spans="3:8" x14ac:dyDescent="0.25">
      <c r="C33" s="7">
        <v>3</v>
      </c>
      <c r="D33" s="34" t="s">
        <v>21</v>
      </c>
      <c r="E33" s="8" t="s">
        <v>41</v>
      </c>
      <c r="F33" s="14" t="s">
        <v>63</v>
      </c>
      <c r="G33" s="8">
        <v>0.6</v>
      </c>
      <c r="H33" s="9">
        <v>0.5</v>
      </c>
    </row>
    <row r="34" spans="3:8" x14ac:dyDescent="0.25">
      <c r="C34" s="65">
        <v>3</v>
      </c>
      <c r="D34" s="34" t="s">
        <v>21</v>
      </c>
      <c r="E34" s="8" t="s">
        <v>64</v>
      </c>
      <c r="F34" s="64" t="s">
        <v>65</v>
      </c>
      <c r="G34" s="8">
        <v>0.6</v>
      </c>
      <c r="H34" s="9">
        <v>0.5</v>
      </c>
    </row>
    <row r="35" spans="3:8" x14ac:dyDescent="0.25">
      <c r="C35" s="7">
        <v>3</v>
      </c>
      <c r="D35" s="34" t="s">
        <v>21</v>
      </c>
      <c r="E35" s="8" t="s">
        <v>66</v>
      </c>
      <c r="F35" s="64" t="s">
        <v>67</v>
      </c>
      <c r="G35" s="8">
        <v>0.6</v>
      </c>
      <c r="H35" s="9">
        <v>0.5</v>
      </c>
    </row>
    <row r="36" spans="3:8" x14ac:dyDescent="0.25">
      <c r="C36" s="7">
        <v>3</v>
      </c>
      <c r="D36" s="34" t="s">
        <v>21</v>
      </c>
      <c r="E36" s="8">
        <v>1.08</v>
      </c>
      <c r="F36" s="14" t="s">
        <v>68</v>
      </c>
      <c r="G36" s="8">
        <v>0.8</v>
      </c>
      <c r="H36" s="9">
        <v>0.5</v>
      </c>
    </row>
    <row r="37" spans="3:8" x14ac:dyDescent="0.25">
      <c r="C37" s="7">
        <v>3</v>
      </c>
      <c r="D37" s="34" t="s">
        <v>21</v>
      </c>
      <c r="E37" s="8" t="s">
        <v>69</v>
      </c>
      <c r="F37" s="14" t="s">
        <v>70</v>
      </c>
      <c r="G37" s="8">
        <v>0.8</v>
      </c>
      <c r="H37" s="9">
        <v>0.5</v>
      </c>
    </row>
    <row r="38" spans="3:8" x14ac:dyDescent="0.25">
      <c r="C38" s="7">
        <v>3</v>
      </c>
      <c r="D38" s="34" t="s">
        <v>21</v>
      </c>
      <c r="E38" s="8" t="s">
        <v>75</v>
      </c>
      <c r="F38" s="14" t="s">
        <v>76</v>
      </c>
      <c r="G38" s="8">
        <v>0.8</v>
      </c>
      <c r="H38" s="9">
        <v>0.5</v>
      </c>
    </row>
    <row r="39" spans="3:8" x14ac:dyDescent="0.25">
      <c r="C39" s="7">
        <v>3</v>
      </c>
      <c r="D39" s="34" t="s">
        <v>21</v>
      </c>
      <c r="E39" s="8" t="s">
        <v>77</v>
      </c>
      <c r="F39" s="14" t="s">
        <v>78</v>
      </c>
      <c r="G39" s="8">
        <v>0.8</v>
      </c>
      <c r="H39" s="9">
        <v>0.5</v>
      </c>
    </row>
    <row r="40" spans="3:8" x14ac:dyDescent="0.25">
      <c r="C40" s="7">
        <v>3</v>
      </c>
      <c r="D40" s="34" t="s">
        <v>21</v>
      </c>
      <c r="E40" s="8">
        <v>1.1000000000000001</v>
      </c>
      <c r="F40" s="14" t="s">
        <v>71</v>
      </c>
      <c r="G40" s="8">
        <v>1</v>
      </c>
      <c r="H40" s="9">
        <v>0.5</v>
      </c>
    </row>
    <row r="41" spans="3:8" x14ac:dyDescent="0.25">
      <c r="C41" s="7">
        <v>3</v>
      </c>
      <c r="D41" s="34" t="s">
        <v>21</v>
      </c>
      <c r="E41" s="8" t="s">
        <v>44</v>
      </c>
      <c r="F41" s="14" t="s">
        <v>79</v>
      </c>
      <c r="G41" s="8">
        <v>1</v>
      </c>
      <c r="H41" s="9">
        <v>0.5</v>
      </c>
    </row>
    <row r="42" spans="3:8" x14ac:dyDescent="0.25">
      <c r="C42" s="7">
        <v>3</v>
      </c>
      <c r="D42" s="34" t="s">
        <v>21</v>
      </c>
      <c r="E42" s="8">
        <v>1.2</v>
      </c>
      <c r="F42" s="14" t="s">
        <v>72</v>
      </c>
      <c r="G42" s="8">
        <v>1.2</v>
      </c>
      <c r="H42" s="9">
        <v>0.5</v>
      </c>
    </row>
    <row r="43" spans="3:8" ht="15.75" thickBot="1" x14ac:dyDescent="0.3">
      <c r="C43" s="10">
        <v>3</v>
      </c>
      <c r="D43" s="35" t="s">
        <v>21</v>
      </c>
      <c r="E43" s="11" t="s">
        <v>73</v>
      </c>
      <c r="F43" s="15" t="s">
        <v>74</v>
      </c>
      <c r="G43" s="11">
        <v>1.2</v>
      </c>
      <c r="H43" s="12">
        <v>0.5</v>
      </c>
    </row>
    <row r="44" spans="3:8" x14ac:dyDescent="0.25">
      <c r="C44" s="4">
        <v>4</v>
      </c>
      <c r="D44" s="33" t="s">
        <v>17</v>
      </c>
      <c r="E44" s="5">
        <v>1.02</v>
      </c>
      <c r="F44" s="13" t="s">
        <v>80</v>
      </c>
      <c r="G44" s="5">
        <v>0.2</v>
      </c>
      <c r="H44" s="6">
        <v>0.5</v>
      </c>
    </row>
    <row r="45" spans="3:8" x14ac:dyDescent="0.25">
      <c r="C45" s="7">
        <v>4</v>
      </c>
      <c r="D45" s="34" t="s">
        <v>17</v>
      </c>
      <c r="E45" s="8" t="s">
        <v>37</v>
      </c>
      <c r="F45" s="23" t="s">
        <v>81</v>
      </c>
      <c r="G45" s="8">
        <v>0.2</v>
      </c>
      <c r="H45" s="9">
        <v>0.5</v>
      </c>
    </row>
    <row r="46" spans="3:8" x14ac:dyDescent="0.25">
      <c r="C46" s="7">
        <v>4</v>
      </c>
      <c r="D46" s="34" t="s">
        <v>17</v>
      </c>
      <c r="E46" s="8">
        <v>1.04</v>
      </c>
      <c r="F46" s="14" t="s">
        <v>82</v>
      </c>
      <c r="G46" s="8">
        <v>0.4</v>
      </c>
      <c r="H46" s="9">
        <v>0.5</v>
      </c>
    </row>
    <row r="47" spans="3:8" x14ac:dyDescent="0.25">
      <c r="C47" s="7">
        <v>4</v>
      </c>
      <c r="D47" s="34" t="s">
        <v>17</v>
      </c>
      <c r="E47" s="8" t="s">
        <v>38</v>
      </c>
      <c r="F47" s="14" t="s">
        <v>83</v>
      </c>
      <c r="G47" s="8">
        <v>0.4</v>
      </c>
      <c r="H47" s="9">
        <v>0.5</v>
      </c>
    </row>
    <row r="48" spans="3:8" x14ac:dyDescent="0.25">
      <c r="C48" s="7">
        <v>4</v>
      </c>
      <c r="D48" s="34" t="s">
        <v>17</v>
      </c>
      <c r="E48" s="8" t="s">
        <v>39</v>
      </c>
      <c r="F48" s="14" t="s">
        <v>84</v>
      </c>
      <c r="G48" s="8">
        <v>0.4</v>
      </c>
      <c r="H48" s="9">
        <v>0.5</v>
      </c>
    </row>
    <row r="49" spans="3:8" x14ac:dyDescent="0.25">
      <c r="C49" s="7">
        <v>4</v>
      </c>
      <c r="D49" s="34" t="s">
        <v>17</v>
      </c>
      <c r="E49" s="8">
        <v>1.06</v>
      </c>
      <c r="F49" s="14" t="s">
        <v>85</v>
      </c>
      <c r="G49" s="8">
        <v>0.6</v>
      </c>
      <c r="H49" s="9">
        <v>0.5</v>
      </c>
    </row>
    <row r="50" spans="3:8" x14ac:dyDescent="0.25">
      <c r="C50" s="7">
        <v>4</v>
      </c>
      <c r="D50" s="34" t="s">
        <v>17</v>
      </c>
      <c r="E50" s="8" t="s">
        <v>40</v>
      </c>
      <c r="F50" s="14" t="s">
        <v>86</v>
      </c>
      <c r="G50" s="8">
        <v>0.6</v>
      </c>
      <c r="H50" s="9">
        <v>0.5</v>
      </c>
    </row>
    <row r="51" spans="3:8" x14ac:dyDescent="0.25">
      <c r="C51" s="7">
        <v>4</v>
      </c>
      <c r="D51" s="34" t="s">
        <v>17</v>
      </c>
      <c r="E51" s="8">
        <v>1.08</v>
      </c>
      <c r="F51" s="14" t="s">
        <v>87</v>
      </c>
      <c r="G51" s="8">
        <v>0.8</v>
      </c>
      <c r="H51" s="9">
        <v>0.5</v>
      </c>
    </row>
    <row r="52" spans="3:8" ht="15.75" thickBot="1" x14ac:dyDescent="0.3">
      <c r="C52" s="10">
        <v>4</v>
      </c>
      <c r="D52" s="35" t="s">
        <v>17</v>
      </c>
      <c r="E52" s="11">
        <v>1.2</v>
      </c>
      <c r="F52" s="15" t="s">
        <v>88</v>
      </c>
      <c r="G52" s="11">
        <v>1.2</v>
      </c>
      <c r="H52" s="12">
        <v>0.5</v>
      </c>
    </row>
    <row r="53" spans="3:8" x14ac:dyDescent="0.25">
      <c r="C53" s="4">
        <v>5</v>
      </c>
      <c r="D53" s="33" t="s">
        <v>18</v>
      </c>
      <c r="E53" s="5">
        <v>1.02</v>
      </c>
      <c r="F53" s="13" t="s">
        <v>89</v>
      </c>
      <c r="G53" s="5">
        <v>0.2</v>
      </c>
      <c r="H53" s="6">
        <v>0</v>
      </c>
    </row>
    <row r="54" spans="3:8" x14ac:dyDescent="0.25">
      <c r="C54" s="7">
        <v>5</v>
      </c>
      <c r="D54" s="34" t="s">
        <v>18</v>
      </c>
      <c r="E54" s="8">
        <v>1.04</v>
      </c>
      <c r="F54" s="14" t="s">
        <v>90</v>
      </c>
      <c r="G54" s="8">
        <v>0.4</v>
      </c>
      <c r="H54" s="9">
        <v>0</v>
      </c>
    </row>
    <row r="55" spans="3:8" x14ac:dyDescent="0.25">
      <c r="C55" s="7">
        <v>5</v>
      </c>
      <c r="D55" s="34" t="s">
        <v>18</v>
      </c>
      <c r="E55" s="8" t="s">
        <v>38</v>
      </c>
      <c r="F55" s="14" t="s">
        <v>29</v>
      </c>
      <c r="G55" s="8">
        <v>0.4</v>
      </c>
      <c r="H55" s="9">
        <v>0</v>
      </c>
    </row>
    <row r="56" spans="3:8" x14ac:dyDescent="0.25">
      <c r="C56" s="7">
        <v>5</v>
      </c>
      <c r="D56" s="34" t="s">
        <v>18</v>
      </c>
      <c r="E56" s="8" t="s">
        <v>39</v>
      </c>
      <c r="F56" s="14" t="s">
        <v>91</v>
      </c>
      <c r="G56" s="8">
        <v>0.4</v>
      </c>
      <c r="H56" s="9">
        <v>0</v>
      </c>
    </row>
    <row r="57" spans="3:8" x14ac:dyDescent="0.25">
      <c r="C57" s="7">
        <v>5</v>
      </c>
      <c r="D57" s="34" t="s">
        <v>18</v>
      </c>
      <c r="E57" s="8" t="s">
        <v>43</v>
      </c>
      <c r="F57" s="14" t="s">
        <v>92</v>
      </c>
      <c r="G57" s="8">
        <v>0.4</v>
      </c>
      <c r="H57" s="9">
        <v>0</v>
      </c>
    </row>
    <row r="58" spans="3:8" x14ac:dyDescent="0.25">
      <c r="C58" s="7">
        <v>5</v>
      </c>
      <c r="D58" s="34" t="s">
        <v>18</v>
      </c>
      <c r="E58" s="8">
        <v>1.06</v>
      </c>
      <c r="F58" s="14" t="s">
        <v>93</v>
      </c>
      <c r="G58" s="8">
        <v>0.6</v>
      </c>
      <c r="H58" s="9">
        <v>0</v>
      </c>
    </row>
    <row r="59" spans="3:8" x14ac:dyDescent="0.25">
      <c r="C59" s="7">
        <v>5</v>
      </c>
      <c r="D59" s="34" t="s">
        <v>18</v>
      </c>
      <c r="E59" s="8" t="s">
        <v>40</v>
      </c>
      <c r="F59" s="14" t="s">
        <v>94</v>
      </c>
      <c r="G59" s="8">
        <v>0.6</v>
      </c>
      <c r="H59" s="9">
        <v>0</v>
      </c>
    </row>
    <row r="60" spans="3:8" x14ac:dyDescent="0.25">
      <c r="C60" s="7">
        <v>5</v>
      </c>
      <c r="D60" s="34" t="s">
        <v>18</v>
      </c>
      <c r="E60" s="8" t="s">
        <v>41</v>
      </c>
      <c r="F60" s="14" t="s">
        <v>95</v>
      </c>
      <c r="G60" s="8">
        <v>0.6</v>
      </c>
      <c r="H60" s="9">
        <v>0</v>
      </c>
    </row>
    <row r="61" spans="3:8" x14ac:dyDescent="0.25">
      <c r="C61" s="7">
        <v>5</v>
      </c>
      <c r="D61" s="34" t="s">
        <v>18</v>
      </c>
      <c r="E61" s="8" t="s">
        <v>64</v>
      </c>
      <c r="F61" s="14" t="s">
        <v>96</v>
      </c>
      <c r="G61" s="8">
        <v>0.6</v>
      </c>
      <c r="H61" s="9">
        <v>0</v>
      </c>
    </row>
    <row r="62" spans="3:8" x14ac:dyDescent="0.25">
      <c r="C62" s="7">
        <v>5</v>
      </c>
      <c r="D62" s="34" t="s">
        <v>18</v>
      </c>
      <c r="E62" s="8" t="s">
        <v>66</v>
      </c>
      <c r="F62" s="14" t="s">
        <v>97</v>
      </c>
      <c r="G62" s="8">
        <v>0.6</v>
      </c>
      <c r="H62" s="9">
        <v>0</v>
      </c>
    </row>
    <row r="63" spans="3:8" x14ac:dyDescent="0.25">
      <c r="C63" s="7">
        <v>5</v>
      </c>
      <c r="D63" s="34" t="s">
        <v>18</v>
      </c>
      <c r="E63" s="8" t="s">
        <v>98</v>
      </c>
      <c r="F63" s="14" t="s">
        <v>99</v>
      </c>
      <c r="G63" s="8">
        <v>0.6</v>
      </c>
      <c r="H63" s="9">
        <v>0</v>
      </c>
    </row>
    <row r="64" spans="3:8" ht="15.75" thickBot="1" x14ac:dyDescent="0.3">
      <c r="C64" s="10">
        <v>5</v>
      </c>
      <c r="D64" s="35" t="s">
        <v>18</v>
      </c>
      <c r="E64" s="11">
        <v>1.08</v>
      </c>
      <c r="F64" s="15" t="s">
        <v>100</v>
      </c>
      <c r="G64" s="11">
        <v>0.8</v>
      </c>
      <c r="H64" s="12">
        <v>0</v>
      </c>
    </row>
    <row r="65" spans="3:8" x14ac:dyDescent="0.25">
      <c r="C65" s="4">
        <v>6</v>
      </c>
      <c r="D65" s="33" t="s">
        <v>22</v>
      </c>
      <c r="E65" s="5">
        <v>1.02</v>
      </c>
      <c r="F65" s="13" t="s">
        <v>101</v>
      </c>
      <c r="G65" s="5">
        <v>0.2</v>
      </c>
      <c r="H65" s="6">
        <v>1</v>
      </c>
    </row>
    <row r="66" spans="3:8" x14ac:dyDescent="0.25">
      <c r="C66" s="7">
        <v>6</v>
      </c>
      <c r="D66" s="34" t="s">
        <v>22</v>
      </c>
      <c r="E66" s="8" t="s">
        <v>37</v>
      </c>
      <c r="F66" s="14" t="s">
        <v>102</v>
      </c>
      <c r="G66" s="8">
        <v>0.2</v>
      </c>
      <c r="H66" s="9">
        <v>1</v>
      </c>
    </row>
    <row r="67" spans="3:8" x14ac:dyDescent="0.25">
      <c r="C67" s="7">
        <v>6</v>
      </c>
      <c r="D67" s="34" t="s">
        <v>22</v>
      </c>
      <c r="E67" s="8" t="s">
        <v>42</v>
      </c>
      <c r="F67" s="14" t="s">
        <v>103</v>
      </c>
      <c r="G67" s="8">
        <v>0.2</v>
      </c>
      <c r="H67" s="9">
        <v>1</v>
      </c>
    </row>
    <row r="68" spans="3:8" x14ac:dyDescent="0.25">
      <c r="C68" s="7">
        <v>6</v>
      </c>
      <c r="D68" s="34" t="s">
        <v>22</v>
      </c>
      <c r="E68" s="8">
        <v>1.04</v>
      </c>
      <c r="F68" s="14" t="s">
        <v>104</v>
      </c>
      <c r="G68" s="8">
        <v>0.4</v>
      </c>
      <c r="H68" s="9">
        <v>1</v>
      </c>
    </row>
    <row r="69" spans="3:8" x14ac:dyDescent="0.25">
      <c r="C69" s="7">
        <v>6</v>
      </c>
      <c r="D69" s="34" t="s">
        <v>22</v>
      </c>
      <c r="E69" s="8" t="s">
        <v>38</v>
      </c>
      <c r="F69" s="14" t="s">
        <v>105</v>
      </c>
      <c r="G69" s="8">
        <v>0.4</v>
      </c>
      <c r="H69" s="9">
        <v>1</v>
      </c>
    </row>
    <row r="70" spans="3:8" x14ac:dyDescent="0.25">
      <c r="C70" s="7">
        <v>6</v>
      </c>
      <c r="D70" s="34" t="s">
        <v>22</v>
      </c>
      <c r="E70" s="8" t="s">
        <v>39</v>
      </c>
      <c r="F70" s="14" t="s">
        <v>106</v>
      </c>
      <c r="G70" s="8">
        <v>0.4</v>
      </c>
      <c r="H70" s="9">
        <v>1</v>
      </c>
    </row>
    <row r="71" spans="3:8" x14ac:dyDescent="0.25">
      <c r="C71" s="7">
        <v>6</v>
      </c>
      <c r="D71" s="34" t="s">
        <v>22</v>
      </c>
      <c r="E71" s="8" t="s">
        <v>43</v>
      </c>
      <c r="F71" s="14" t="s">
        <v>107</v>
      </c>
      <c r="G71" s="8">
        <v>0.4</v>
      </c>
      <c r="H71" s="9">
        <v>1</v>
      </c>
    </row>
    <row r="72" spans="3:8" x14ac:dyDescent="0.25">
      <c r="C72" s="7">
        <v>6</v>
      </c>
      <c r="D72" s="34" t="s">
        <v>22</v>
      </c>
      <c r="E72" s="8">
        <v>1.06</v>
      </c>
      <c r="F72" s="14" t="s">
        <v>108</v>
      </c>
      <c r="G72" s="8">
        <v>0.6</v>
      </c>
      <c r="H72" s="9">
        <v>1</v>
      </c>
    </row>
    <row r="73" spans="3:8" x14ac:dyDescent="0.25">
      <c r="C73" s="7">
        <v>6</v>
      </c>
      <c r="D73" s="34" t="s">
        <v>22</v>
      </c>
      <c r="E73" s="8" t="s">
        <v>40</v>
      </c>
      <c r="F73" s="14" t="s">
        <v>109</v>
      </c>
      <c r="G73" s="8">
        <v>0.6</v>
      </c>
      <c r="H73" s="9">
        <v>1</v>
      </c>
    </row>
    <row r="74" spans="3:8" x14ac:dyDescent="0.25">
      <c r="C74" s="7">
        <v>6</v>
      </c>
      <c r="D74" s="34" t="s">
        <v>22</v>
      </c>
      <c r="E74" s="8">
        <v>1.08</v>
      </c>
      <c r="F74" s="14" t="s">
        <v>110</v>
      </c>
      <c r="G74" s="8">
        <v>0.8</v>
      </c>
      <c r="H74" s="9">
        <v>1</v>
      </c>
    </row>
    <row r="75" spans="3:8" ht="15.75" thickBot="1" x14ac:dyDescent="0.3">
      <c r="C75" s="10">
        <v>6</v>
      </c>
      <c r="D75" s="35" t="s">
        <v>22</v>
      </c>
      <c r="E75" s="11">
        <v>1.2</v>
      </c>
      <c r="F75" s="15" t="s">
        <v>111</v>
      </c>
      <c r="G75" s="11">
        <v>1.2</v>
      </c>
      <c r="H75" s="12">
        <v>1</v>
      </c>
    </row>
    <row r="77" spans="3:8" x14ac:dyDescent="0.25">
      <c r="C77" s="22"/>
    </row>
    <row r="78" spans="3:8" x14ac:dyDescent="0.25">
      <c r="C78" s="24"/>
    </row>
    <row r="79" spans="3:8" x14ac:dyDescent="0.25">
      <c r="C79" s="24"/>
    </row>
    <row r="80" spans="3:8" x14ac:dyDescent="0.25">
      <c r="C80" s="24"/>
    </row>
    <row r="81" spans="3:3" x14ac:dyDescent="0.25">
      <c r="C81" s="24"/>
    </row>
    <row r="82" spans="3:3" x14ac:dyDescent="0.25">
      <c r="C82" s="24"/>
    </row>
    <row r="83" spans="3:3" x14ac:dyDescent="0.25">
      <c r="C83" s="24"/>
    </row>
    <row r="84" spans="3:3" x14ac:dyDescent="0.25">
      <c r="C84" s="24"/>
    </row>
  </sheetData>
  <sortState ref="C57:H92">
    <sortCondition ref="G57:G92"/>
    <sortCondition ref="E57:E92"/>
  </sortState>
  <printOptions horizontalCentered="1"/>
  <pageMargins left="0.11811023622047245" right="0.11811023622047245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7" workbookViewId="0">
      <selection activeCell="L15" sqref="L15"/>
    </sheetView>
  </sheetViews>
  <sheetFormatPr baseColWidth="10" defaultRowHeight="15" x14ac:dyDescent="0.25"/>
  <cols>
    <col min="1" max="1" width="13.42578125" style="1" customWidth="1"/>
    <col min="2" max="2" width="29" style="1" customWidth="1"/>
    <col min="3" max="3" width="58.5703125" customWidth="1"/>
    <col min="4" max="4" width="10" customWidth="1"/>
    <col min="7" max="7" width="5.42578125" style="30" customWidth="1"/>
  </cols>
  <sheetData>
    <row r="1" spans="1:12" ht="25.5" customHeight="1" x14ac:dyDescent="0.25">
      <c r="A1" s="87" t="s">
        <v>10</v>
      </c>
      <c r="B1" s="87"/>
      <c r="C1" s="87"/>
      <c r="D1" s="87"/>
      <c r="E1" s="87"/>
      <c r="F1" s="87"/>
      <c r="G1" s="87"/>
    </row>
    <row r="2" spans="1:12" ht="26.25" x14ac:dyDescent="0.4">
      <c r="A2" s="86" t="s">
        <v>23</v>
      </c>
      <c r="B2" s="86"/>
      <c r="C2" s="86"/>
      <c r="D2" s="86"/>
      <c r="E2" s="86"/>
      <c r="F2" s="86"/>
      <c r="G2" s="86"/>
    </row>
    <row r="3" spans="1:12" s="75" customFormat="1" ht="36.75" customHeight="1" thickBot="1" x14ac:dyDescent="0.35">
      <c r="A3" s="73"/>
      <c r="B3" s="73"/>
      <c r="C3" s="73"/>
      <c r="D3" s="73"/>
      <c r="E3" s="73"/>
      <c r="F3" s="73"/>
      <c r="G3" s="74"/>
    </row>
    <row r="4" spans="1:12" s="75" customFormat="1" ht="20.25" thickTop="1" thickBot="1" x14ac:dyDescent="0.35">
      <c r="A4" s="76">
        <v>1</v>
      </c>
      <c r="B4" s="77" t="s">
        <v>112</v>
      </c>
      <c r="C4" s="88"/>
      <c r="D4" s="88"/>
      <c r="E4" s="88"/>
      <c r="F4" s="88"/>
      <c r="G4" s="78"/>
    </row>
    <row r="5" spans="1:12" s="75" customFormat="1" ht="19.5" thickTop="1" x14ac:dyDescent="0.3">
      <c r="A5" s="73"/>
      <c r="B5" s="73"/>
      <c r="C5" s="73"/>
      <c r="D5" s="73"/>
      <c r="E5" s="73"/>
      <c r="F5" s="73"/>
      <c r="G5" s="74"/>
    </row>
    <row r="6" spans="1:12" ht="6" customHeight="1" thickBot="1" x14ac:dyDescent="0.3">
      <c r="C6" s="3"/>
      <c r="D6" s="3"/>
      <c r="E6" s="3"/>
      <c r="F6" s="3"/>
    </row>
    <row r="7" spans="1:12" ht="33.75" customHeight="1" thickBot="1" x14ac:dyDescent="0.3">
      <c r="A7" s="25" t="s">
        <v>5</v>
      </c>
      <c r="B7" s="26" t="s">
        <v>13</v>
      </c>
      <c r="C7" s="27" t="s">
        <v>12</v>
      </c>
      <c r="D7" s="27" t="s">
        <v>11</v>
      </c>
      <c r="E7" s="27" t="s">
        <v>6</v>
      </c>
      <c r="F7" s="27" t="s">
        <v>7</v>
      </c>
      <c r="G7" s="31"/>
    </row>
    <row r="8" spans="1:12" x14ac:dyDescent="0.25">
      <c r="A8" s="45">
        <v>1</v>
      </c>
      <c r="B8" s="46" t="str">
        <f t="shared" ref="B8:B19" ca="1" si="0">IFERROR(INDEX(Col_Familles_barres,MATCH(A8,Col_Groupes_barres,0)),"")</f>
        <v>Entrée</v>
      </c>
      <c r="C8" s="47" t="s">
        <v>30</v>
      </c>
      <c r="D8" s="48" t="str">
        <f ca="1">IFERROR(INDEX(Col_NoElmnts_barres,MATCH(C8,Col_Elements_barres,0)),"")</f>
        <v>1,04c</v>
      </c>
      <c r="E8" s="39">
        <f ca="1">IFERROR(INDEX(Col_Vlrs_barres,MATCH(C8,Col_Elements_barres,0)),"")</f>
        <v>0.4</v>
      </c>
      <c r="F8" s="42">
        <f ca="1">IFERROR(IF(SUMPRODUCT(($A$8:A8=A8)*$G$8:G8)=IF(A8=6,1,0.5),0.5,0),"")</f>
        <v>0.5</v>
      </c>
      <c r="G8" s="38">
        <f t="shared" ref="G8:G19" ca="1" si="1">INDEX(Bonus_compo_barres,MATCH(C8,Col_Elements_barres,0))</f>
        <v>0.5</v>
      </c>
      <c r="H8" s="28"/>
      <c r="I8" s="28"/>
      <c r="J8" s="28"/>
      <c r="K8" s="28"/>
      <c r="L8" s="28"/>
    </row>
    <row r="9" spans="1:12" x14ac:dyDescent="0.25">
      <c r="A9" s="49">
        <v>2</v>
      </c>
      <c r="B9" s="50" t="str">
        <f t="shared" ca="1" si="0"/>
        <v>Travail en appui</v>
      </c>
      <c r="C9" s="51" t="s">
        <v>47</v>
      </c>
      <c r="D9" s="52" t="str">
        <f t="shared" ref="D9:D19" ca="1" si="2">IFERROR(INDEX(Col_NoElmnts_barres,MATCH(C9,Col_Elements_barres,0)),"")</f>
        <v>1,02c</v>
      </c>
      <c r="E9" s="40">
        <f t="shared" ref="E9:E19" ca="1" si="3">IFERROR(INDEX(Col_Vlrs_barres,MATCH(C9,Col_Elements_barres,0)),"")</f>
        <v>0.2</v>
      </c>
      <c r="F9" s="43">
        <f ca="1">IFERROR(IF(SUMPRODUCT(($A$8:A9=A9)*$G$8:G9)=IF(A9=6,1,0.5),0.5,0),"")</f>
        <v>0</v>
      </c>
      <c r="G9" s="38">
        <f t="shared" ca="1" si="1"/>
        <v>0</v>
      </c>
      <c r="H9" s="28"/>
      <c r="I9" s="28"/>
      <c r="J9" s="28"/>
      <c r="K9" s="28"/>
      <c r="L9" s="28"/>
    </row>
    <row r="10" spans="1:12" x14ac:dyDescent="0.25">
      <c r="A10" s="49">
        <v>3</v>
      </c>
      <c r="B10" s="50" t="str">
        <f t="shared" ca="1" si="0"/>
        <v>Rotation</v>
      </c>
      <c r="C10" s="51" t="s">
        <v>61</v>
      </c>
      <c r="D10" s="52">
        <f t="shared" ca="1" si="2"/>
        <v>1.06</v>
      </c>
      <c r="E10" s="40">
        <f t="shared" ca="1" si="3"/>
        <v>0.4</v>
      </c>
      <c r="F10" s="43">
        <f ca="1">IFERROR(IF(SUMPRODUCT(($A$8:A10=A10)*$G$8:G10)=IF(A10=6,1,0.5),0.5,0),"")</f>
        <v>0.5</v>
      </c>
      <c r="G10" s="38">
        <f t="shared" ca="1" si="1"/>
        <v>0.5</v>
      </c>
      <c r="H10" s="28"/>
      <c r="I10" s="28"/>
      <c r="J10" s="28"/>
      <c r="K10" s="28"/>
      <c r="L10" s="28"/>
    </row>
    <row r="11" spans="1:12" x14ac:dyDescent="0.25">
      <c r="A11" s="49">
        <v>4</v>
      </c>
      <c r="B11" s="50" t="str">
        <f t="shared" ca="1" si="0"/>
        <v>Travail à la suspension</v>
      </c>
      <c r="C11" s="51" t="s">
        <v>84</v>
      </c>
      <c r="D11" s="52" t="str">
        <f t="shared" ca="1" si="2"/>
        <v>1,04c</v>
      </c>
      <c r="E11" s="40">
        <f t="shared" ca="1" si="3"/>
        <v>0.4</v>
      </c>
      <c r="F11" s="43">
        <f ca="1">IFERROR(IF(SUMPRODUCT(($A$8:A11=A11)*$G$8:G11)=IF(A11=6,1,0.5),0.5,0),"")</f>
        <v>0.5</v>
      </c>
      <c r="G11" s="38">
        <f t="shared" ca="1" si="1"/>
        <v>0.5</v>
      </c>
      <c r="H11" s="28"/>
      <c r="I11" s="28"/>
      <c r="J11" s="28"/>
      <c r="K11" s="28"/>
      <c r="L11" s="28"/>
    </row>
    <row r="12" spans="1:12" x14ac:dyDescent="0.25">
      <c r="A12" s="49">
        <v>5</v>
      </c>
      <c r="B12" s="50" t="str">
        <f t="shared" ca="1" si="0"/>
        <v>Suspension appui ou invers</v>
      </c>
      <c r="C12" s="51" t="s">
        <v>93</v>
      </c>
      <c r="D12" s="52">
        <f t="shared" ca="1" si="2"/>
        <v>1.06</v>
      </c>
      <c r="E12" s="40">
        <f t="shared" ca="1" si="3"/>
        <v>0.6</v>
      </c>
      <c r="F12" s="43">
        <f ca="1">IFERROR(IF(SUMPRODUCT(($A$8:A12=A12)*$G$8:G12)=IF(A12=6,1,0.5),0.5,0),"")</f>
        <v>0</v>
      </c>
      <c r="G12" s="38">
        <f t="shared" ca="1" si="1"/>
        <v>0</v>
      </c>
      <c r="H12" s="28"/>
      <c r="I12" s="28"/>
      <c r="J12" s="28"/>
      <c r="K12" s="28"/>
      <c r="L12" s="28"/>
    </row>
    <row r="13" spans="1:12" x14ac:dyDescent="0.25">
      <c r="A13" s="49">
        <v>5</v>
      </c>
      <c r="B13" s="50" t="str">
        <f t="shared" ca="1" si="0"/>
        <v>Suspension appui ou invers</v>
      </c>
      <c r="C13" s="51" t="s">
        <v>29</v>
      </c>
      <c r="D13" s="52" t="str">
        <f t="shared" ca="1" si="2"/>
        <v>1,04b</v>
      </c>
      <c r="E13" s="40">
        <f t="shared" ca="1" si="3"/>
        <v>0.4</v>
      </c>
      <c r="F13" s="43">
        <f ca="1">IFERROR(IF(SUMPRODUCT(($A$8:A13=A13)*$G$8:G13)=IF(A13=6,1,0.5),0.5,0),"")</f>
        <v>0.5</v>
      </c>
      <c r="G13" s="38">
        <f t="shared" ca="1" si="1"/>
        <v>0.5</v>
      </c>
      <c r="H13" s="29"/>
      <c r="I13" s="29"/>
      <c r="J13" s="29"/>
      <c r="K13" s="29"/>
      <c r="L13" s="29"/>
    </row>
    <row r="14" spans="1:12" x14ac:dyDescent="0.25">
      <c r="A14" s="49">
        <v>6</v>
      </c>
      <c r="B14" s="50" t="str">
        <f t="shared" ca="1" si="0"/>
        <v>Sortie</v>
      </c>
      <c r="C14" s="51" t="s">
        <v>108</v>
      </c>
      <c r="D14" s="52">
        <f t="shared" ca="1" si="2"/>
        <v>1.06</v>
      </c>
      <c r="E14" s="40">
        <f t="shared" ca="1" si="3"/>
        <v>0.6</v>
      </c>
      <c r="F14" s="43">
        <f ca="1">IFERROR(IF(SUMPRODUCT(($A$8:A14=A14)*$G$8:G14)=IF(A14=6,1,0.5),0.5,0),"")</f>
        <v>0.5</v>
      </c>
      <c r="G14" s="38">
        <f t="shared" ca="1" si="1"/>
        <v>1</v>
      </c>
      <c r="H14" s="29"/>
      <c r="I14" s="29"/>
      <c r="J14" s="29"/>
      <c r="K14" s="29"/>
      <c r="L14" s="29"/>
    </row>
    <row r="15" spans="1:12" x14ac:dyDescent="0.25">
      <c r="A15" s="49">
        <v>2</v>
      </c>
      <c r="B15" s="50" t="str">
        <f t="shared" ca="1" si="0"/>
        <v>Travail en appui</v>
      </c>
      <c r="C15" s="51" t="s">
        <v>47</v>
      </c>
      <c r="D15" s="52" t="str">
        <f t="shared" ca="1" si="2"/>
        <v>1,02c</v>
      </c>
      <c r="E15" s="40">
        <f t="shared" ca="1" si="3"/>
        <v>0.2</v>
      </c>
      <c r="F15" s="43">
        <f ca="1">IFERROR(IF(SUMPRODUCT(($A$8:A15=A15)*$G$8:G15)=IF(A15=6,1,0.5),0.5,0),"")</f>
        <v>0</v>
      </c>
      <c r="G15" s="38">
        <f t="shared" ca="1" si="1"/>
        <v>0</v>
      </c>
      <c r="H15" s="28"/>
      <c r="I15" s="28"/>
      <c r="J15" s="28"/>
      <c r="K15" s="28"/>
      <c r="L15" s="28"/>
    </row>
    <row r="16" spans="1:12" x14ac:dyDescent="0.25">
      <c r="A16" s="49"/>
      <c r="B16" s="50" t="str">
        <f t="shared" ca="1" si="0"/>
        <v/>
      </c>
      <c r="C16" s="51"/>
      <c r="D16" s="52" t="str">
        <f t="shared" ca="1" si="2"/>
        <v/>
      </c>
      <c r="E16" s="40" t="str">
        <f t="shared" ca="1" si="3"/>
        <v/>
      </c>
      <c r="F16" s="43" t="str">
        <f ca="1">IFERROR(IF(SUMPRODUCT(($A$8:A16=A16)*$G$8:G16)=IF(A16=6,1,0.5),0.5,0),"")</f>
        <v/>
      </c>
      <c r="G16" s="38" t="e">
        <f t="shared" ca="1" si="1"/>
        <v>#N/A</v>
      </c>
    </row>
    <row r="17" spans="1:7" x14ac:dyDescent="0.25">
      <c r="A17" s="49"/>
      <c r="B17" s="50" t="str">
        <f t="shared" ca="1" si="0"/>
        <v/>
      </c>
      <c r="C17" s="51"/>
      <c r="D17" s="52" t="str">
        <f t="shared" ca="1" si="2"/>
        <v/>
      </c>
      <c r="E17" s="40" t="str">
        <f t="shared" ca="1" si="3"/>
        <v/>
      </c>
      <c r="F17" s="43" t="str">
        <f ca="1">IFERROR(IF(SUMPRODUCT(($A$8:A17=A17)*$G$8:G17)=IF(A17=6,1,0.5),0.5,0),"")</f>
        <v/>
      </c>
      <c r="G17" s="38" t="e">
        <f t="shared" ca="1" si="1"/>
        <v>#N/A</v>
      </c>
    </row>
    <row r="18" spans="1:7" x14ac:dyDescent="0.25">
      <c r="A18" s="49"/>
      <c r="B18" s="50" t="str">
        <f t="shared" ca="1" si="0"/>
        <v/>
      </c>
      <c r="C18" s="51"/>
      <c r="D18" s="52" t="str">
        <f t="shared" ca="1" si="2"/>
        <v/>
      </c>
      <c r="E18" s="40" t="str">
        <f t="shared" ca="1" si="3"/>
        <v/>
      </c>
      <c r="F18" s="43" t="str">
        <f ca="1">IFERROR(IF(SUMPRODUCT(($A$8:A18=A18)*$G$8:G18)=IF(A18=6,1,0.5),0.5,0),"")</f>
        <v/>
      </c>
      <c r="G18" s="38" t="e">
        <f t="shared" ca="1" si="1"/>
        <v>#N/A</v>
      </c>
    </row>
    <row r="19" spans="1:7" ht="15.75" thickBot="1" x14ac:dyDescent="0.3">
      <c r="A19" s="53"/>
      <c r="B19" s="54" t="str">
        <f t="shared" ca="1" si="0"/>
        <v/>
      </c>
      <c r="C19" s="55"/>
      <c r="D19" s="56" t="str">
        <f t="shared" ca="1" si="2"/>
        <v/>
      </c>
      <c r="E19" s="41" t="str">
        <f t="shared" ca="1" si="3"/>
        <v/>
      </c>
      <c r="F19" s="44" t="str">
        <f ca="1">IFERROR(IF(SUMPRODUCT(($A$8:A19=A19)*$G$8:G19)=IF(A19=6,1,0.5),0.5,0),"")</f>
        <v/>
      </c>
      <c r="G19" s="38" t="e">
        <f t="shared" ca="1" si="1"/>
        <v>#N/A</v>
      </c>
    </row>
    <row r="20" spans="1:7" ht="7.5" customHeight="1" thickBot="1" x14ac:dyDescent="0.3"/>
    <row r="21" spans="1:7" ht="20.25" customHeight="1" thickBot="1" x14ac:dyDescent="0.3">
      <c r="A21" s="58"/>
      <c r="B21" s="61" t="s">
        <v>113</v>
      </c>
      <c r="C21" s="61"/>
      <c r="D21" s="61"/>
      <c r="E21" s="60">
        <f ca="1">SUM(IFERROR(LARGE($E$8:$E$19,ROW(1:6)),))</f>
        <v>0.6</v>
      </c>
      <c r="F21" s="57"/>
      <c r="G21" s="62"/>
    </row>
    <row r="22" spans="1:7" ht="7.5" customHeight="1" thickBot="1" x14ac:dyDescent="0.3">
      <c r="A22" s="58"/>
      <c r="B22" s="58"/>
      <c r="C22" s="57"/>
      <c r="D22" s="57"/>
      <c r="E22" s="57"/>
      <c r="F22" s="57"/>
      <c r="G22" s="62"/>
    </row>
    <row r="23" spans="1:7" ht="20.25" customHeight="1" thickBot="1" x14ac:dyDescent="0.3">
      <c r="A23" s="58"/>
      <c r="B23" s="61" t="s">
        <v>8</v>
      </c>
      <c r="C23" s="61"/>
      <c r="D23" s="61"/>
      <c r="E23" s="61"/>
      <c r="F23" s="59">
        <f ca="1">MIN(SUM(F8:F19),2)</f>
        <v>2</v>
      </c>
      <c r="G23" s="62"/>
    </row>
    <row r="24" spans="1:7" ht="7.5" customHeight="1" x14ac:dyDescent="0.25">
      <c r="A24" s="58"/>
      <c r="B24" s="58"/>
      <c r="C24" s="57"/>
      <c r="D24" s="57"/>
      <c r="E24" s="57"/>
      <c r="F24" s="57"/>
      <c r="G24" s="62"/>
    </row>
    <row r="25" spans="1:7" ht="7.5" customHeight="1" thickBot="1" x14ac:dyDescent="0.3"/>
    <row r="26" spans="1:7" ht="15" customHeight="1" x14ac:dyDescent="0.25">
      <c r="A26" s="85" t="s">
        <v>9</v>
      </c>
      <c r="B26" s="85"/>
      <c r="C26" s="79">
        <f ca="1">SUM(E21,F23)</f>
        <v>2.6</v>
      </c>
      <c r="D26" s="80"/>
      <c r="E26" s="80"/>
      <c r="F26" s="81"/>
      <c r="G26" s="62"/>
    </row>
    <row r="27" spans="1:7" ht="15.75" customHeight="1" thickBot="1" x14ac:dyDescent="0.3">
      <c r="A27" s="85"/>
      <c r="B27" s="85"/>
      <c r="C27" s="82"/>
      <c r="D27" s="83"/>
      <c r="E27" s="83"/>
      <c r="F27" s="84"/>
      <c r="G27" s="62"/>
    </row>
  </sheetData>
  <mergeCells count="5">
    <mergeCell ref="C26:F27"/>
    <mergeCell ref="A26:B27"/>
    <mergeCell ref="A2:G2"/>
    <mergeCell ref="A1:G1"/>
    <mergeCell ref="C4:F4"/>
  </mergeCells>
  <dataValidations count="2">
    <dataValidation type="list" allowBlank="1" showInputMessage="1" showErrorMessage="1" sqref="A8:A19">
      <formula1>Lst_Groupes_barres</formula1>
    </dataValidation>
    <dataValidation type="list" allowBlank="1" showInputMessage="1" showErrorMessage="1" sqref="C8:C19">
      <formula1>Lst_Elements_barres</formula1>
    </dataValidation>
  </dataValidations>
  <printOptions horizontalCentered="1"/>
  <pageMargins left="0.11811023622047245" right="0.11811023622047245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données Barres</vt:lpstr>
      <vt:lpstr>Calclul ND Barres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2016-03-10T18:43:00Z</dcterms:created>
  <dcterms:modified xsi:type="dcterms:W3CDTF">2016-05-19T14:05:53Z</dcterms:modified>
</cp:coreProperties>
</file>