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rome\Documents\Gym GUADELOUPE\CALCULS ND\"/>
    </mc:Choice>
  </mc:AlternateContent>
  <bookViews>
    <workbookView xWindow="0" yWindow="0" windowWidth="24000" windowHeight="8775" activeTab="1"/>
  </bookViews>
  <sheets>
    <sheet name="Tableau de données sol" sheetId="2" r:id="rId1"/>
    <sheet name="Tableau de données Barres" sheetId="7" r:id="rId2"/>
    <sheet name="Calclul ND SOL" sheetId="1" r:id="rId3"/>
    <sheet name="Calclul ND BARRES" sheetId="8" r:id="rId4"/>
  </sheets>
  <definedNames>
    <definedName name="Bonus_compo_barres" localSheetId="1">OFFSET('Tableau de données Barres'!Col_Groupes_barres,,5)</definedName>
    <definedName name="Bonus_compo_sol">OFFSET(Col_Groupes_sol,,5)</definedName>
    <definedName name="Col_Elements_barres" localSheetId="1">OFFSET('Tableau de données Barres'!Col_Groupes_barres,,3)</definedName>
    <definedName name="Col_Elements_sol">OFFSET(Col_Groupes_sol,,3)</definedName>
    <definedName name="Col_Familles_barres" localSheetId="1">OFFSET('Tableau de données Barres'!Col_Groupes_barres,,1)</definedName>
    <definedName name="Col_Familles_sol">OFFSET(Col_Groupes_sol,,1)</definedName>
    <definedName name="Col_Groupes_barres" localSheetId="1">OFFSET('Tableau de données Barres'!$C$2,,,COUNT('Tableau de données Barres'!$C:$C))</definedName>
    <definedName name="Col_Groupes_sol">OFFSET('Tableau de données sol'!$C$2,,,COUNT('Tableau de données sol'!$C:$C))</definedName>
    <definedName name="Col_NoElmnts_barres" localSheetId="1">OFFSET('Tableau de données Barres'!Col_Groupes_barres,,2)</definedName>
    <definedName name="Col_NoElmnts_sol">OFFSET(Col_Groupes_sol,,2)</definedName>
    <definedName name="Col_Vlrs_barres" localSheetId="1">OFFSET('Tableau de données Barres'!Col_Groupes_barres,,4)</definedName>
    <definedName name="Col_Vlrs_sol">OFFSET(Col_Groupes_sol,,4)</definedName>
    <definedName name="Lst_Elements_barres" localSheetId="1">OFFSET('Tableau de données Barres'!Col_Elements_barres,MATCH('Calclul ND SOL'!$A1,'Tableau de données Barres'!Col_Groupes_barres,0)-1,,COUNTIF('Tableau de données Barres'!Col_Groupes_barres,'Calclul ND SOL'!$A1))</definedName>
    <definedName name="Lst_Elements_sol" localSheetId="3">OFFSET(Col_Elements_sol,MATCH('Calclul ND BARRES'!$A1,Col_Groupes_sol,0)-1,,COUNTIF(Col_Groupes_sol,'Calclul ND BARRES'!$A1))</definedName>
    <definedName name="Lst_Elements_sol">OFFSET(Col_Elements_sol,MATCH('Calclul ND SOL'!$A1,Col_Groupes_sol,0)-1,,COUNTIF(Col_Groupes_sol,'Calclul ND SOL'!$A1))</definedName>
    <definedName name="Lst_Familles_barres" localSheetId="1">OFFSET('Tableau de données Barres'!Col_Groupes_barres,,1)</definedName>
    <definedName name="Lst_Familles_sol">OFFSET(Col_Groupes_sol,,1)</definedName>
    <definedName name="Lst_Groupes_barres" localSheetId="1">OFFSET('Tableau de données Barres'!$A$2,,,COUNT('Tableau de données Barres'!$A:$A))</definedName>
    <definedName name="Lst_Groupes_sol">OFFSET('Tableau de données sol'!$A$2,,,COUNT('Tableau de données sol'!$A:$A))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8" l="1"/>
  <c r="E16" i="8"/>
  <c r="D16" i="8"/>
  <c r="B16" i="8"/>
  <c r="G15" i="8"/>
  <c r="E15" i="8"/>
  <c r="D15" i="8"/>
  <c r="B15" i="8"/>
  <c r="G14" i="8"/>
  <c r="E14" i="8"/>
  <c r="D14" i="8"/>
  <c r="B14" i="8"/>
  <c r="G13" i="8"/>
  <c r="E13" i="8"/>
  <c r="D13" i="8"/>
  <c r="B13" i="8"/>
  <c r="G12" i="8"/>
  <c r="E12" i="8"/>
  <c r="D12" i="8"/>
  <c r="B12" i="8"/>
  <c r="G11" i="8"/>
  <c r="E11" i="8"/>
  <c r="D11" i="8"/>
  <c r="B11" i="8"/>
  <c r="G10" i="8"/>
  <c r="E10" i="8"/>
  <c r="D10" i="8"/>
  <c r="B10" i="8"/>
  <c r="G9" i="8"/>
  <c r="E9" i="8"/>
  <c r="D9" i="8"/>
  <c r="B9" i="8"/>
  <c r="G8" i="8"/>
  <c r="E8" i="8"/>
  <c r="D8" i="8"/>
  <c r="B8" i="8"/>
  <c r="G7" i="8"/>
  <c r="E7" i="8"/>
  <c r="D7" i="8"/>
  <c r="B7" i="8"/>
  <c r="G6" i="8"/>
  <c r="E6" i="8"/>
  <c r="D6" i="8"/>
  <c r="B6" i="8"/>
  <c r="G5" i="8"/>
  <c r="F13" i="8" s="1"/>
  <c r="E5" i="8"/>
  <c r="D5" i="8"/>
  <c r="B5" i="8"/>
  <c r="B5" i="1"/>
  <c r="B6" i="1"/>
  <c r="B7" i="1"/>
  <c r="B8" i="1"/>
  <c r="B9" i="1"/>
  <c r="B10" i="1"/>
  <c r="B11" i="1"/>
  <c r="B12" i="1"/>
  <c r="B13" i="1"/>
  <c r="B14" i="1"/>
  <c r="B15" i="1"/>
  <c r="B16" i="1"/>
  <c r="E5" i="1"/>
  <c r="D5" i="1"/>
  <c r="F5" i="8" l="1"/>
  <c r="E18" i="8" a="1"/>
  <c r="E18" i="8" s="1"/>
  <c r="F6" i="8"/>
  <c r="F14" i="8"/>
  <c r="F7" i="8"/>
  <c r="F11" i="8"/>
  <c r="F15" i="8"/>
  <c r="F10" i="8"/>
  <c r="F8" i="8"/>
  <c r="F12" i="8"/>
  <c r="F16" i="8"/>
  <c r="F9" i="8"/>
  <c r="E6" i="1"/>
  <c r="E7" i="1"/>
  <c r="E8" i="1"/>
  <c r="E9" i="1"/>
  <c r="E10" i="1"/>
  <c r="E11" i="1"/>
  <c r="E12" i="1"/>
  <c r="E13" i="1"/>
  <c r="E14" i="1"/>
  <c r="E15" i="1"/>
  <c r="E16" i="1"/>
  <c r="D6" i="1"/>
  <c r="D7" i="1"/>
  <c r="D8" i="1"/>
  <c r="D9" i="1"/>
  <c r="D10" i="1"/>
  <c r="D11" i="1"/>
  <c r="D12" i="1"/>
  <c r="D13" i="1"/>
  <c r="D14" i="1"/>
  <c r="D15" i="1"/>
  <c r="D16" i="1"/>
  <c r="F20" i="8" l="1"/>
  <c r="C23" i="8" s="1"/>
  <c r="G6" i="1"/>
  <c r="G7" i="1"/>
  <c r="G8" i="1"/>
  <c r="G9" i="1"/>
  <c r="G10" i="1"/>
  <c r="G11" i="1"/>
  <c r="G12" i="1"/>
  <c r="G13" i="1"/>
  <c r="G14" i="1"/>
  <c r="G15" i="1"/>
  <c r="G16" i="1"/>
  <c r="G5" i="1"/>
  <c r="F5" i="1" l="1"/>
  <c r="F6" i="1"/>
  <c r="F10" i="1"/>
  <c r="F14" i="1"/>
  <c r="F12" i="1"/>
  <c r="F7" i="1"/>
  <c r="F11" i="1"/>
  <c r="F15" i="1"/>
  <c r="F8" i="1"/>
  <c r="F16" i="1"/>
  <c r="F9" i="1"/>
  <c r="F13" i="1"/>
  <c r="F20" i="1" l="1"/>
  <c r="E18" i="1" a="1"/>
  <c r="E18" i="1" s="1"/>
  <c r="C23" i="1" s="1"/>
</calcChain>
</file>

<file path=xl/sharedStrings.xml><?xml version="1.0" encoding="utf-8"?>
<sst xmlns="http://schemas.openxmlformats.org/spreadsheetml/2006/main" count="518" uniqueCount="199">
  <si>
    <t>SOL</t>
  </si>
  <si>
    <t>Roue</t>
  </si>
  <si>
    <t>Valeurs</t>
  </si>
  <si>
    <t>ROULE</t>
  </si>
  <si>
    <t>ATR roulade avant</t>
  </si>
  <si>
    <t>ATR impulsion bras roulade avant</t>
  </si>
  <si>
    <t>Roulade élevée</t>
  </si>
  <si>
    <t>1,02b</t>
  </si>
  <si>
    <t>Roulade arrière (toute forme)</t>
  </si>
  <si>
    <t>1,04b</t>
  </si>
  <si>
    <t>Roulade arrière ATR</t>
  </si>
  <si>
    <t>1,06b</t>
  </si>
  <si>
    <t>Roulade arrière ATR 1/2 valse</t>
  </si>
  <si>
    <t>Roulade arrière ATR valse</t>
  </si>
  <si>
    <t>Maintien et ATR</t>
  </si>
  <si>
    <t>Pont</t>
  </si>
  <si>
    <t>Grand écart antéro-postérieur</t>
  </si>
  <si>
    <t>2,02b</t>
  </si>
  <si>
    <t>ATR retour en fente</t>
  </si>
  <si>
    <t>2,04b</t>
  </si>
  <si>
    <t>ATR impulsion et pont avant</t>
  </si>
  <si>
    <t>ATR valse</t>
  </si>
  <si>
    <t xml:space="preserve">ATR en force de l'équerre </t>
  </si>
  <si>
    <t>ATR en force de l'équerre valse</t>
  </si>
  <si>
    <t>Rot ar et latérale</t>
  </si>
  <si>
    <t>Souplesse arrière</t>
  </si>
  <si>
    <t>Tempo</t>
  </si>
  <si>
    <t>Salto ar tendu 1/2 vrille</t>
  </si>
  <si>
    <t>Salto ar tendu vrille 1/2</t>
  </si>
  <si>
    <t>Salto ar tendu 2 vrilles</t>
  </si>
  <si>
    <t>3,02b</t>
  </si>
  <si>
    <t>3,06b</t>
  </si>
  <si>
    <t>Costal</t>
  </si>
  <si>
    <t>3,16b</t>
  </si>
  <si>
    <t>Double salto ar groupé</t>
  </si>
  <si>
    <t>3,02c</t>
  </si>
  <si>
    <t>Rondade (rebond)</t>
  </si>
  <si>
    <t>3,06c</t>
  </si>
  <si>
    <t>Salto ar groupé ou carpé</t>
  </si>
  <si>
    <t>Salto ar tendu</t>
  </si>
  <si>
    <t>3,10b</t>
  </si>
  <si>
    <t>Salto ar tendu vrille</t>
  </si>
  <si>
    <t>Salto ar tendu 2 vrilles 1/2</t>
  </si>
  <si>
    <t>Double salto ar carpé</t>
  </si>
  <si>
    <t>Eléments</t>
  </si>
  <si>
    <t>Groupes</t>
  </si>
  <si>
    <t>Familles</t>
  </si>
  <si>
    <t>n° éléments</t>
  </si>
  <si>
    <t>Sélectionner un groupe</t>
  </si>
  <si>
    <t>Valeurs des éléments</t>
  </si>
  <si>
    <t>Bonus composition</t>
  </si>
  <si>
    <t>Rot av</t>
  </si>
  <si>
    <t>Souplesse avant</t>
  </si>
  <si>
    <t>Saut de mains 1 pied</t>
  </si>
  <si>
    <t>4,04'</t>
  </si>
  <si>
    <t>Saut de mains rebond</t>
  </si>
  <si>
    <t>Salto facial</t>
  </si>
  <si>
    <t>Salto avant tendu</t>
  </si>
  <si>
    <t>4,06b</t>
  </si>
  <si>
    <t>Salto av groupé</t>
  </si>
  <si>
    <t>Salto av groupé 1/2 vrille</t>
  </si>
  <si>
    <t>4,10b</t>
  </si>
  <si>
    <t>Vrille avant groupée</t>
  </si>
  <si>
    <t>Vrille avant carpée</t>
  </si>
  <si>
    <t>4,04b</t>
  </si>
  <si>
    <t>Flip avant (rebond)</t>
  </si>
  <si>
    <t>4,06b'</t>
  </si>
  <si>
    <t>Salto avant carpé</t>
  </si>
  <si>
    <t>4,08'</t>
  </si>
  <si>
    <t>Salto av carpé 1/2 vrille</t>
  </si>
  <si>
    <t>4,12b</t>
  </si>
  <si>
    <t>Vrille avant tendue</t>
  </si>
  <si>
    <t>Salto av tendu vrille 1/2</t>
  </si>
  <si>
    <t>Double vrille avant</t>
  </si>
  <si>
    <t>Pivot</t>
  </si>
  <si>
    <t>Demi-Pivot</t>
  </si>
  <si>
    <t>Demi-Pivot et détourné</t>
  </si>
  <si>
    <t>Double pivot</t>
  </si>
  <si>
    <t>5,06b</t>
  </si>
  <si>
    <t>Demi-tour jambe horizontale</t>
  </si>
  <si>
    <t>5,10b</t>
  </si>
  <si>
    <t>Tour jambe horizontale</t>
  </si>
  <si>
    <t>5,16b</t>
  </si>
  <si>
    <t>Double tour jambe horizontale</t>
  </si>
  <si>
    <t>5,06c</t>
  </si>
  <si>
    <t>Demi-tour jambe à 180°</t>
  </si>
  <si>
    <t>Tour jambe à 180°</t>
  </si>
  <si>
    <t>5,16c</t>
  </si>
  <si>
    <t>Double tour jambe à 180°</t>
  </si>
  <si>
    <t>Sauts Gymnique</t>
  </si>
  <si>
    <t>Cabriole</t>
  </si>
  <si>
    <t>Pas chassé droite et gauche</t>
  </si>
  <si>
    <t>6,04b</t>
  </si>
  <si>
    <t>Sissonne</t>
  </si>
  <si>
    <t>Sissonne Pied-tête</t>
  </si>
  <si>
    <t>Cabriole 1/2 tour pied-tête</t>
  </si>
  <si>
    <t>6,10b</t>
  </si>
  <si>
    <t>Saut fouetté 1/2 tour  aussi pied-tête</t>
  </si>
  <si>
    <t>Grand jeté pied-tête</t>
  </si>
  <si>
    <t>6,02b</t>
  </si>
  <si>
    <t>Soubresaut</t>
  </si>
  <si>
    <t>6,04c</t>
  </si>
  <si>
    <t>Saut écart antéro-postérieur</t>
  </si>
  <si>
    <t>6,1c</t>
  </si>
  <si>
    <t>Grand jeté 1 tour</t>
  </si>
  <si>
    <t>6,02c</t>
  </si>
  <si>
    <t>Tour en l'air</t>
  </si>
  <si>
    <t>6,06b</t>
  </si>
  <si>
    <t>Tour 1/2 en l'air</t>
  </si>
  <si>
    <t>6,08b</t>
  </si>
  <si>
    <t>Saut de mouton</t>
  </si>
  <si>
    <t>6,10d</t>
  </si>
  <si>
    <t>Saut écart antéro-postérieur 1 tour</t>
  </si>
  <si>
    <t>6,14b</t>
  </si>
  <si>
    <t>Double tour en l'air</t>
  </si>
  <si>
    <t>Demi-tour en l'air</t>
  </si>
  <si>
    <t>Saut groupé</t>
  </si>
  <si>
    <t>6,04e</t>
  </si>
  <si>
    <t>6,08c</t>
  </si>
  <si>
    <t>Saut écart antéro-postérieur 1/2 tour</t>
  </si>
  <si>
    <t>6,10e</t>
  </si>
  <si>
    <t>Cosaque 1 tour appel 2 pieds</t>
  </si>
  <si>
    <t>Saut cosaque appel 2 pieds</t>
  </si>
  <si>
    <t>6,04e'</t>
  </si>
  <si>
    <t>Saut cosaque appel 1 pied</t>
  </si>
  <si>
    <t>6,10e'</t>
  </si>
  <si>
    <t>Cosaque 1 tour appel 1 pied</t>
  </si>
  <si>
    <t>6,12b</t>
  </si>
  <si>
    <t>Grand jeté changement pied-tête</t>
  </si>
  <si>
    <t>6,14c</t>
  </si>
  <si>
    <t>Double tour cosaque appel 1 pied</t>
  </si>
  <si>
    <t>6,02e</t>
  </si>
  <si>
    <t>Saut de chat</t>
  </si>
  <si>
    <t>6,04f</t>
  </si>
  <si>
    <t>Saut de chat 1/2 tour</t>
  </si>
  <si>
    <t>6,06c</t>
  </si>
  <si>
    <t>Saut carpé écart</t>
  </si>
  <si>
    <t>6,08d</t>
  </si>
  <si>
    <t>Grand jeté changement 1/4 de tour</t>
  </si>
  <si>
    <t>6,12c</t>
  </si>
  <si>
    <t>Saut carpé écart 1 tour</t>
  </si>
  <si>
    <t>6,10f</t>
  </si>
  <si>
    <t>Grand jeté changement</t>
  </si>
  <si>
    <t>6,14d</t>
  </si>
  <si>
    <t>Grand jeté changement demi-tour</t>
  </si>
  <si>
    <t>Saut Johnson demi-tour</t>
  </si>
  <si>
    <t>6,04j</t>
  </si>
  <si>
    <t>Saut de chat 1 tour</t>
  </si>
  <si>
    <t>Saut carpé écart 1/2 tour</t>
  </si>
  <si>
    <t>6,10g</t>
  </si>
  <si>
    <t>Grand jeté</t>
  </si>
  <si>
    <t>Grand jeté 1/2 tour aussi 1/4 de tour</t>
  </si>
  <si>
    <t>Total des 7 meilleurs éléments</t>
  </si>
  <si>
    <t>Total Bonus composition (2,00 pts maxi)</t>
  </si>
  <si>
    <t>NOTE DE DEPART =</t>
  </si>
  <si>
    <t>Triple pivot</t>
  </si>
  <si>
    <t>Calcul automatique des notes de départ GWADA GYM</t>
  </si>
  <si>
    <t>N° des l'éléments</t>
  </si>
  <si>
    <t>Sélectionner l'élément</t>
  </si>
  <si>
    <t>Roule</t>
  </si>
  <si>
    <t>Rot AR et Latérale</t>
  </si>
  <si>
    <t>Rot AV</t>
  </si>
  <si>
    <t>Pivots</t>
  </si>
  <si>
    <t>Sauts Gymniques</t>
  </si>
  <si>
    <t>Flip arrière (rebond)</t>
  </si>
  <si>
    <t>Familles SOL</t>
  </si>
  <si>
    <t>A</t>
  </si>
  <si>
    <t>B</t>
  </si>
  <si>
    <t>C</t>
  </si>
  <si>
    <t>D</t>
  </si>
  <si>
    <t>E</t>
  </si>
  <si>
    <t>F</t>
  </si>
  <si>
    <t>G</t>
  </si>
  <si>
    <t>BARRES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</si>
  <si>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</si>
  <si>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</si>
  <si>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</si>
  <si>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</si>
  <si>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</si>
  <si>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</si>
  <si>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</si>
  <si>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</si>
  <si>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</si>
  <si>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</si>
  <si>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</si>
  <si>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T</t>
  </si>
  <si>
    <t>U</t>
  </si>
  <si>
    <t>V</t>
  </si>
  <si>
    <t>W</t>
  </si>
  <si>
    <t>X</t>
  </si>
  <si>
    <t>Y</t>
  </si>
  <si>
    <t>Z</t>
  </si>
  <si>
    <t>S</t>
  </si>
  <si>
    <t>A1</t>
  </si>
  <si>
    <t>B2</t>
  </si>
  <si>
    <t>C3</t>
  </si>
  <si>
    <t>D4</t>
  </si>
  <si>
    <t>E5</t>
  </si>
  <si>
    <t>F6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</si>
</sst>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Groupe &quot;General"/>
  </numFmts>
  <fonts count="1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b/>
      <sz val="12"/>
      <color rgb="FFC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4" borderId="3" xfId="0" applyFill="1" applyBorder="1"/>
    <xf numFmtId="0" fontId="0" fillId="4" borderId="6" xfId="0" applyFill="1" applyBorder="1"/>
    <xf numFmtId="0" fontId="0" fillId="4" borderId="9" xfId="0" applyFill="1" applyBorder="1"/>
    <xf numFmtId="0" fontId="0" fillId="5" borderId="3" xfId="0" applyFill="1" applyBorder="1"/>
    <xf numFmtId="0" fontId="0" fillId="5" borderId="6" xfId="0" applyFill="1" applyBorder="1"/>
    <xf numFmtId="0" fontId="0" fillId="5" borderId="9" xfId="0" applyFill="1" applyBorder="1"/>
    <xf numFmtId="0" fontId="0" fillId="6" borderId="3" xfId="0" applyFill="1" applyBorder="1"/>
    <xf numFmtId="0" fontId="0" fillId="6" borderId="6" xfId="0" applyFill="1" applyBorder="1"/>
    <xf numFmtId="0" fontId="0" fillId="6" borderId="9" xfId="0" applyFill="1" applyBorder="1"/>
    <xf numFmtId="0" fontId="3" fillId="0" borderId="0" xfId="0" applyFont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0" xfId="0" applyAlignment="1">
      <alignment horizontal="left"/>
    </xf>
    <xf numFmtId="0" fontId="1" fillId="3" borderId="16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/>
    <xf numFmtId="0" fontId="6" fillId="0" borderId="0" xfId="0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2" fontId="0" fillId="9" borderId="12" xfId="0" applyNumberFormat="1" applyFill="1" applyBorder="1" applyAlignment="1">
      <alignment horizontal="center" vertical="center"/>
    </xf>
    <xf numFmtId="2" fontId="0" fillId="9" borderId="1" xfId="0" applyNumberFormat="1" applyFill="1" applyBorder="1" applyAlignment="1">
      <alignment horizontal="center" vertical="center"/>
    </xf>
    <xf numFmtId="2" fontId="0" fillId="9" borderId="15" xfId="0" applyNumberFormat="1" applyFill="1" applyBorder="1" applyAlignment="1">
      <alignment horizontal="center" vertical="center"/>
    </xf>
    <xf numFmtId="2" fontId="4" fillId="8" borderId="19" xfId="0" applyNumberFormat="1" applyFont="1" applyFill="1" applyBorder="1" applyAlignment="1">
      <alignment horizontal="center" vertical="center"/>
    </xf>
    <xf numFmtId="2" fontId="4" fillId="8" borderId="22" xfId="0" applyNumberFormat="1" applyFont="1" applyFill="1" applyBorder="1" applyAlignment="1">
      <alignment horizontal="center" vertical="center"/>
    </xf>
    <xf numFmtId="2" fontId="4" fillId="8" borderId="23" xfId="0" applyNumberFormat="1" applyFont="1" applyFill="1" applyBorder="1" applyAlignment="1">
      <alignment horizontal="center" vertical="center"/>
    </xf>
    <xf numFmtId="164" fontId="0" fillId="6" borderId="11" xfId="0" applyNumberFormat="1" applyFill="1" applyBorder="1" applyAlignment="1">
      <alignment horizontal="center" vertical="center"/>
    </xf>
    <xf numFmtId="164" fontId="0" fillId="6" borderId="12" xfId="0" applyNumberFormat="1" applyFill="1" applyBorder="1" applyAlignment="1">
      <alignment horizontal="center" vertical="center"/>
    </xf>
    <xf numFmtId="0" fontId="0" fillId="6" borderId="12" xfId="0" applyFill="1" applyBorder="1"/>
    <xf numFmtId="0" fontId="0" fillId="6" borderId="12" xfId="0" applyFill="1" applyBorder="1" applyAlignment="1">
      <alignment horizontal="center" vertical="center"/>
    </xf>
    <xf numFmtId="164" fontId="0" fillId="6" borderId="13" xfId="0" applyNumberFormat="1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/>
    </xf>
    <xf numFmtId="0" fontId="0" fillId="6" borderId="1" xfId="0" applyFill="1" applyBorder="1"/>
    <xf numFmtId="0" fontId="0" fillId="6" borderId="1" xfId="0" applyFill="1" applyBorder="1" applyAlignment="1">
      <alignment horizontal="center" vertical="center"/>
    </xf>
    <xf numFmtId="164" fontId="0" fillId="6" borderId="14" xfId="0" applyNumberFormat="1" applyFill="1" applyBorder="1" applyAlignment="1">
      <alignment horizontal="center" vertical="center"/>
    </xf>
    <xf numFmtId="164" fontId="0" fillId="6" borderId="15" xfId="0" applyNumberFormat="1" applyFill="1" applyBorder="1" applyAlignment="1">
      <alignment horizontal="center" vertical="center"/>
    </xf>
    <xf numFmtId="0" fontId="0" fillId="6" borderId="15" xfId="0" applyFill="1" applyBorder="1"/>
    <xf numFmtId="0" fontId="0" fillId="6" borderId="15" xfId="0" applyFill="1" applyBorder="1" applyAlignment="1">
      <alignment horizontal="center" vertical="center"/>
    </xf>
    <xf numFmtId="2" fontId="9" fillId="11" borderId="24" xfId="0" applyNumberFormat="1" applyFont="1" applyFill="1" applyBorder="1" applyAlignment="1">
      <alignment horizontal="center" vertical="center"/>
    </xf>
    <xf numFmtId="2" fontId="9" fillId="11" borderId="28" xfId="0" applyNumberFormat="1" applyFont="1" applyFill="1" applyBorder="1" applyAlignment="1">
      <alignment horizontal="center" vertical="center"/>
    </xf>
    <xf numFmtId="2" fontId="9" fillId="11" borderId="25" xfId="0" applyNumberFormat="1" applyFont="1" applyFill="1" applyBorder="1" applyAlignment="1">
      <alignment horizontal="center" vertical="center"/>
    </xf>
    <xf numFmtId="2" fontId="9" fillId="11" borderId="26" xfId="0" applyNumberFormat="1" applyFont="1" applyFill="1" applyBorder="1" applyAlignment="1">
      <alignment horizontal="center" vertical="center"/>
    </xf>
    <xf numFmtId="2" fontId="9" fillId="11" borderId="29" xfId="0" applyNumberFormat="1" applyFont="1" applyFill="1" applyBorder="1" applyAlignment="1">
      <alignment horizontal="center" vertical="center"/>
    </xf>
    <xf numFmtId="2" fontId="9" fillId="11" borderId="27" xfId="0" applyNumberFormat="1" applyFont="1" applyFill="1" applyBorder="1" applyAlignment="1">
      <alignment horizontal="center" vertical="center"/>
    </xf>
    <xf numFmtId="0" fontId="10" fillId="13" borderId="0" xfId="0" applyFont="1" applyFill="1" applyAlignment="1">
      <alignment horizontal="center" vertical="center"/>
    </xf>
    <xf numFmtId="0" fontId="11" fillId="14" borderId="0" xfId="0" applyFont="1" applyFill="1" applyAlignment="1">
      <alignment horizontal="center"/>
    </xf>
    <xf numFmtId="0" fontId="7" fillId="10" borderId="0" xfId="0" applyFont="1" applyFill="1" applyAlignment="1">
      <alignment horizontal="center" vertical="center"/>
    </xf>
    <xf numFmtId="0" fontId="2" fillId="10" borderId="0" xfId="0" applyFont="1" applyFill="1" applyBorder="1" applyAlignment="1">
      <alignment horizontal="center" vertical="center"/>
    </xf>
    <xf numFmtId="2" fontId="13" fillId="11" borderId="21" xfId="0" applyNumberFormat="1" applyFont="1" applyFill="1" applyBorder="1" applyAlignment="1">
      <alignment horizontal="center" vertical="center"/>
    </xf>
    <xf numFmtId="0" fontId="12" fillId="12" borderId="0" xfId="0" applyFont="1" applyFill="1" applyAlignment="1">
      <alignment horizontal="center" vertical="center"/>
    </xf>
    <xf numFmtId="0" fontId="12" fillId="12" borderId="2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0" fillId="0" borderId="0" xfId="0" applyFill="1"/>
    <xf numFmtId="0" fontId="7" fillId="0" borderId="0" xfId="0" applyFont="1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7" fillId="7" borderId="30" xfId="0" applyFont="1" applyFill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12" borderId="30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2" fontId="8" fillId="2" borderId="28" xfId="0" applyNumberFormat="1" applyFont="1" applyFill="1" applyBorder="1" applyAlignment="1">
      <alignment horizontal="center" vertical="center" wrapText="1"/>
    </xf>
    <xf numFmtId="2" fontId="8" fillId="2" borderId="2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571499</xdr:colOff>
      <xdr:row>17</xdr:row>
      <xdr:rowOff>38101</xdr:rowOff>
    </xdr:from>
    <xdr:to>
      <xdr:col>3</xdr:col>
      <xdr:colOff>523874</xdr:colOff>
      <xdr:row>17</xdr:row>
      <xdr:rowOff>152401</xdr:rowOff>
    </xdr:to>
    <xdr:sp macro="" textlink="">
      <xdr:nvSpPr>
        <xdr:cNvPr id="4" name="Flèche droite 3"/>
        <xdr:cNvSpPr/>
      </xdr:nvSpPr>
      <xdr:spPr>
        <a:xfrm>
          <a:off x="2857499" y="3362326"/>
          <a:ext cx="2562225" cy="114300"/>
        </a:xfrm>
        <a:prstGeom prst="rightArrow">
          <a:avLst/>
        </a:prstGeom>
        <a:gradFill flip="none" rotWithShape="1">
          <a:gsLst>
            <a:gs pos="0">
              <a:schemeClr val="accent6">
                <a:lumMod val="60000"/>
                <a:lumOff val="40000"/>
                <a:shade val="30000"/>
                <a:satMod val="115000"/>
              </a:schemeClr>
            </a:gs>
            <a:gs pos="50000">
              <a:schemeClr val="accent6">
                <a:lumMod val="60000"/>
                <a:lumOff val="40000"/>
                <a:shade val="67500"/>
                <a:satMod val="115000"/>
              </a:schemeClr>
            </a:gs>
            <a:gs pos="100000">
              <a:schemeClr val="accent6">
                <a:lumMod val="60000"/>
                <a:lumOff val="40000"/>
                <a:shade val="100000"/>
                <a:satMod val="115000"/>
              </a:schemeClr>
            </a:gs>
          </a:gsLst>
          <a:lin ang="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1066799</xdr:colOff>
      <xdr:row>19</xdr:row>
      <xdr:rowOff>47626</xdr:rowOff>
    </xdr:from>
    <xdr:to>
      <xdr:col>4</xdr:col>
      <xdr:colOff>657225</xdr:colOff>
      <xdr:row>19</xdr:row>
      <xdr:rowOff>161925</xdr:rowOff>
    </xdr:to>
    <xdr:sp macro="" textlink="">
      <xdr:nvSpPr>
        <xdr:cNvPr id="5" name="Flèche droite 4"/>
        <xdr:cNvSpPr/>
      </xdr:nvSpPr>
      <xdr:spPr>
        <a:xfrm>
          <a:off x="3352799" y="3648076"/>
          <a:ext cx="2867026" cy="114299"/>
        </a:xfrm>
        <a:prstGeom prst="rightArrow">
          <a:avLst/>
        </a:prstGeom>
        <a:gradFill flip="none" rotWithShape="1">
          <a:gsLst>
            <a:gs pos="0">
              <a:schemeClr val="accent6">
                <a:lumMod val="60000"/>
                <a:lumOff val="40000"/>
                <a:shade val="30000"/>
                <a:satMod val="115000"/>
              </a:schemeClr>
            </a:gs>
            <a:gs pos="50000">
              <a:schemeClr val="accent6">
                <a:lumMod val="60000"/>
                <a:lumOff val="40000"/>
                <a:shade val="67500"/>
                <a:satMod val="115000"/>
              </a:schemeClr>
            </a:gs>
            <a:gs pos="100000">
              <a:schemeClr val="accent6">
                <a:lumMod val="60000"/>
                <a:lumOff val="40000"/>
                <a:shade val="100000"/>
                <a:satMod val="115000"/>
              </a:schemeClr>
            </a:gs>
          </a:gsLst>
          <a:lin ang="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5</xdr:col>
      <xdr:colOff>457201</xdr:colOff>
      <xdr:row>22</xdr:row>
      <xdr:rowOff>28576</xdr:rowOff>
    </xdr:from>
    <xdr:to>
      <xdr:col>5</xdr:col>
      <xdr:colOff>692681</xdr:colOff>
      <xdr:row>23</xdr:row>
      <xdr:rowOff>152400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81801" y="4000501"/>
          <a:ext cx="235480" cy="3143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571499</xdr:colOff>
      <xdr:row>17</xdr:row>
      <xdr:rowOff>38101</xdr:rowOff>
    </xdr:from>
    <xdr:to>
      <xdr:col>3</xdr:col>
      <xdr:colOff>523874</xdr:colOff>
      <xdr:row>17</xdr:row>
      <xdr:rowOff>152401</xdr:rowOff>
    </xdr:to>
    <xdr:sp macro="" textlink="">
      <xdr:nvSpPr>
        <xdr:cNvPr id="2" name="Flèche droite 1"/>
        <xdr:cNvSpPr/>
      </xdr:nvSpPr>
      <xdr:spPr>
        <a:xfrm>
          <a:off x="2857499" y="3362326"/>
          <a:ext cx="2562225" cy="114300"/>
        </a:xfrm>
        <a:prstGeom prst="rightArrow">
          <a:avLst/>
        </a:prstGeom>
        <a:gradFill flip="none" rotWithShape="1">
          <a:gsLst>
            <a:gs pos="0">
              <a:schemeClr val="accent6">
                <a:lumMod val="60000"/>
                <a:lumOff val="40000"/>
                <a:shade val="30000"/>
                <a:satMod val="115000"/>
              </a:schemeClr>
            </a:gs>
            <a:gs pos="50000">
              <a:schemeClr val="accent6">
                <a:lumMod val="60000"/>
                <a:lumOff val="40000"/>
                <a:shade val="67500"/>
                <a:satMod val="115000"/>
              </a:schemeClr>
            </a:gs>
            <a:gs pos="100000">
              <a:schemeClr val="accent6">
                <a:lumMod val="60000"/>
                <a:lumOff val="40000"/>
                <a:shade val="100000"/>
                <a:satMod val="115000"/>
              </a:schemeClr>
            </a:gs>
          </a:gsLst>
          <a:lin ang="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1066799</xdr:colOff>
      <xdr:row>19</xdr:row>
      <xdr:rowOff>47626</xdr:rowOff>
    </xdr:from>
    <xdr:to>
      <xdr:col>4</xdr:col>
      <xdr:colOff>657225</xdr:colOff>
      <xdr:row>19</xdr:row>
      <xdr:rowOff>161925</xdr:rowOff>
    </xdr:to>
    <xdr:sp macro="" textlink="">
      <xdr:nvSpPr>
        <xdr:cNvPr id="3" name="Flèche droite 2"/>
        <xdr:cNvSpPr/>
      </xdr:nvSpPr>
      <xdr:spPr>
        <a:xfrm>
          <a:off x="3352799" y="3648076"/>
          <a:ext cx="2867026" cy="114299"/>
        </a:xfrm>
        <a:prstGeom prst="rightArrow">
          <a:avLst/>
        </a:prstGeom>
        <a:gradFill flip="none" rotWithShape="1">
          <a:gsLst>
            <a:gs pos="0">
              <a:schemeClr val="accent6">
                <a:lumMod val="60000"/>
                <a:lumOff val="40000"/>
                <a:shade val="30000"/>
                <a:satMod val="115000"/>
              </a:schemeClr>
            </a:gs>
            <a:gs pos="50000">
              <a:schemeClr val="accent6">
                <a:lumMod val="60000"/>
                <a:lumOff val="40000"/>
                <a:shade val="67500"/>
                <a:satMod val="115000"/>
              </a:schemeClr>
            </a:gs>
            <a:gs pos="100000">
              <a:schemeClr val="accent6">
                <a:lumMod val="60000"/>
                <a:lumOff val="40000"/>
                <a:shade val="100000"/>
                <a:satMod val="115000"/>
              </a:schemeClr>
            </a:gs>
          </a:gsLst>
          <a:lin ang="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5</xdr:col>
      <xdr:colOff>457201</xdr:colOff>
      <xdr:row>22</xdr:row>
      <xdr:rowOff>28576</xdr:rowOff>
    </xdr:from>
    <xdr:to>
      <xdr:col>5</xdr:col>
      <xdr:colOff>692681</xdr:colOff>
      <xdr:row>23</xdr:row>
      <xdr:rowOff>152400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81801" y="4000501"/>
          <a:ext cx="235480" cy="3143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"/>
  <sheetViews>
    <sheetView workbookViewId="0">
      <selection activeCell="F13" sqref="F13"/>
    </sheetView>
  </sheetViews>
  <sheetFormatPr baseColWidth="10" defaultRowHeight="15" x14ac:dyDescent="0.25"/>
  <cols>
    <col min="1" max="2" width="20.7109375" customWidth="1"/>
    <col min="3" max="3" width="9.7109375" style="1" customWidth="1"/>
    <col min="4" max="4" width="12.42578125" style="30" customWidth="1"/>
    <col min="5" max="5" width="10" style="2" customWidth="1"/>
    <col min="6" max="6" width="34.5703125" customWidth="1"/>
    <col min="7" max="7" width="9" style="2" customWidth="1"/>
    <col min="8" max="8" width="10" style="2" customWidth="1"/>
    <col min="9" max="9" width="2" customWidth="1"/>
  </cols>
  <sheetData>
    <row r="1" spans="1:8" s="34" customFormat="1" ht="30" customHeight="1" thickBot="1" x14ac:dyDescent="0.3">
      <c r="A1" s="71" t="s">
        <v>45</v>
      </c>
      <c r="B1" s="73" t="s">
        <v>165</v>
      </c>
      <c r="C1" s="75" t="s">
        <v>45</v>
      </c>
      <c r="D1" s="76" t="s">
        <v>46</v>
      </c>
      <c r="E1" s="77" t="s">
        <v>47</v>
      </c>
      <c r="F1" s="76" t="s">
        <v>44</v>
      </c>
      <c r="G1" s="77" t="s">
        <v>2</v>
      </c>
      <c r="H1" s="78" t="s">
        <v>50</v>
      </c>
    </row>
    <row r="2" spans="1:8" x14ac:dyDescent="0.25">
      <c r="A2" s="72">
        <v>1</v>
      </c>
      <c r="B2" s="74" t="s">
        <v>159</v>
      </c>
      <c r="C2" s="4">
        <v>1</v>
      </c>
      <c r="D2" s="31" t="s">
        <v>3</v>
      </c>
      <c r="E2" s="5">
        <v>1.02</v>
      </c>
      <c r="F2" s="19" t="s">
        <v>4</v>
      </c>
      <c r="G2" s="5">
        <v>0.2</v>
      </c>
      <c r="H2" s="6">
        <v>0</v>
      </c>
    </row>
    <row r="3" spans="1:8" x14ac:dyDescent="0.25">
      <c r="A3" s="72">
        <v>2</v>
      </c>
      <c r="B3" s="74" t="s">
        <v>14</v>
      </c>
      <c r="C3" s="7">
        <v>1</v>
      </c>
      <c r="D3" s="32" t="s">
        <v>3</v>
      </c>
      <c r="E3" s="8" t="s">
        <v>7</v>
      </c>
      <c r="F3" s="20" t="s">
        <v>8</v>
      </c>
      <c r="G3" s="8">
        <v>0.2</v>
      </c>
      <c r="H3" s="9">
        <v>0</v>
      </c>
    </row>
    <row r="4" spans="1:8" x14ac:dyDescent="0.25">
      <c r="A4" s="72">
        <v>3</v>
      </c>
      <c r="B4" s="74" t="s">
        <v>160</v>
      </c>
      <c r="C4" s="7">
        <v>1</v>
      </c>
      <c r="D4" s="32" t="s">
        <v>3</v>
      </c>
      <c r="E4" s="8">
        <v>1.04</v>
      </c>
      <c r="F4" s="20" t="s">
        <v>5</v>
      </c>
      <c r="G4" s="8">
        <v>0.4</v>
      </c>
      <c r="H4" s="9">
        <v>0</v>
      </c>
    </row>
    <row r="5" spans="1:8" x14ac:dyDescent="0.25">
      <c r="A5" s="72">
        <v>4</v>
      </c>
      <c r="B5" s="74" t="s">
        <v>161</v>
      </c>
      <c r="C5" s="7">
        <v>1</v>
      </c>
      <c r="D5" s="32" t="s">
        <v>3</v>
      </c>
      <c r="E5" s="8" t="s">
        <v>9</v>
      </c>
      <c r="F5" s="20" t="s">
        <v>10</v>
      </c>
      <c r="G5" s="8">
        <v>0.4</v>
      </c>
      <c r="H5" s="9">
        <v>0</v>
      </c>
    </row>
    <row r="6" spans="1:8" x14ac:dyDescent="0.25">
      <c r="A6" s="72">
        <v>5</v>
      </c>
      <c r="B6" s="74" t="s">
        <v>162</v>
      </c>
      <c r="C6" s="7">
        <v>1</v>
      </c>
      <c r="D6" s="32" t="s">
        <v>3</v>
      </c>
      <c r="E6" s="8" t="s">
        <v>11</v>
      </c>
      <c r="F6" s="20" t="s">
        <v>12</v>
      </c>
      <c r="G6" s="8">
        <v>0.6</v>
      </c>
      <c r="H6" s="9">
        <v>0</v>
      </c>
    </row>
    <row r="7" spans="1:8" x14ac:dyDescent="0.25">
      <c r="A7" s="72">
        <v>6</v>
      </c>
      <c r="B7" s="74" t="s">
        <v>163</v>
      </c>
      <c r="C7" s="7">
        <v>1</v>
      </c>
      <c r="D7" s="32" t="s">
        <v>3</v>
      </c>
      <c r="E7" s="8">
        <v>1.06</v>
      </c>
      <c r="F7" s="20" t="s">
        <v>6</v>
      </c>
      <c r="G7" s="8">
        <v>0.6</v>
      </c>
      <c r="H7" s="9">
        <v>0</v>
      </c>
    </row>
    <row r="8" spans="1:8" ht="15.75" thickBot="1" x14ac:dyDescent="0.3">
      <c r="A8" s="72">
        <v>7</v>
      </c>
      <c r="B8" s="74"/>
      <c r="C8" s="10">
        <v>1</v>
      </c>
      <c r="D8" s="33" t="s">
        <v>3</v>
      </c>
      <c r="E8" s="11">
        <v>1.08</v>
      </c>
      <c r="F8" s="21" t="s">
        <v>13</v>
      </c>
      <c r="G8" s="11">
        <v>0.8</v>
      </c>
      <c r="H8" s="12">
        <v>0</v>
      </c>
    </row>
    <row r="9" spans="1:8" x14ac:dyDescent="0.25">
      <c r="A9" s="72"/>
      <c r="B9" s="74"/>
      <c r="C9" s="4">
        <v>2</v>
      </c>
      <c r="D9" s="31" t="s">
        <v>14</v>
      </c>
      <c r="E9" s="5">
        <v>2.02</v>
      </c>
      <c r="F9" s="16" t="s">
        <v>15</v>
      </c>
      <c r="G9" s="5">
        <v>0.2</v>
      </c>
      <c r="H9" s="6">
        <v>0</v>
      </c>
    </row>
    <row r="10" spans="1:8" x14ac:dyDescent="0.25">
      <c r="C10" s="7">
        <v>2</v>
      </c>
      <c r="D10" s="32" t="s">
        <v>14</v>
      </c>
      <c r="E10" s="8" t="s">
        <v>17</v>
      </c>
      <c r="F10" s="17" t="s">
        <v>18</v>
      </c>
      <c r="G10" s="8">
        <v>0.2</v>
      </c>
      <c r="H10" s="9">
        <v>0</v>
      </c>
    </row>
    <row r="11" spans="1:8" x14ac:dyDescent="0.25">
      <c r="C11" s="7">
        <v>2</v>
      </c>
      <c r="D11" s="32" t="s">
        <v>14</v>
      </c>
      <c r="E11" s="8">
        <v>2.04</v>
      </c>
      <c r="F11" s="17" t="s">
        <v>16</v>
      </c>
      <c r="G11" s="8">
        <v>0.4</v>
      </c>
      <c r="H11" s="9">
        <v>0</v>
      </c>
    </row>
    <row r="12" spans="1:8" x14ac:dyDescent="0.25">
      <c r="C12" s="7">
        <v>2</v>
      </c>
      <c r="D12" s="32" t="s">
        <v>14</v>
      </c>
      <c r="E12" s="8" t="s">
        <v>19</v>
      </c>
      <c r="F12" s="17" t="s">
        <v>20</v>
      </c>
      <c r="G12" s="8">
        <v>0.4</v>
      </c>
      <c r="H12" s="9">
        <v>0</v>
      </c>
    </row>
    <row r="13" spans="1:8" x14ac:dyDescent="0.25">
      <c r="C13" s="7">
        <v>2</v>
      </c>
      <c r="D13" s="32" t="s">
        <v>14</v>
      </c>
      <c r="E13" s="8">
        <v>2.06</v>
      </c>
      <c r="F13" s="17" t="s">
        <v>21</v>
      </c>
      <c r="G13" s="8">
        <v>0.6</v>
      </c>
      <c r="H13" s="9">
        <v>0</v>
      </c>
    </row>
    <row r="14" spans="1:8" x14ac:dyDescent="0.25">
      <c r="C14" s="7">
        <v>2</v>
      </c>
      <c r="D14" s="32" t="s">
        <v>14</v>
      </c>
      <c r="E14" s="8">
        <v>2.08</v>
      </c>
      <c r="F14" s="17" t="s">
        <v>22</v>
      </c>
      <c r="G14" s="8">
        <v>0.8</v>
      </c>
      <c r="H14" s="9">
        <v>0</v>
      </c>
    </row>
    <row r="15" spans="1:8" ht="15.75" thickBot="1" x14ac:dyDescent="0.3">
      <c r="C15" s="10">
        <v>2</v>
      </c>
      <c r="D15" s="33" t="s">
        <v>14</v>
      </c>
      <c r="E15" s="11">
        <v>2.1</v>
      </c>
      <c r="F15" s="18" t="s">
        <v>23</v>
      </c>
      <c r="G15" s="11">
        <v>1</v>
      </c>
      <c r="H15" s="12">
        <v>0</v>
      </c>
    </row>
    <row r="16" spans="1:8" x14ac:dyDescent="0.25">
      <c r="C16" s="4">
        <v>3</v>
      </c>
      <c r="D16" s="31" t="s">
        <v>24</v>
      </c>
      <c r="E16" s="5">
        <v>3.02</v>
      </c>
      <c r="F16" s="13" t="s">
        <v>25</v>
      </c>
      <c r="G16" s="5">
        <v>0.2</v>
      </c>
      <c r="H16" s="6">
        <v>0.5</v>
      </c>
    </row>
    <row r="17" spans="3:8" x14ac:dyDescent="0.25">
      <c r="C17" s="7">
        <v>3</v>
      </c>
      <c r="D17" s="32" t="s">
        <v>24</v>
      </c>
      <c r="E17" s="8" t="s">
        <v>30</v>
      </c>
      <c r="F17" s="14" t="s">
        <v>1</v>
      </c>
      <c r="G17" s="8">
        <v>0.2</v>
      </c>
      <c r="H17" s="9">
        <v>0.5</v>
      </c>
    </row>
    <row r="18" spans="3:8" x14ac:dyDescent="0.25">
      <c r="C18" s="7">
        <v>3</v>
      </c>
      <c r="D18" s="32" t="s">
        <v>24</v>
      </c>
      <c r="E18" s="8" t="s">
        <v>35</v>
      </c>
      <c r="F18" s="14" t="s">
        <v>36</v>
      </c>
      <c r="G18" s="8">
        <v>0.2</v>
      </c>
      <c r="H18" s="9">
        <v>0.5</v>
      </c>
    </row>
    <row r="19" spans="3:8" x14ac:dyDescent="0.25">
      <c r="C19" s="7">
        <v>3</v>
      </c>
      <c r="D19" s="32" t="s">
        <v>24</v>
      </c>
      <c r="E19" s="8">
        <v>3.04</v>
      </c>
      <c r="F19" s="14" t="s">
        <v>164</v>
      </c>
      <c r="G19" s="8">
        <v>0.4</v>
      </c>
      <c r="H19" s="9">
        <v>0.5</v>
      </c>
    </row>
    <row r="20" spans="3:8" x14ac:dyDescent="0.25">
      <c r="C20" s="7">
        <v>3</v>
      </c>
      <c r="D20" s="32" t="s">
        <v>24</v>
      </c>
      <c r="E20" s="8">
        <v>3.06</v>
      </c>
      <c r="F20" s="14" t="s">
        <v>26</v>
      </c>
      <c r="G20" s="8">
        <v>0.6</v>
      </c>
      <c r="H20" s="9">
        <v>0.5</v>
      </c>
    </row>
    <row r="21" spans="3:8" x14ac:dyDescent="0.25">
      <c r="C21" s="7">
        <v>3</v>
      </c>
      <c r="D21" s="32" t="s">
        <v>24</v>
      </c>
      <c r="E21" s="8" t="s">
        <v>31</v>
      </c>
      <c r="F21" s="14" t="s">
        <v>32</v>
      </c>
      <c r="G21" s="8">
        <v>0.6</v>
      </c>
      <c r="H21" s="9">
        <v>0.5</v>
      </c>
    </row>
    <row r="22" spans="3:8" x14ac:dyDescent="0.25">
      <c r="C22" s="7">
        <v>3</v>
      </c>
      <c r="D22" s="32" t="s">
        <v>24</v>
      </c>
      <c r="E22" s="8" t="s">
        <v>37</v>
      </c>
      <c r="F22" s="14" t="s">
        <v>38</v>
      </c>
      <c r="G22" s="8">
        <v>0.6</v>
      </c>
      <c r="H22" s="9">
        <v>0.5</v>
      </c>
    </row>
    <row r="23" spans="3:8" x14ac:dyDescent="0.25">
      <c r="C23" s="7">
        <v>3</v>
      </c>
      <c r="D23" s="32" t="s">
        <v>24</v>
      </c>
      <c r="E23" s="8">
        <v>3.08</v>
      </c>
      <c r="F23" s="14" t="s">
        <v>39</v>
      </c>
      <c r="G23" s="8">
        <v>0.8</v>
      </c>
      <c r="H23" s="9">
        <v>0.5</v>
      </c>
    </row>
    <row r="24" spans="3:8" x14ac:dyDescent="0.25">
      <c r="C24" s="7">
        <v>3</v>
      </c>
      <c r="D24" s="32" t="s">
        <v>24</v>
      </c>
      <c r="E24" s="8">
        <v>3.1</v>
      </c>
      <c r="F24" s="14" t="s">
        <v>27</v>
      </c>
      <c r="G24" s="8">
        <v>1</v>
      </c>
      <c r="H24" s="9">
        <v>0.5</v>
      </c>
    </row>
    <row r="25" spans="3:8" x14ac:dyDescent="0.25">
      <c r="C25" s="7">
        <v>3</v>
      </c>
      <c r="D25" s="32" t="s">
        <v>24</v>
      </c>
      <c r="E25" s="8" t="s">
        <v>40</v>
      </c>
      <c r="F25" s="14" t="s">
        <v>41</v>
      </c>
      <c r="G25" s="8">
        <v>1</v>
      </c>
      <c r="H25" s="9">
        <v>0.5</v>
      </c>
    </row>
    <row r="26" spans="3:8" x14ac:dyDescent="0.25">
      <c r="C26" s="7">
        <v>3</v>
      </c>
      <c r="D26" s="32" t="s">
        <v>24</v>
      </c>
      <c r="E26" s="8">
        <v>3.12</v>
      </c>
      <c r="F26" s="14" t="s">
        <v>28</v>
      </c>
      <c r="G26" s="8">
        <v>1.2</v>
      </c>
      <c r="H26" s="9">
        <v>0.5</v>
      </c>
    </row>
    <row r="27" spans="3:8" x14ac:dyDescent="0.25">
      <c r="C27" s="7">
        <v>3</v>
      </c>
      <c r="D27" s="32" t="s">
        <v>24</v>
      </c>
      <c r="E27" s="8">
        <v>3.14</v>
      </c>
      <c r="F27" s="14" t="s">
        <v>29</v>
      </c>
      <c r="G27" s="8">
        <v>1.4</v>
      </c>
      <c r="H27" s="9">
        <v>0.5</v>
      </c>
    </row>
    <row r="28" spans="3:8" x14ac:dyDescent="0.25">
      <c r="C28" s="7">
        <v>3</v>
      </c>
      <c r="D28" s="32" t="s">
        <v>24</v>
      </c>
      <c r="E28" s="8">
        <v>3.16</v>
      </c>
      <c r="F28" s="14" t="s">
        <v>42</v>
      </c>
      <c r="G28" s="8">
        <v>1.6</v>
      </c>
      <c r="H28" s="9">
        <v>0.5</v>
      </c>
    </row>
    <row r="29" spans="3:8" x14ac:dyDescent="0.25">
      <c r="C29" s="7">
        <v>3</v>
      </c>
      <c r="D29" s="32" t="s">
        <v>24</v>
      </c>
      <c r="E29" s="8" t="s">
        <v>33</v>
      </c>
      <c r="F29" s="14" t="s">
        <v>34</v>
      </c>
      <c r="G29" s="8">
        <v>1.6</v>
      </c>
      <c r="H29" s="9">
        <v>0.5</v>
      </c>
    </row>
    <row r="30" spans="3:8" ht="15.75" thickBot="1" x14ac:dyDescent="0.3">
      <c r="C30" s="10">
        <v>3</v>
      </c>
      <c r="D30" s="33" t="s">
        <v>24</v>
      </c>
      <c r="E30" s="11" t="s">
        <v>33</v>
      </c>
      <c r="F30" s="15" t="s">
        <v>43</v>
      </c>
      <c r="G30" s="11">
        <v>1.6</v>
      </c>
      <c r="H30" s="12">
        <v>0.5</v>
      </c>
    </row>
    <row r="31" spans="3:8" x14ac:dyDescent="0.25">
      <c r="C31" s="4">
        <v>4</v>
      </c>
      <c r="D31" s="31" t="s">
        <v>51</v>
      </c>
      <c r="E31" s="5">
        <v>4.0199999999999996</v>
      </c>
      <c r="F31" s="13" t="s">
        <v>52</v>
      </c>
      <c r="G31" s="5">
        <v>0.2</v>
      </c>
      <c r="H31" s="6">
        <v>0.5</v>
      </c>
    </row>
    <row r="32" spans="3:8" x14ac:dyDescent="0.25">
      <c r="C32" s="7">
        <v>4</v>
      </c>
      <c r="D32" s="32" t="s">
        <v>51</v>
      </c>
      <c r="E32" s="8">
        <v>4.04</v>
      </c>
      <c r="F32" s="23" t="s">
        <v>53</v>
      </c>
      <c r="G32" s="8">
        <v>0.4</v>
      </c>
      <c r="H32" s="9">
        <v>0.5</v>
      </c>
    </row>
    <row r="33" spans="3:8" x14ac:dyDescent="0.25">
      <c r="C33" s="7">
        <v>4</v>
      </c>
      <c r="D33" s="32" t="s">
        <v>51</v>
      </c>
      <c r="E33" s="8" t="s">
        <v>54</v>
      </c>
      <c r="F33" s="14" t="s">
        <v>55</v>
      </c>
      <c r="G33" s="8">
        <v>0.4</v>
      </c>
      <c r="H33" s="9">
        <v>0.5</v>
      </c>
    </row>
    <row r="34" spans="3:8" x14ac:dyDescent="0.25">
      <c r="C34" s="7">
        <v>4</v>
      </c>
      <c r="D34" s="32" t="s">
        <v>51</v>
      </c>
      <c r="E34" s="8" t="s">
        <v>64</v>
      </c>
      <c r="F34" s="14" t="s">
        <v>65</v>
      </c>
      <c r="G34" s="8">
        <v>0.4</v>
      </c>
      <c r="H34" s="9">
        <v>0.5</v>
      </c>
    </row>
    <row r="35" spans="3:8" x14ac:dyDescent="0.25">
      <c r="C35" s="7">
        <v>4</v>
      </c>
      <c r="D35" s="32" t="s">
        <v>51</v>
      </c>
      <c r="E35" s="8">
        <v>4.0599999999999996</v>
      </c>
      <c r="F35" s="14" t="s">
        <v>56</v>
      </c>
      <c r="G35" s="8">
        <v>0.6</v>
      </c>
      <c r="H35" s="9">
        <v>0.5</v>
      </c>
    </row>
    <row r="36" spans="3:8" x14ac:dyDescent="0.25">
      <c r="C36" s="7">
        <v>4</v>
      </c>
      <c r="D36" s="32" t="s">
        <v>51</v>
      </c>
      <c r="E36" s="8" t="s">
        <v>58</v>
      </c>
      <c r="F36" s="14" t="s">
        <v>59</v>
      </c>
      <c r="G36" s="8">
        <v>0.6</v>
      </c>
      <c r="H36" s="9">
        <v>0.5</v>
      </c>
    </row>
    <row r="37" spans="3:8" x14ac:dyDescent="0.25">
      <c r="C37" s="7">
        <v>4</v>
      </c>
      <c r="D37" s="32" t="s">
        <v>51</v>
      </c>
      <c r="E37" s="8" t="s">
        <v>66</v>
      </c>
      <c r="F37" s="14" t="s">
        <v>67</v>
      </c>
      <c r="G37" s="8">
        <v>0.6</v>
      </c>
      <c r="H37" s="9">
        <v>0.5</v>
      </c>
    </row>
    <row r="38" spans="3:8" x14ac:dyDescent="0.25">
      <c r="C38" s="7">
        <v>4</v>
      </c>
      <c r="D38" s="32" t="s">
        <v>51</v>
      </c>
      <c r="E38" s="8">
        <v>4.08</v>
      </c>
      <c r="F38" s="14" t="s">
        <v>60</v>
      </c>
      <c r="G38" s="8">
        <v>0.8</v>
      </c>
      <c r="H38" s="9">
        <v>0.5</v>
      </c>
    </row>
    <row r="39" spans="3:8" x14ac:dyDescent="0.25">
      <c r="C39" s="7">
        <v>4</v>
      </c>
      <c r="D39" s="32" t="s">
        <v>51</v>
      </c>
      <c r="E39" s="8" t="s">
        <v>68</v>
      </c>
      <c r="F39" s="14" t="s">
        <v>69</v>
      </c>
      <c r="G39" s="8">
        <v>0.8</v>
      </c>
      <c r="H39" s="9">
        <v>0.5</v>
      </c>
    </row>
    <row r="40" spans="3:8" x14ac:dyDescent="0.25">
      <c r="C40" s="7">
        <v>4</v>
      </c>
      <c r="D40" s="32" t="s">
        <v>51</v>
      </c>
      <c r="E40" s="8">
        <v>4.0999999999999996</v>
      </c>
      <c r="F40" s="14" t="s">
        <v>57</v>
      </c>
      <c r="G40" s="8">
        <v>1</v>
      </c>
      <c r="H40" s="9">
        <v>0.5</v>
      </c>
    </row>
    <row r="41" spans="3:8" x14ac:dyDescent="0.25">
      <c r="C41" s="7">
        <v>4</v>
      </c>
      <c r="D41" s="32" t="s">
        <v>51</v>
      </c>
      <c r="E41" s="8" t="s">
        <v>61</v>
      </c>
      <c r="F41" s="14" t="s">
        <v>62</v>
      </c>
      <c r="G41" s="8">
        <v>1</v>
      </c>
      <c r="H41" s="9">
        <v>0.5</v>
      </c>
    </row>
    <row r="42" spans="3:8" x14ac:dyDescent="0.25">
      <c r="C42" s="7">
        <v>4</v>
      </c>
      <c r="D42" s="32" t="s">
        <v>51</v>
      </c>
      <c r="E42" s="8">
        <v>4.12</v>
      </c>
      <c r="F42" s="14" t="s">
        <v>63</v>
      </c>
      <c r="G42" s="8">
        <v>1.2</v>
      </c>
      <c r="H42" s="9">
        <v>0.5</v>
      </c>
    </row>
    <row r="43" spans="3:8" x14ac:dyDescent="0.25">
      <c r="C43" s="7">
        <v>4</v>
      </c>
      <c r="D43" s="32" t="s">
        <v>51</v>
      </c>
      <c r="E43" s="8" t="s">
        <v>70</v>
      </c>
      <c r="F43" s="14" t="s">
        <v>71</v>
      </c>
      <c r="G43" s="8">
        <v>1.2</v>
      </c>
      <c r="H43" s="9">
        <v>0.5</v>
      </c>
    </row>
    <row r="44" spans="3:8" x14ac:dyDescent="0.25">
      <c r="C44" s="7">
        <v>4</v>
      </c>
      <c r="D44" s="32" t="s">
        <v>51</v>
      </c>
      <c r="E44" s="8">
        <v>4.1399999999999997</v>
      </c>
      <c r="F44" s="14" t="s">
        <v>72</v>
      </c>
      <c r="G44" s="8">
        <v>1.4</v>
      </c>
      <c r="H44" s="9">
        <v>0.5</v>
      </c>
    </row>
    <row r="45" spans="3:8" ht="15.75" thickBot="1" x14ac:dyDescent="0.3">
      <c r="C45" s="10">
        <v>4</v>
      </c>
      <c r="D45" s="33" t="s">
        <v>51</v>
      </c>
      <c r="E45" s="11">
        <v>4.16</v>
      </c>
      <c r="F45" s="15" t="s">
        <v>73</v>
      </c>
      <c r="G45" s="11">
        <v>1.6</v>
      </c>
      <c r="H45" s="12">
        <v>0.5</v>
      </c>
    </row>
    <row r="46" spans="3:8" x14ac:dyDescent="0.25">
      <c r="C46" s="4">
        <v>5</v>
      </c>
      <c r="D46" s="31" t="s">
        <v>74</v>
      </c>
      <c r="E46" s="5">
        <v>5.0199999999999996</v>
      </c>
      <c r="F46" s="13" t="s">
        <v>75</v>
      </c>
      <c r="G46" s="5">
        <v>0.2</v>
      </c>
      <c r="H46" s="6">
        <v>0.5</v>
      </c>
    </row>
    <row r="47" spans="3:8" x14ac:dyDescent="0.25">
      <c r="C47" s="7">
        <v>5</v>
      </c>
      <c r="D47" s="32" t="s">
        <v>74</v>
      </c>
      <c r="E47" s="8">
        <v>5.04</v>
      </c>
      <c r="F47" s="14" t="s">
        <v>76</v>
      </c>
      <c r="G47" s="8">
        <v>0.4</v>
      </c>
      <c r="H47" s="9">
        <v>0.5</v>
      </c>
    </row>
    <row r="48" spans="3:8" x14ac:dyDescent="0.25">
      <c r="C48" s="7">
        <v>5</v>
      </c>
      <c r="D48" s="32" t="s">
        <v>74</v>
      </c>
      <c r="E48" s="8">
        <v>5.0599999999999996</v>
      </c>
      <c r="F48" s="14" t="s">
        <v>74</v>
      </c>
      <c r="G48" s="8">
        <v>0.6</v>
      </c>
      <c r="H48" s="9">
        <v>0.5</v>
      </c>
    </row>
    <row r="49" spans="3:8" x14ac:dyDescent="0.25">
      <c r="C49" s="7">
        <v>5</v>
      </c>
      <c r="D49" s="32" t="s">
        <v>74</v>
      </c>
      <c r="E49" s="8" t="s">
        <v>78</v>
      </c>
      <c r="F49" s="14" t="s">
        <v>79</v>
      </c>
      <c r="G49" s="8">
        <v>0.6</v>
      </c>
      <c r="H49" s="9">
        <v>0.5</v>
      </c>
    </row>
    <row r="50" spans="3:8" x14ac:dyDescent="0.25">
      <c r="C50" s="7">
        <v>5</v>
      </c>
      <c r="D50" s="32" t="s">
        <v>74</v>
      </c>
      <c r="E50" s="8" t="s">
        <v>84</v>
      </c>
      <c r="F50" s="14" t="s">
        <v>85</v>
      </c>
      <c r="G50" s="8">
        <v>0.6</v>
      </c>
      <c r="H50" s="9">
        <v>0.5</v>
      </c>
    </row>
    <row r="51" spans="3:8" x14ac:dyDescent="0.25">
      <c r="C51" s="7">
        <v>5</v>
      </c>
      <c r="D51" s="32" t="s">
        <v>74</v>
      </c>
      <c r="E51" s="8">
        <v>5.0999999999999996</v>
      </c>
      <c r="F51" s="14" t="s">
        <v>77</v>
      </c>
      <c r="G51" s="8">
        <v>1</v>
      </c>
      <c r="H51" s="9">
        <v>0.5</v>
      </c>
    </row>
    <row r="52" spans="3:8" x14ac:dyDescent="0.25">
      <c r="C52" s="7">
        <v>5</v>
      </c>
      <c r="D52" s="32" t="s">
        <v>74</v>
      </c>
      <c r="E52" s="8" t="s">
        <v>80</v>
      </c>
      <c r="F52" s="14" t="s">
        <v>81</v>
      </c>
      <c r="G52" s="8">
        <v>1</v>
      </c>
      <c r="H52" s="9">
        <v>0.5</v>
      </c>
    </row>
    <row r="53" spans="3:8" x14ac:dyDescent="0.25">
      <c r="C53" s="7">
        <v>5</v>
      </c>
      <c r="D53" s="32" t="s">
        <v>74</v>
      </c>
      <c r="E53" s="8">
        <v>5.12</v>
      </c>
      <c r="F53" s="14" t="s">
        <v>86</v>
      </c>
      <c r="G53" s="8">
        <v>1.2</v>
      </c>
      <c r="H53" s="9">
        <v>0.5</v>
      </c>
    </row>
    <row r="54" spans="3:8" x14ac:dyDescent="0.25">
      <c r="C54" s="7">
        <v>5</v>
      </c>
      <c r="D54" s="32" t="s">
        <v>74</v>
      </c>
      <c r="E54" s="8">
        <v>5.16</v>
      </c>
      <c r="F54" s="14" t="s">
        <v>155</v>
      </c>
      <c r="G54" s="8">
        <v>1.6</v>
      </c>
      <c r="H54" s="9">
        <v>0.5</v>
      </c>
    </row>
    <row r="55" spans="3:8" x14ac:dyDescent="0.25">
      <c r="C55" s="7">
        <v>5</v>
      </c>
      <c r="D55" s="32" t="s">
        <v>74</v>
      </c>
      <c r="E55" s="8" t="s">
        <v>82</v>
      </c>
      <c r="F55" s="14" t="s">
        <v>83</v>
      </c>
      <c r="G55" s="8">
        <v>1.6</v>
      </c>
      <c r="H55" s="9">
        <v>0.5</v>
      </c>
    </row>
    <row r="56" spans="3:8" ht="15.75" thickBot="1" x14ac:dyDescent="0.3">
      <c r="C56" s="10">
        <v>5</v>
      </c>
      <c r="D56" s="33" t="s">
        <v>74</v>
      </c>
      <c r="E56" s="11" t="s">
        <v>87</v>
      </c>
      <c r="F56" s="15" t="s">
        <v>88</v>
      </c>
      <c r="G56" s="11">
        <v>1.6</v>
      </c>
      <c r="H56" s="12">
        <v>0.5</v>
      </c>
    </row>
    <row r="57" spans="3:8" x14ac:dyDescent="0.25">
      <c r="C57" s="4">
        <v>6</v>
      </c>
      <c r="D57" s="31" t="s">
        <v>89</v>
      </c>
      <c r="E57" s="5">
        <v>6.02</v>
      </c>
      <c r="F57" s="13" t="s">
        <v>91</v>
      </c>
      <c r="G57" s="5">
        <v>0.2</v>
      </c>
      <c r="H57" s="6">
        <v>0.5</v>
      </c>
    </row>
    <row r="58" spans="3:8" x14ac:dyDescent="0.25">
      <c r="C58" s="7">
        <v>6</v>
      </c>
      <c r="D58" s="32" t="s">
        <v>89</v>
      </c>
      <c r="E58" s="8" t="s">
        <v>99</v>
      </c>
      <c r="F58" s="14" t="s">
        <v>100</v>
      </c>
      <c r="G58" s="8">
        <v>0.2</v>
      </c>
      <c r="H58" s="9">
        <v>0</v>
      </c>
    </row>
    <row r="59" spans="3:8" x14ac:dyDescent="0.25">
      <c r="C59" s="7">
        <v>6</v>
      </c>
      <c r="D59" s="32" t="s">
        <v>89</v>
      </c>
      <c r="E59" s="8" t="s">
        <v>99</v>
      </c>
      <c r="F59" s="14" t="s">
        <v>116</v>
      </c>
      <c r="G59" s="8">
        <v>0.2</v>
      </c>
      <c r="H59" s="9">
        <v>0</v>
      </c>
    </row>
    <row r="60" spans="3:8" x14ac:dyDescent="0.25">
      <c r="C60" s="7">
        <v>6</v>
      </c>
      <c r="D60" s="32" t="s">
        <v>89</v>
      </c>
      <c r="E60" s="8" t="s">
        <v>105</v>
      </c>
      <c r="F60" s="14" t="s">
        <v>115</v>
      </c>
      <c r="G60" s="8">
        <v>0.2</v>
      </c>
      <c r="H60" s="9">
        <v>0</v>
      </c>
    </row>
    <row r="61" spans="3:8" x14ac:dyDescent="0.25">
      <c r="C61" s="7">
        <v>6</v>
      </c>
      <c r="D61" s="32" t="s">
        <v>89</v>
      </c>
      <c r="E61" s="8" t="s">
        <v>131</v>
      </c>
      <c r="F61" s="14" t="s">
        <v>132</v>
      </c>
      <c r="G61" s="8">
        <v>0.2</v>
      </c>
      <c r="H61" s="9">
        <v>0.5</v>
      </c>
    </row>
    <row r="62" spans="3:8" x14ac:dyDescent="0.25">
      <c r="C62" s="7">
        <v>6</v>
      </c>
      <c r="D62" s="32" t="s">
        <v>89</v>
      </c>
      <c r="E62" s="8">
        <v>6.04</v>
      </c>
      <c r="F62" s="14" t="s">
        <v>90</v>
      </c>
      <c r="G62" s="8">
        <v>0.4</v>
      </c>
      <c r="H62" s="9">
        <v>0.5</v>
      </c>
    </row>
    <row r="63" spans="3:8" x14ac:dyDescent="0.25">
      <c r="C63" s="7">
        <v>6</v>
      </c>
      <c r="D63" s="32" t="s">
        <v>89</v>
      </c>
      <c r="E63" s="8" t="s">
        <v>92</v>
      </c>
      <c r="F63" s="14" t="s">
        <v>93</v>
      </c>
      <c r="G63" s="8">
        <v>0.4</v>
      </c>
      <c r="H63" s="9">
        <v>0</v>
      </c>
    </row>
    <row r="64" spans="3:8" x14ac:dyDescent="0.25">
      <c r="C64" s="7">
        <v>6</v>
      </c>
      <c r="D64" s="32" t="s">
        <v>89</v>
      </c>
      <c r="E64" s="8" t="s">
        <v>92</v>
      </c>
      <c r="F64" s="14" t="s">
        <v>106</v>
      </c>
      <c r="G64" s="8">
        <v>0.4</v>
      </c>
      <c r="H64" s="9">
        <v>0</v>
      </c>
    </row>
    <row r="65" spans="3:8" x14ac:dyDescent="0.25">
      <c r="C65" s="7">
        <v>6</v>
      </c>
      <c r="D65" s="32" t="s">
        <v>89</v>
      </c>
      <c r="E65" s="8" t="s">
        <v>101</v>
      </c>
      <c r="F65" s="14" t="s">
        <v>102</v>
      </c>
      <c r="G65" s="8">
        <v>0.4</v>
      </c>
      <c r="H65" s="9">
        <v>0</v>
      </c>
    </row>
    <row r="66" spans="3:8" x14ac:dyDescent="0.25">
      <c r="C66" s="7">
        <v>6</v>
      </c>
      <c r="D66" s="32" t="s">
        <v>89</v>
      </c>
      <c r="E66" s="8" t="s">
        <v>117</v>
      </c>
      <c r="F66" s="14" t="s">
        <v>122</v>
      </c>
      <c r="G66" s="8">
        <v>0.4</v>
      </c>
      <c r="H66" s="9">
        <v>0</v>
      </c>
    </row>
    <row r="67" spans="3:8" x14ac:dyDescent="0.25">
      <c r="C67" s="7">
        <v>6</v>
      </c>
      <c r="D67" s="32" t="s">
        <v>89</v>
      </c>
      <c r="E67" s="8" t="s">
        <v>123</v>
      </c>
      <c r="F67" s="14" t="s">
        <v>124</v>
      </c>
      <c r="G67" s="8">
        <v>0.4</v>
      </c>
      <c r="H67" s="9">
        <v>0.5</v>
      </c>
    </row>
    <row r="68" spans="3:8" x14ac:dyDescent="0.25">
      <c r="C68" s="7">
        <v>6</v>
      </c>
      <c r="D68" s="32" t="s">
        <v>89</v>
      </c>
      <c r="E68" s="8" t="s">
        <v>133</v>
      </c>
      <c r="F68" s="14" t="s">
        <v>134</v>
      </c>
      <c r="G68" s="8">
        <v>0.4</v>
      </c>
      <c r="H68" s="9">
        <v>0.5</v>
      </c>
    </row>
    <row r="69" spans="3:8" x14ac:dyDescent="0.25">
      <c r="C69" s="7">
        <v>6</v>
      </c>
      <c r="D69" s="32" t="s">
        <v>89</v>
      </c>
      <c r="E69" s="8" t="s">
        <v>146</v>
      </c>
      <c r="F69" s="14" t="s">
        <v>147</v>
      </c>
      <c r="G69" s="8">
        <v>0.4</v>
      </c>
      <c r="H69" s="9">
        <v>0.5</v>
      </c>
    </row>
    <row r="70" spans="3:8" x14ac:dyDescent="0.25">
      <c r="C70" s="7">
        <v>6</v>
      </c>
      <c r="D70" s="32" t="s">
        <v>89</v>
      </c>
      <c r="E70" s="8">
        <v>6.06</v>
      </c>
      <c r="F70" s="14" t="s">
        <v>150</v>
      </c>
      <c r="G70" s="8">
        <v>0.6</v>
      </c>
      <c r="H70" s="9">
        <v>0.5</v>
      </c>
    </row>
    <row r="71" spans="3:8" x14ac:dyDescent="0.25">
      <c r="C71" s="7">
        <v>6</v>
      </c>
      <c r="D71" s="32" t="s">
        <v>89</v>
      </c>
      <c r="E71" s="8" t="s">
        <v>107</v>
      </c>
      <c r="F71" s="14" t="s">
        <v>108</v>
      </c>
      <c r="G71" s="8">
        <v>0.6</v>
      </c>
      <c r="H71" s="9">
        <v>0</v>
      </c>
    </row>
    <row r="72" spans="3:8" x14ac:dyDescent="0.25">
      <c r="C72" s="7">
        <v>6</v>
      </c>
      <c r="D72" s="32" t="s">
        <v>89</v>
      </c>
      <c r="E72" s="8" t="s">
        <v>135</v>
      </c>
      <c r="F72" s="14" t="s">
        <v>136</v>
      </c>
      <c r="G72" s="8">
        <v>0.6</v>
      </c>
      <c r="H72" s="9">
        <v>0</v>
      </c>
    </row>
    <row r="73" spans="3:8" x14ac:dyDescent="0.25">
      <c r="C73" s="7">
        <v>6</v>
      </c>
      <c r="D73" s="32" t="s">
        <v>89</v>
      </c>
      <c r="E73" s="8">
        <v>6.08</v>
      </c>
      <c r="F73" s="14" t="s">
        <v>94</v>
      </c>
      <c r="G73" s="8">
        <v>0.8</v>
      </c>
      <c r="H73" s="9">
        <v>0</v>
      </c>
    </row>
    <row r="74" spans="3:8" x14ac:dyDescent="0.25">
      <c r="C74" s="7">
        <v>6</v>
      </c>
      <c r="D74" s="32" t="s">
        <v>89</v>
      </c>
      <c r="E74" s="8" t="s">
        <v>109</v>
      </c>
      <c r="F74" s="14" t="s">
        <v>110</v>
      </c>
      <c r="G74" s="8">
        <v>0.8</v>
      </c>
      <c r="H74" s="9">
        <v>0</v>
      </c>
    </row>
    <row r="75" spans="3:8" x14ac:dyDescent="0.25">
      <c r="C75" s="7">
        <v>6</v>
      </c>
      <c r="D75" s="32" t="s">
        <v>89</v>
      </c>
      <c r="E75" s="8" t="s">
        <v>118</v>
      </c>
      <c r="F75" s="14" t="s">
        <v>119</v>
      </c>
      <c r="G75" s="8">
        <v>0.8</v>
      </c>
      <c r="H75" s="9">
        <v>0</v>
      </c>
    </row>
    <row r="76" spans="3:8" x14ac:dyDescent="0.25">
      <c r="C76" s="7">
        <v>6</v>
      </c>
      <c r="D76" s="32" t="s">
        <v>89</v>
      </c>
      <c r="E76" s="8" t="s">
        <v>137</v>
      </c>
      <c r="F76" s="14" t="s">
        <v>148</v>
      </c>
      <c r="G76" s="8">
        <v>0.8</v>
      </c>
      <c r="H76" s="9">
        <v>0</v>
      </c>
    </row>
    <row r="77" spans="3:8" x14ac:dyDescent="0.25">
      <c r="C77" s="7">
        <v>6</v>
      </c>
      <c r="D77" s="32" t="s">
        <v>89</v>
      </c>
      <c r="E77" s="8">
        <v>6.1</v>
      </c>
      <c r="F77" s="14" t="s">
        <v>95</v>
      </c>
      <c r="G77" s="8">
        <v>1</v>
      </c>
      <c r="H77" s="9">
        <v>0.5</v>
      </c>
    </row>
    <row r="78" spans="3:8" x14ac:dyDescent="0.25">
      <c r="C78" s="7">
        <v>6</v>
      </c>
      <c r="D78" s="32" t="s">
        <v>89</v>
      </c>
      <c r="E78" s="8" t="s">
        <v>96</v>
      </c>
      <c r="F78" s="14" t="s">
        <v>97</v>
      </c>
      <c r="G78" s="8">
        <v>1</v>
      </c>
      <c r="H78" s="9">
        <v>0.5</v>
      </c>
    </row>
    <row r="79" spans="3:8" x14ac:dyDescent="0.25">
      <c r="C79" s="7">
        <v>6</v>
      </c>
      <c r="D79" s="32" t="s">
        <v>89</v>
      </c>
      <c r="E79" s="8" t="s">
        <v>111</v>
      </c>
      <c r="F79" s="14" t="s">
        <v>112</v>
      </c>
      <c r="G79" s="8">
        <v>1</v>
      </c>
      <c r="H79" s="9">
        <v>0</v>
      </c>
    </row>
    <row r="80" spans="3:8" x14ac:dyDescent="0.25">
      <c r="C80" s="7">
        <v>6</v>
      </c>
      <c r="D80" s="32" t="s">
        <v>89</v>
      </c>
      <c r="E80" s="8" t="s">
        <v>120</v>
      </c>
      <c r="F80" s="14" t="s">
        <v>121</v>
      </c>
      <c r="G80" s="8">
        <v>1</v>
      </c>
      <c r="H80" s="9">
        <v>0</v>
      </c>
    </row>
    <row r="81" spans="3:8" x14ac:dyDescent="0.25">
      <c r="C81" s="7">
        <v>6</v>
      </c>
      <c r="D81" s="32" t="s">
        <v>89</v>
      </c>
      <c r="E81" s="8" t="s">
        <v>125</v>
      </c>
      <c r="F81" s="14" t="s">
        <v>126</v>
      </c>
      <c r="G81" s="8">
        <v>1</v>
      </c>
      <c r="H81" s="9">
        <v>0.5</v>
      </c>
    </row>
    <row r="82" spans="3:8" x14ac:dyDescent="0.25">
      <c r="C82" s="7">
        <v>6</v>
      </c>
      <c r="D82" s="32" t="s">
        <v>89</v>
      </c>
      <c r="E82" s="8" t="s">
        <v>141</v>
      </c>
      <c r="F82" s="14" t="s">
        <v>142</v>
      </c>
      <c r="G82" s="8">
        <v>1</v>
      </c>
      <c r="H82" s="9">
        <v>0.5</v>
      </c>
    </row>
    <row r="83" spans="3:8" x14ac:dyDescent="0.25">
      <c r="C83" s="7">
        <v>6</v>
      </c>
      <c r="D83" s="32" t="s">
        <v>89</v>
      </c>
      <c r="E83" s="8" t="s">
        <v>149</v>
      </c>
      <c r="F83" s="14" t="s">
        <v>138</v>
      </c>
      <c r="G83" s="8">
        <v>1</v>
      </c>
      <c r="H83" s="9">
        <v>0.5</v>
      </c>
    </row>
    <row r="84" spans="3:8" x14ac:dyDescent="0.25">
      <c r="C84" s="7">
        <v>6</v>
      </c>
      <c r="D84" s="32" t="s">
        <v>89</v>
      </c>
      <c r="E84" s="8" t="s">
        <v>103</v>
      </c>
      <c r="F84" s="14" t="s">
        <v>151</v>
      </c>
      <c r="G84" s="8">
        <v>1</v>
      </c>
      <c r="H84" s="9">
        <v>0.5</v>
      </c>
    </row>
    <row r="85" spans="3:8" x14ac:dyDescent="0.25">
      <c r="C85" s="7">
        <v>6</v>
      </c>
      <c r="D85" s="32" t="s">
        <v>89</v>
      </c>
      <c r="E85" s="8">
        <v>6.12</v>
      </c>
      <c r="F85" s="14" t="s">
        <v>98</v>
      </c>
      <c r="G85" s="8">
        <v>1.2</v>
      </c>
      <c r="H85" s="9">
        <v>0.5</v>
      </c>
    </row>
    <row r="86" spans="3:8" x14ac:dyDescent="0.25">
      <c r="C86" s="7">
        <v>6</v>
      </c>
      <c r="D86" s="32" t="s">
        <v>89</v>
      </c>
      <c r="E86" s="8" t="s">
        <v>127</v>
      </c>
      <c r="F86" s="14" t="s">
        <v>128</v>
      </c>
      <c r="G86" s="8">
        <v>1.2</v>
      </c>
      <c r="H86" s="9">
        <v>0.5</v>
      </c>
    </row>
    <row r="87" spans="3:8" x14ac:dyDescent="0.25">
      <c r="C87" s="7">
        <v>6</v>
      </c>
      <c r="D87" s="32" t="s">
        <v>89</v>
      </c>
      <c r="E87" s="8" t="s">
        <v>139</v>
      </c>
      <c r="F87" s="14" t="s">
        <v>140</v>
      </c>
      <c r="G87" s="8">
        <v>1.2</v>
      </c>
      <c r="H87" s="9">
        <v>0</v>
      </c>
    </row>
    <row r="88" spans="3:8" x14ac:dyDescent="0.25">
      <c r="C88" s="7">
        <v>6</v>
      </c>
      <c r="D88" s="32" t="s">
        <v>89</v>
      </c>
      <c r="E88" s="8">
        <v>6.14</v>
      </c>
      <c r="F88" s="14" t="s">
        <v>104</v>
      </c>
      <c r="G88" s="8">
        <v>1.4</v>
      </c>
      <c r="H88" s="9">
        <v>0.5</v>
      </c>
    </row>
    <row r="89" spans="3:8" x14ac:dyDescent="0.25">
      <c r="C89" s="7">
        <v>6</v>
      </c>
      <c r="D89" s="32" t="s">
        <v>89</v>
      </c>
      <c r="E89" s="8" t="s">
        <v>113</v>
      </c>
      <c r="F89" s="14" t="s">
        <v>114</v>
      </c>
      <c r="G89" s="8">
        <v>1.4</v>
      </c>
      <c r="H89" s="9">
        <v>0</v>
      </c>
    </row>
    <row r="90" spans="3:8" x14ac:dyDescent="0.25">
      <c r="C90" s="7">
        <v>6</v>
      </c>
      <c r="D90" s="32" t="s">
        <v>89</v>
      </c>
      <c r="E90" s="8" t="s">
        <v>129</v>
      </c>
      <c r="F90" s="14" t="s">
        <v>130</v>
      </c>
      <c r="G90" s="8">
        <v>1.4</v>
      </c>
      <c r="H90" s="9">
        <v>0.5</v>
      </c>
    </row>
    <row r="91" spans="3:8" x14ac:dyDescent="0.25">
      <c r="C91" s="7">
        <v>6</v>
      </c>
      <c r="D91" s="32" t="s">
        <v>89</v>
      </c>
      <c r="E91" s="8" t="s">
        <v>143</v>
      </c>
      <c r="F91" s="14" t="s">
        <v>144</v>
      </c>
      <c r="G91" s="8">
        <v>1.4</v>
      </c>
      <c r="H91" s="9">
        <v>0.5</v>
      </c>
    </row>
    <row r="92" spans="3:8" ht="15.75" thickBot="1" x14ac:dyDescent="0.3">
      <c r="C92" s="10">
        <v>6</v>
      </c>
      <c r="D92" s="33" t="s">
        <v>89</v>
      </c>
      <c r="E92" s="11">
        <v>6.16</v>
      </c>
      <c r="F92" s="15" t="s">
        <v>145</v>
      </c>
      <c r="G92" s="11">
        <v>1.6</v>
      </c>
      <c r="H92" s="12">
        <v>0.5</v>
      </c>
    </row>
    <row r="94" spans="3:8" x14ac:dyDescent="0.25">
      <c r="C94" s="22"/>
    </row>
    <row r="95" spans="3:8" x14ac:dyDescent="0.25">
      <c r="C95" s="24"/>
    </row>
    <row r="96" spans="3:8" x14ac:dyDescent="0.25">
      <c r="C96" s="24"/>
    </row>
    <row r="97" spans="3:3" x14ac:dyDescent="0.25">
      <c r="C97" s="24"/>
    </row>
    <row r="98" spans="3:3" x14ac:dyDescent="0.25">
      <c r="C98" s="24"/>
    </row>
    <row r="99" spans="3:3" x14ac:dyDescent="0.25">
      <c r="C99" s="24"/>
    </row>
    <row r="100" spans="3:3" x14ac:dyDescent="0.25">
      <c r="C100" s="24"/>
    </row>
    <row r="101" spans="3:3" x14ac:dyDescent="0.25">
      <c r="C101" s="24"/>
    </row>
  </sheetData>
  <sortState ref="C57:H92">
    <sortCondition ref="G57:G92"/>
    <sortCondition ref="E57:E9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"/>
  <sheetViews>
    <sheetView tabSelected="1" workbookViewId="0">
      <selection activeCell="B54" sqref="B54"/>
    </sheetView>
  </sheetViews>
  <sheetFormatPr baseColWidth="10" defaultRowHeight="15" x14ac:dyDescent="0.25"/>
  <cols>
    <col min="1" max="2" width="20.7109375" customWidth="1"/>
    <col min="3" max="3" width="9.7109375" style="1" customWidth="1"/>
    <col min="4" max="4" width="12.42578125" style="30" customWidth="1"/>
    <col min="5" max="5" width="10" style="2" customWidth="1"/>
    <col min="6" max="6" width="34.5703125" customWidth="1"/>
    <col min="7" max="7" width="9" style="2" customWidth="1"/>
    <col min="8" max="8" width="10" style="2" customWidth="1"/>
    <col min="9" max="9" width="2" customWidth="1"/>
  </cols>
  <sheetData>
    <row r="1" spans="1:8" s="34" customFormat="1" ht="30" customHeight="1" thickBot="1" x14ac:dyDescent="0.3">
      <c r="A1" s="71" t="s">
        <v>45</v>
      </c>
      <c r="B1" s="73" t="s">
        <v>165</v>
      </c>
      <c r="C1" s="75" t="s">
        <v>45</v>
      </c>
      <c r="D1" s="76" t="s">
        <v>46</v>
      </c>
      <c r="E1" s="77" t="s">
        <v>47</v>
      </c>
      <c r="F1" s="76" t="s">
        <v>44</v>
      </c>
      <c r="G1" s="77" t="s">
        <v>2</v>
      </c>
      <c r="H1" s="78" t="s">
        <v>50</v>
      </c>
    </row>
    <row r="2" spans="1:8" x14ac:dyDescent="0.25">
      <c r="A2" s="72">
        <v>1</v>
      </c>
      <c r="B2" s="74" t="s">
        <v>193</v>
      </c>
      <c r="C2" s="4">
        <v>1</v>
      </c>
      <c r="D2" s="31" t="s">
        <v>193</v>
      </c>
      <c r="E2" s="5">
        <v>1.02</v>
      </c>
      <c r="F2" s="19" t="s">
        <v>166</v>
      </c>
      <c r="G2" s="5">
        <v>0.2</v>
      </c>
      <c r="H2" s="6">
        <v>0</v>
      </c>
    </row>
    <row r="3" spans="1:8" x14ac:dyDescent="0.25">
      <c r="A3" s="72">
        <v>2</v>
      </c>
      <c r="B3" s="74" t="s">
        <v>194</v>
      </c>
      <c r="C3" s="7">
        <v>1</v>
      </c>
      <c r="D3" s="32" t="s">
        <v>193</v>
      </c>
      <c r="E3" s="8" t="s">
        <v>7</v>
      </c>
      <c r="F3" s="20" t="s">
        <v>167</v>
      </c>
      <c r="G3" s="8">
        <v>0.2</v>
      </c>
      <c r="H3" s="9">
        <v>0</v>
      </c>
    </row>
    <row r="4" spans="1:8" x14ac:dyDescent="0.25">
      <c r="A4" s="72">
        <v>3</v>
      </c>
      <c r="B4" s="74" t="s">
        <v>195</v>
      </c>
      <c r="C4" s="7">
        <v>1</v>
      </c>
      <c r="D4" s="32" t="s">
        <v>193</v>
      </c>
      <c r="E4" s="8">
        <v>1.04</v>
      </c>
      <c r="F4" s="20" t="s">
        <v>168</v>
      </c>
      <c r="G4" s="8">
        <v>0.4</v>
      </c>
      <c r="H4" s="9">
        <v>0</v>
      </c>
    </row>
    <row r="5" spans="1:8" x14ac:dyDescent="0.25">
      <c r="A5" s="72">
        <v>4</v>
      </c>
      <c r="B5" s="74" t="s">
        <v>196</v>
      </c>
      <c r="C5" s="7">
        <v>1</v>
      </c>
      <c r="D5" s="32" t="s">
        <v>193</v>
      </c>
      <c r="E5" s="8" t="s">
        <v>9</v>
      </c>
      <c r="F5" s="20" t="s">
        <v>169</v>
      </c>
      <c r="G5" s="8">
        <v>0.4</v>
      </c>
      <c r="H5" s="9">
        <v>0</v>
      </c>
    </row>
    <row r="6" spans="1:8" x14ac:dyDescent="0.25">
      <c r="A6" s="72">
        <v>5</v>
      </c>
      <c r="B6" s="74" t="s">
        <v>197</v>
      </c>
      <c r="C6" s="7">
        <v>1</v>
      </c>
      <c r="D6" s="32" t="s">
        <v>193</v>
      </c>
      <c r="E6" s="8" t="s">
        <v>11</v>
      </c>
      <c r="F6" s="20" t="s">
        <v>170</v>
      </c>
      <c r="G6" s="8">
        <v>0.6</v>
      </c>
      <c r="H6" s="9">
        <v>0</v>
      </c>
    </row>
    <row r="7" spans="1:8" x14ac:dyDescent="0.25">
      <c r="A7" s="72">
        <v>6</v>
      </c>
      <c r="B7" s="74" t="s">
        <v>198</v>
      </c>
      <c r="C7" s="7">
        <v>1</v>
      </c>
      <c r="D7" s="32" t="s">
        <v>193</v>
      </c>
      <c r="E7" s="8">
        <v>1.06</v>
      </c>
      <c r="F7" s="20" t="s">
        <v>171</v>
      </c>
      <c r="G7" s="8">
        <v>0.6</v>
      </c>
      <c r="H7" s="9">
        <v>0</v>
      </c>
    </row>
    <row r="8" spans="1:8" ht="15.75" thickBot="1" x14ac:dyDescent="0.3">
      <c r="A8" s="72">
        <v>7</v>
      </c>
      <c r="B8" s="74"/>
      <c r="C8" s="10">
        <v>1</v>
      </c>
      <c r="D8" s="33" t="s">
        <v>193</v>
      </c>
      <c r="E8" s="11">
        <v>1.08</v>
      </c>
      <c r="F8" s="21" t="s">
        <v>172</v>
      </c>
      <c r="G8" s="11">
        <v>0.8</v>
      </c>
      <c r="H8" s="12">
        <v>0</v>
      </c>
    </row>
    <row r="9" spans="1:8" x14ac:dyDescent="0.25">
      <c r="A9" s="72"/>
      <c r="B9" s="74"/>
      <c r="C9" s="4">
        <v>2</v>
      </c>
      <c r="D9" s="31" t="s">
        <v>194</v>
      </c>
      <c r="E9" s="5">
        <v>2.02</v>
      </c>
      <c r="F9" s="16" t="s">
        <v>170</v>
      </c>
      <c r="G9" s="5">
        <v>0.2</v>
      </c>
      <c r="H9" s="6">
        <v>0</v>
      </c>
    </row>
    <row r="10" spans="1:8" x14ac:dyDescent="0.25">
      <c r="C10" s="7">
        <v>2</v>
      </c>
      <c r="D10" s="32" t="s">
        <v>194</v>
      </c>
      <c r="E10" s="8" t="s">
        <v>17</v>
      </c>
      <c r="F10" s="17" t="s">
        <v>171</v>
      </c>
      <c r="G10" s="8">
        <v>0.2</v>
      </c>
      <c r="H10" s="9">
        <v>0</v>
      </c>
    </row>
    <row r="11" spans="1:8" x14ac:dyDescent="0.25">
      <c r="C11" s="7">
        <v>2</v>
      </c>
      <c r="D11" s="32" t="s">
        <v>194</v>
      </c>
      <c r="E11" s="8">
        <v>2.04</v>
      </c>
      <c r="F11" s="17" t="s">
        <v>172</v>
      </c>
      <c r="G11" s="8">
        <v>0.4</v>
      </c>
      <c r="H11" s="9">
        <v>0</v>
      </c>
    </row>
    <row r="12" spans="1:8" x14ac:dyDescent="0.25">
      <c r="C12" s="7">
        <v>2</v>
      </c>
      <c r="D12" s="32" t="s">
        <v>194</v>
      </c>
      <c r="E12" s="8" t="s">
        <v>19</v>
      </c>
      <c r="F12" s="17" t="s">
        <v>174</v>
      </c>
      <c r="G12" s="8">
        <v>0.4</v>
      </c>
      <c r="H12" s="9">
        <v>0</v>
      </c>
    </row>
    <row r="13" spans="1:8" x14ac:dyDescent="0.25">
      <c r="C13" s="7">
        <v>2</v>
      </c>
      <c r="D13" s="32" t="s">
        <v>194</v>
      </c>
      <c r="E13" s="8">
        <v>2.06</v>
      </c>
      <c r="F13" s="17" t="s">
        <v>175</v>
      </c>
      <c r="G13" s="8">
        <v>0.6</v>
      </c>
      <c r="H13" s="9">
        <v>0</v>
      </c>
    </row>
    <row r="14" spans="1:8" x14ac:dyDescent="0.25">
      <c r="C14" s="7">
        <v>2</v>
      </c>
      <c r="D14" s="32" t="s">
        <v>194</v>
      </c>
      <c r="E14" s="8">
        <v>2.08</v>
      </c>
      <c r="F14" s="17" t="s">
        <v>176</v>
      </c>
      <c r="G14" s="8">
        <v>0.8</v>
      </c>
      <c r="H14" s="9">
        <v>0</v>
      </c>
    </row>
    <row r="15" spans="1:8" ht="15.75" thickBot="1" x14ac:dyDescent="0.3">
      <c r="C15" s="10">
        <v>2</v>
      </c>
      <c r="D15" s="33" t="s">
        <v>194</v>
      </c>
      <c r="E15" s="11">
        <v>2.1</v>
      </c>
      <c r="F15" s="18" t="s">
        <v>177</v>
      </c>
      <c r="G15" s="11">
        <v>1</v>
      </c>
      <c r="H15" s="12">
        <v>0</v>
      </c>
    </row>
    <row r="16" spans="1:8" x14ac:dyDescent="0.25">
      <c r="C16" s="4">
        <v>3</v>
      </c>
      <c r="D16" s="31" t="s">
        <v>195</v>
      </c>
      <c r="E16" s="5">
        <v>3.02</v>
      </c>
      <c r="F16" s="13" t="s">
        <v>178</v>
      </c>
      <c r="G16" s="5">
        <v>0.2</v>
      </c>
      <c r="H16" s="6">
        <v>0.5</v>
      </c>
    </row>
    <row r="17" spans="3:8" x14ac:dyDescent="0.25">
      <c r="C17" s="7">
        <v>3</v>
      </c>
      <c r="D17" s="32" t="s">
        <v>195</v>
      </c>
      <c r="E17" s="8" t="s">
        <v>30</v>
      </c>
      <c r="F17" s="14" t="s">
        <v>179</v>
      </c>
      <c r="G17" s="8">
        <v>0.2</v>
      </c>
      <c r="H17" s="9">
        <v>0.5</v>
      </c>
    </row>
    <row r="18" spans="3:8" x14ac:dyDescent="0.25">
      <c r="C18" s="7">
        <v>3</v>
      </c>
      <c r="D18" s="32" t="s">
        <v>195</v>
      </c>
      <c r="E18" s="8" t="s">
        <v>35</v>
      </c>
      <c r="F18" s="14" t="s">
        <v>180</v>
      </c>
      <c r="G18" s="8">
        <v>0.2</v>
      </c>
      <c r="H18" s="9">
        <v>0.5</v>
      </c>
    </row>
    <row r="19" spans="3:8" x14ac:dyDescent="0.25">
      <c r="C19" s="7">
        <v>3</v>
      </c>
      <c r="D19" s="32" t="s">
        <v>195</v>
      </c>
      <c r="E19" s="8">
        <v>3.04</v>
      </c>
      <c r="F19" s="14" t="s">
        <v>181</v>
      </c>
      <c r="G19" s="8">
        <v>0.4</v>
      </c>
      <c r="H19" s="9">
        <v>0.5</v>
      </c>
    </row>
    <row r="20" spans="3:8" x14ac:dyDescent="0.25">
      <c r="C20" s="7">
        <v>3</v>
      </c>
      <c r="D20" s="32" t="s">
        <v>195</v>
      </c>
      <c r="E20" s="8">
        <v>3.06</v>
      </c>
      <c r="F20" s="14" t="s">
        <v>182</v>
      </c>
      <c r="G20" s="8">
        <v>0.6</v>
      </c>
      <c r="H20" s="9">
        <v>0.5</v>
      </c>
    </row>
    <row r="21" spans="3:8" x14ac:dyDescent="0.25">
      <c r="C21" s="7">
        <v>3</v>
      </c>
      <c r="D21" s="32" t="s">
        <v>195</v>
      </c>
      <c r="E21" s="8" t="s">
        <v>31</v>
      </c>
      <c r="F21" s="14" t="s">
        <v>183</v>
      </c>
      <c r="G21" s="8">
        <v>0.6</v>
      </c>
      <c r="H21" s="9">
        <v>0.5</v>
      </c>
    </row>
    <row r="22" spans="3:8" x14ac:dyDescent="0.25">
      <c r="C22" s="7">
        <v>3</v>
      </c>
      <c r="D22" s="32" t="s">
        <v>195</v>
      </c>
      <c r="E22" s="8" t="s">
        <v>37</v>
      </c>
      <c r="F22" s="14" t="s">
        <v>184</v>
      </c>
      <c r="G22" s="8">
        <v>0.6</v>
      </c>
      <c r="H22" s="9">
        <v>0.5</v>
      </c>
    </row>
    <row r="23" spans="3:8" x14ac:dyDescent="0.25">
      <c r="C23" s="7">
        <v>3</v>
      </c>
      <c r="D23" s="32" t="s">
        <v>195</v>
      </c>
      <c r="E23" s="8">
        <v>3.08</v>
      </c>
      <c r="F23" s="14" t="s">
        <v>170</v>
      </c>
      <c r="G23" s="8">
        <v>0.8</v>
      </c>
      <c r="H23" s="9">
        <v>0.5</v>
      </c>
    </row>
    <row r="24" spans="3:8" x14ac:dyDescent="0.25">
      <c r="C24" s="7">
        <v>3</v>
      </c>
      <c r="D24" s="32" t="s">
        <v>195</v>
      </c>
      <c r="E24" s="8">
        <v>3.1</v>
      </c>
      <c r="F24" s="14" t="s">
        <v>185</v>
      </c>
      <c r="G24" s="8">
        <v>1</v>
      </c>
      <c r="H24" s="9">
        <v>0.5</v>
      </c>
    </row>
    <row r="25" spans="3:8" x14ac:dyDescent="0.25">
      <c r="C25" s="7">
        <v>3</v>
      </c>
      <c r="D25" s="32" t="s">
        <v>195</v>
      </c>
      <c r="E25" s="8" t="s">
        <v>40</v>
      </c>
      <c r="F25" s="14" t="s">
        <v>186</v>
      </c>
      <c r="G25" s="8">
        <v>1</v>
      </c>
      <c r="H25" s="9">
        <v>0.5</v>
      </c>
    </row>
    <row r="26" spans="3:8" x14ac:dyDescent="0.25">
      <c r="C26" s="7">
        <v>3</v>
      </c>
      <c r="D26" s="32" t="s">
        <v>195</v>
      </c>
      <c r="E26" s="8">
        <v>3.12</v>
      </c>
      <c r="F26" s="14" t="s">
        <v>187</v>
      </c>
      <c r="G26" s="8">
        <v>1.2</v>
      </c>
      <c r="H26" s="9">
        <v>0.5</v>
      </c>
    </row>
    <row r="27" spans="3:8" x14ac:dyDescent="0.25">
      <c r="C27" s="7">
        <v>3</v>
      </c>
      <c r="D27" s="32" t="s">
        <v>195</v>
      </c>
      <c r="E27" s="8">
        <v>3.14</v>
      </c>
      <c r="F27" s="14" t="s">
        <v>188</v>
      </c>
      <c r="G27" s="8">
        <v>1.4</v>
      </c>
      <c r="H27" s="9">
        <v>0.5</v>
      </c>
    </row>
    <row r="28" spans="3:8" x14ac:dyDescent="0.25">
      <c r="C28" s="7">
        <v>3</v>
      </c>
      <c r="D28" s="32" t="s">
        <v>195</v>
      </c>
      <c r="E28" s="8">
        <v>3.16</v>
      </c>
      <c r="F28" s="14" t="s">
        <v>189</v>
      </c>
      <c r="G28" s="8">
        <v>1.6</v>
      </c>
      <c r="H28" s="9">
        <v>0.5</v>
      </c>
    </row>
    <row r="29" spans="3:8" x14ac:dyDescent="0.25">
      <c r="C29" s="7">
        <v>3</v>
      </c>
      <c r="D29" s="32" t="s">
        <v>195</v>
      </c>
      <c r="E29" s="8" t="s">
        <v>33</v>
      </c>
      <c r="F29" s="14" t="s">
        <v>190</v>
      </c>
      <c r="G29" s="8">
        <v>1.6</v>
      </c>
      <c r="H29" s="9">
        <v>0.5</v>
      </c>
    </row>
    <row r="30" spans="3:8" ht="15.75" thickBot="1" x14ac:dyDescent="0.3">
      <c r="C30" s="10">
        <v>3</v>
      </c>
      <c r="D30" s="33" t="s">
        <v>195</v>
      </c>
      <c r="E30" s="11" t="s">
        <v>33</v>
      </c>
      <c r="F30" s="15" t="s">
        <v>191</v>
      </c>
      <c r="G30" s="11">
        <v>1.6</v>
      </c>
      <c r="H30" s="12">
        <v>0.5</v>
      </c>
    </row>
    <row r="31" spans="3:8" x14ac:dyDescent="0.25">
      <c r="C31" s="4">
        <v>4</v>
      </c>
      <c r="D31" s="31" t="s">
        <v>196</v>
      </c>
      <c r="E31" s="5">
        <v>4.0199999999999996</v>
      </c>
      <c r="F31" s="13" t="s">
        <v>166</v>
      </c>
      <c r="G31" s="5">
        <v>0.2</v>
      </c>
      <c r="H31" s="6">
        <v>0.5</v>
      </c>
    </row>
    <row r="32" spans="3:8" x14ac:dyDescent="0.25">
      <c r="C32" s="7">
        <v>4</v>
      </c>
      <c r="D32" s="32" t="s">
        <v>196</v>
      </c>
      <c r="E32" s="8">
        <v>4.04</v>
      </c>
      <c r="F32" s="23" t="s">
        <v>167</v>
      </c>
      <c r="G32" s="8">
        <v>0.4</v>
      </c>
      <c r="H32" s="9">
        <v>0.5</v>
      </c>
    </row>
    <row r="33" spans="3:8" x14ac:dyDescent="0.25">
      <c r="C33" s="7">
        <v>4</v>
      </c>
      <c r="D33" s="32" t="s">
        <v>196</v>
      </c>
      <c r="E33" s="8" t="s">
        <v>54</v>
      </c>
      <c r="F33" s="14" t="s">
        <v>168</v>
      </c>
      <c r="G33" s="8">
        <v>0.4</v>
      </c>
      <c r="H33" s="9">
        <v>0.5</v>
      </c>
    </row>
    <row r="34" spans="3:8" x14ac:dyDescent="0.25">
      <c r="C34" s="7">
        <v>4</v>
      </c>
      <c r="D34" s="32" t="s">
        <v>196</v>
      </c>
      <c r="E34" s="8" t="s">
        <v>64</v>
      </c>
      <c r="F34" s="14" t="s">
        <v>169</v>
      </c>
      <c r="G34" s="8">
        <v>0.4</v>
      </c>
      <c r="H34" s="9">
        <v>0.5</v>
      </c>
    </row>
    <row r="35" spans="3:8" x14ac:dyDescent="0.25">
      <c r="C35" s="7">
        <v>4</v>
      </c>
      <c r="D35" s="32" t="s">
        <v>196</v>
      </c>
      <c r="E35" s="8">
        <v>4.0599999999999996</v>
      </c>
      <c r="F35" s="14" t="s">
        <v>170</v>
      </c>
      <c r="G35" s="8">
        <v>0.6</v>
      </c>
      <c r="H35" s="9">
        <v>0.5</v>
      </c>
    </row>
    <row r="36" spans="3:8" x14ac:dyDescent="0.25">
      <c r="C36" s="7">
        <v>4</v>
      </c>
      <c r="D36" s="32" t="s">
        <v>196</v>
      </c>
      <c r="E36" s="8" t="s">
        <v>58</v>
      </c>
      <c r="F36" s="14" t="s">
        <v>171</v>
      </c>
      <c r="G36" s="8">
        <v>0.6</v>
      </c>
      <c r="H36" s="9">
        <v>0.5</v>
      </c>
    </row>
    <row r="37" spans="3:8" x14ac:dyDescent="0.25">
      <c r="C37" s="7">
        <v>4</v>
      </c>
      <c r="D37" s="32" t="s">
        <v>196</v>
      </c>
      <c r="E37" s="8" t="s">
        <v>66</v>
      </c>
      <c r="F37" s="14" t="s">
        <v>172</v>
      </c>
      <c r="G37" s="8">
        <v>0.6</v>
      </c>
      <c r="H37" s="9">
        <v>0.5</v>
      </c>
    </row>
    <row r="38" spans="3:8" x14ac:dyDescent="0.25">
      <c r="C38" s="7">
        <v>4</v>
      </c>
      <c r="D38" s="32" t="s">
        <v>196</v>
      </c>
      <c r="E38" s="8">
        <v>4.08</v>
      </c>
      <c r="F38" s="14" t="s">
        <v>174</v>
      </c>
      <c r="G38" s="8">
        <v>0.8</v>
      </c>
      <c r="H38" s="9">
        <v>0.5</v>
      </c>
    </row>
    <row r="39" spans="3:8" x14ac:dyDescent="0.25">
      <c r="C39" s="7">
        <v>4</v>
      </c>
      <c r="D39" s="32" t="s">
        <v>196</v>
      </c>
      <c r="E39" s="8" t="s">
        <v>68</v>
      </c>
      <c r="F39" s="14" t="s">
        <v>175</v>
      </c>
      <c r="G39" s="8">
        <v>0.8</v>
      </c>
      <c r="H39" s="9">
        <v>0.5</v>
      </c>
    </row>
    <row r="40" spans="3:8" x14ac:dyDescent="0.25">
      <c r="C40" s="7">
        <v>4</v>
      </c>
      <c r="D40" s="32" t="s">
        <v>196</v>
      </c>
      <c r="E40" s="8">
        <v>4.0999999999999996</v>
      </c>
      <c r="F40" s="14" t="s">
        <v>176</v>
      </c>
      <c r="G40" s="8">
        <v>1</v>
      </c>
      <c r="H40" s="9">
        <v>0.5</v>
      </c>
    </row>
    <row r="41" spans="3:8" x14ac:dyDescent="0.25">
      <c r="C41" s="7">
        <v>4</v>
      </c>
      <c r="D41" s="32" t="s">
        <v>196</v>
      </c>
      <c r="E41" s="8" t="s">
        <v>61</v>
      </c>
      <c r="F41" s="14" t="s">
        <v>177</v>
      </c>
      <c r="G41" s="8">
        <v>1</v>
      </c>
      <c r="H41" s="9">
        <v>0.5</v>
      </c>
    </row>
    <row r="42" spans="3:8" x14ac:dyDescent="0.25">
      <c r="C42" s="7">
        <v>4</v>
      </c>
      <c r="D42" s="32" t="s">
        <v>196</v>
      </c>
      <c r="E42" s="8">
        <v>4.12</v>
      </c>
      <c r="F42" s="14" t="s">
        <v>178</v>
      </c>
      <c r="G42" s="8">
        <v>1.2</v>
      </c>
      <c r="H42" s="9">
        <v>0.5</v>
      </c>
    </row>
    <row r="43" spans="3:8" x14ac:dyDescent="0.25">
      <c r="C43" s="7">
        <v>4</v>
      </c>
      <c r="D43" s="32" t="s">
        <v>196</v>
      </c>
      <c r="E43" s="8" t="s">
        <v>70</v>
      </c>
      <c r="F43" s="14" t="s">
        <v>179</v>
      </c>
      <c r="G43" s="8">
        <v>1.2</v>
      </c>
      <c r="H43" s="9">
        <v>0.5</v>
      </c>
    </row>
    <row r="44" spans="3:8" x14ac:dyDescent="0.25">
      <c r="C44" s="7">
        <v>4</v>
      </c>
      <c r="D44" s="32" t="s">
        <v>196</v>
      </c>
      <c r="E44" s="8">
        <v>4.1399999999999997</v>
      </c>
      <c r="F44" s="14" t="s">
        <v>180</v>
      </c>
      <c r="G44" s="8">
        <v>1.4</v>
      </c>
      <c r="H44" s="9">
        <v>0.5</v>
      </c>
    </row>
    <row r="45" spans="3:8" ht="15.75" thickBot="1" x14ac:dyDescent="0.3">
      <c r="C45" s="10">
        <v>4</v>
      </c>
      <c r="D45" s="33" t="s">
        <v>196</v>
      </c>
      <c r="E45" s="11">
        <v>4.16</v>
      </c>
      <c r="F45" s="15" t="s">
        <v>181</v>
      </c>
      <c r="G45" s="11">
        <v>1.6</v>
      </c>
      <c r="H45" s="12">
        <v>0.5</v>
      </c>
    </row>
    <row r="46" spans="3:8" x14ac:dyDescent="0.25">
      <c r="C46" s="4">
        <v>5</v>
      </c>
      <c r="D46" s="31" t="s">
        <v>197</v>
      </c>
      <c r="E46" s="5">
        <v>5.0199999999999996</v>
      </c>
      <c r="F46" s="13" t="s">
        <v>182</v>
      </c>
      <c r="G46" s="5">
        <v>0.2</v>
      </c>
      <c r="H46" s="6">
        <v>0.5</v>
      </c>
    </row>
    <row r="47" spans="3:8" x14ac:dyDescent="0.25">
      <c r="C47" s="7">
        <v>5</v>
      </c>
      <c r="D47" s="32" t="s">
        <v>197</v>
      </c>
      <c r="E47" s="8">
        <v>5.04</v>
      </c>
      <c r="F47" s="14" t="s">
        <v>183</v>
      </c>
      <c r="G47" s="8">
        <v>0.4</v>
      </c>
      <c r="H47" s="9">
        <v>0.5</v>
      </c>
    </row>
    <row r="48" spans="3:8" x14ac:dyDescent="0.25">
      <c r="C48" s="7">
        <v>5</v>
      </c>
      <c r="D48" s="32" t="s">
        <v>197</v>
      </c>
      <c r="E48" s="8">
        <v>5.0599999999999996</v>
      </c>
      <c r="F48" s="14" t="s">
        <v>184</v>
      </c>
      <c r="G48" s="8">
        <v>0.6</v>
      </c>
      <c r="H48" s="9">
        <v>0.5</v>
      </c>
    </row>
    <row r="49" spans="3:8" x14ac:dyDescent="0.25">
      <c r="C49" s="7">
        <v>5</v>
      </c>
      <c r="D49" s="32" t="s">
        <v>197</v>
      </c>
      <c r="E49" s="8" t="s">
        <v>78</v>
      </c>
      <c r="F49" s="14" t="s">
        <v>192</v>
      </c>
      <c r="G49" s="8">
        <v>0.6</v>
      </c>
      <c r="H49" s="9">
        <v>0.5</v>
      </c>
    </row>
    <row r="50" spans="3:8" x14ac:dyDescent="0.25">
      <c r="C50" s="7">
        <v>5</v>
      </c>
      <c r="D50" s="32" t="s">
        <v>197</v>
      </c>
      <c r="E50" s="8" t="s">
        <v>84</v>
      </c>
      <c r="F50" s="14" t="s">
        <v>185</v>
      </c>
      <c r="G50" s="8">
        <v>0.6</v>
      </c>
      <c r="H50" s="9">
        <v>0.5</v>
      </c>
    </row>
    <row r="51" spans="3:8" x14ac:dyDescent="0.25">
      <c r="C51" s="7">
        <v>5</v>
      </c>
      <c r="D51" s="32" t="s">
        <v>197</v>
      </c>
      <c r="E51" s="8">
        <v>5.0999999999999996</v>
      </c>
      <c r="F51" s="14" t="s">
        <v>188</v>
      </c>
      <c r="G51" s="8">
        <v>1</v>
      </c>
      <c r="H51" s="9">
        <v>0.5</v>
      </c>
    </row>
    <row r="52" spans="3:8" x14ac:dyDescent="0.25">
      <c r="C52" s="7">
        <v>5</v>
      </c>
      <c r="D52" s="32" t="s">
        <v>197</v>
      </c>
      <c r="E52" s="8" t="s">
        <v>80</v>
      </c>
      <c r="F52" s="14" t="s">
        <v>189</v>
      </c>
      <c r="G52" s="8">
        <v>1</v>
      </c>
      <c r="H52" s="9">
        <v>0.5</v>
      </c>
    </row>
    <row r="53" spans="3:8" x14ac:dyDescent="0.25">
      <c r="C53" s="7">
        <v>5</v>
      </c>
      <c r="D53" s="32" t="s">
        <v>197</v>
      </c>
      <c r="E53" s="8">
        <v>5.12</v>
      </c>
      <c r="F53" s="14" t="s">
        <v>190</v>
      </c>
      <c r="G53" s="8">
        <v>1.2</v>
      </c>
      <c r="H53" s="9">
        <v>0.5</v>
      </c>
    </row>
    <row r="54" spans="3:8" x14ac:dyDescent="0.25">
      <c r="C54" s="7">
        <v>5</v>
      </c>
      <c r="D54" s="32" t="s">
        <v>197</v>
      </c>
      <c r="E54" s="8">
        <v>5.16</v>
      </c>
      <c r="F54" s="14" t="s">
        <v>191</v>
      </c>
      <c r="G54" s="8">
        <v>1.6</v>
      </c>
      <c r="H54" s="9">
        <v>0.5</v>
      </c>
    </row>
    <row r="55" spans="3:8" x14ac:dyDescent="0.25">
      <c r="C55" s="7">
        <v>5</v>
      </c>
      <c r="D55" s="32" t="s">
        <v>197</v>
      </c>
      <c r="E55" s="8" t="s">
        <v>82</v>
      </c>
      <c r="F55" s="14" t="s">
        <v>166</v>
      </c>
      <c r="G55" s="8">
        <v>1.6</v>
      </c>
      <c r="H55" s="9">
        <v>0.5</v>
      </c>
    </row>
    <row r="56" spans="3:8" ht="15.75" thickBot="1" x14ac:dyDescent="0.3">
      <c r="C56" s="10">
        <v>5</v>
      </c>
      <c r="D56" s="33" t="s">
        <v>197</v>
      </c>
      <c r="E56" s="11" t="s">
        <v>87</v>
      </c>
      <c r="F56" s="15" t="s">
        <v>167</v>
      </c>
      <c r="G56" s="11">
        <v>1.6</v>
      </c>
      <c r="H56" s="12">
        <v>0.5</v>
      </c>
    </row>
    <row r="57" spans="3:8" x14ac:dyDescent="0.25">
      <c r="C57" s="4">
        <v>6</v>
      </c>
      <c r="D57" s="31" t="s">
        <v>198</v>
      </c>
      <c r="E57" s="5">
        <v>6.02</v>
      </c>
      <c r="F57" s="13" t="s">
        <v>168</v>
      </c>
      <c r="G57" s="5">
        <v>0.2</v>
      </c>
      <c r="H57" s="6">
        <v>0.5</v>
      </c>
    </row>
    <row r="58" spans="3:8" x14ac:dyDescent="0.25">
      <c r="C58" s="7">
        <v>6</v>
      </c>
      <c r="D58" s="32" t="s">
        <v>198</v>
      </c>
      <c r="E58" s="8" t="s">
        <v>99</v>
      </c>
      <c r="F58" s="14" t="s">
        <v>169</v>
      </c>
      <c r="G58" s="8">
        <v>0.2</v>
      </c>
      <c r="H58" s="9">
        <v>0</v>
      </c>
    </row>
    <row r="59" spans="3:8" x14ac:dyDescent="0.25">
      <c r="C59" s="7">
        <v>6</v>
      </c>
      <c r="D59" s="32" t="s">
        <v>198</v>
      </c>
      <c r="E59" s="8" t="s">
        <v>99</v>
      </c>
      <c r="F59" s="14" t="s">
        <v>170</v>
      </c>
      <c r="G59" s="8">
        <v>0.2</v>
      </c>
      <c r="H59" s="9">
        <v>0</v>
      </c>
    </row>
    <row r="60" spans="3:8" x14ac:dyDescent="0.25">
      <c r="C60" s="7">
        <v>6</v>
      </c>
      <c r="D60" s="32" t="s">
        <v>198</v>
      </c>
      <c r="E60" s="8" t="s">
        <v>105</v>
      </c>
      <c r="F60" s="14" t="s">
        <v>171</v>
      </c>
      <c r="G60" s="8">
        <v>0.2</v>
      </c>
      <c r="H60" s="9">
        <v>0</v>
      </c>
    </row>
    <row r="61" spans="3:8" x14ac:dyDescent="0.25">
      <c r="C61" s="7">
        <v>6</v>
      </c>
      <c r="D61" s="32" t="s">
        <v>198</v>
      </c>
      <c r="E61" s="8" t="s">
        <v>131</v>
      </c>
      <c r="F61" s="14" t="s">
        <v>172</v>
      </c>
      <c r="G61" s="8">
        <v>0.2</v>
      </c>
      <c r="H61" s="9">
        <v>0.5</v>
      </c>
    </row>
    <row r="62" spans="3:8" x14ac:dyDescent="0.25">
      <c r="C62" s="7">
        <v>6</v>
      </c>
      <c r="D62" s="32" t="s">
        <v>198</v>
      </c>
      <c r="E62" s="8">
        <v>6.04</v>
      </c>
      <c r="F62" s="14" t="s">
        <v>174</v>
      </c>
      <c r="G62" s="8">
        <v>0.4</v>
      </c>
      <c r="H62" s="9">
        <v>0.5</v>
      </c>
    </row>
    <row r="63" spans="3:8" x14ac:dyDescent="0.25">
      <c r="C63" s="7">
        <v>6</v>
      </c>
      <c r="D63" s="32" t="s">
        <v>198</v>
      </c>
      <c r="E63" s="8" t="s">
        <v>92</v>
      </c>
      <c r="F63" s="14" t="s">
        <v>175</v>
      </c>
      <c r="G63" s="8">
        <v>0.4</v>
      </c>
      <c r="H63" s="9">
        <v>0</v>
      </c>
    </row>
    <row r="64" spans="3:8" x14ac:dyDescent="0.25">
      <c r="C64" s="7">
        <v>6</v>
      </c>
      <c r="D64" s="32" t="s">
        <v>198</v>
      </c>
      <c r="E64" s="8" t="s">
        <v>92</v>
      </c>
      <c r="F64" s="14" t="s">
        <v>176</v>
      </c>
      <c r="G64" s="8">
        <v>0.4</v>
      </c>
      <c r="H64" s="9">
        <v>0</v>
      </c>
    </row>
    <row r="65" spans="3:8" x14ac:dyDescent="0.25">
      <c r="C65" s="7">
        <v>6</v>
      </c>
      <c r="D65" s="32" t="s">
        <v>198</v>
      </c>
      <c r="E65" s="8" t="s">
        <v>101</v>
      </c>
      <c r="F65" s="14" t="s">
        <v>177</v>
      </c>
      <c r="G65" s="8">
        <v>0.4</v>
      </c>
      <c r="H65" s="9">
        <v>0</v>
      </c>
    </row>
    <row r="66" spans="3:8" x14ac:dyDescent="0.25">
      <c r="C66" s="7">
        <v>6</v>
      </c>
      <c r="D66" s="32" t="s">
        <v>198</v>
      </c>
      <c r="E66" s="8" t="s">
        <v>117</v>
      </c>
      <c r="F66" s="14" t="s">
        <v>178</v>
      </c>
      <c r="G66" s="8">
        <v>0.4</v>
      </c>
      <c r="H66" s="9">
        <v>0</v>
      </c>
    </row>
    <row r="67" spans="3:8" x14ac:dyDescent="0.25">
      <c r="C67" s="7">
        <v>6</v>
      </c>
      <c r="D67" s="32" t="s">
        <v>198</v>
      </c>
      <c r="E67" s="8" t="s">
        <v>123</v>
      </c>
      <c r="F67" s="14" t="s">
        <v>179</v>
      </c>
      <c r="G67" s="8">
        <v>0.4</v>
      </c>
      <c r="H67" s="9">
        <v>0.5</v>
      </c>
    </row>
    <row r="68" spans="3:8" x14ac:dyDescent="0.25">
      <c r="C68" s="7">
        <v>6</v>
      </c>
      <c r="D68" s="32" t="s">
        <v>198</v>
      </c>
      <c r="E68" s="8" t="s">
        <v>133</v>
      </c>
      <c r="F68" s="14" t="s">
        <v>180</v>
      </c>
      <c r="G68" s="8">
        <v>0.4</v>
      </c>
      <c r="H68" s="9">
        <v>0.5</v>
      </c>
    </row>
    <row r="69" spans="3:8" x14ac:dyDescent="0.25">
      <c r="C69" s="7">
        <v>6</v>
      </c>
      <c r="D69" s="32" t="s">
        <v>198</v>
      </c>
      <c r="E69" s="8" t="s">
        <v>146</v>
      </c>
      <c r="F69" s="14" t="s">
        <v>181</v>
      </c>
      <c r="G69" s="8">
        <v>0.4</v>
      </c>
      <c r="H69" s="9">
        <v>0.5</v>
      </c>
    </row>
    <row r="70" spans="3:8" x14ac:dyDescent="0.25">
      <c r="C70" s="7">
        <v>6</v>
      </c>
      <c r="D70" s="32" t="s">
        <v>198</v>
      </c>
      <c r="E70" s="8">
        <v>6.06</v>
      </c>
      <c r="F70" s="14" t="s">
        <v>182</v>
      </c>
      <c r="G70" s="8">
        <v>0.6</v>
      </c>
      <c r="H70" s="9">
        <v>0.5</v>
      </c>
    </row>
    <row r="71" spans="3:8" x14ac:dyDescent="0.25">
      <c r="C71" s="7">
        <v>6</v>
      </c>
      <c r="D71" s="32" t="s">
        <v>198</v>
      </c>
      <c r="E71" s="8" t="s">
        <v>107</v>
      </c>
      <c r="F71" s="14" t="s">
        <v>183</v>
      </c>
      <c r="G71" s="8">
        <v>0.6</v>
      </c>
      <c r="H71" s="9">
        <v>0</v>
      </c>
    </row>
    <row r="72" spans="3:8" x14ac:dyDescent="0.25">
      <c r="C72" s="7">
        <v>6</v>
      </c>
      <c r="D72" s="32" t="s">
        <v>198</v>
      </c>
      <c r="E72" s="8" t="s">
        <v>135</v>
      </c>
      <c r="F72" s="14" t="s">
        <v>184</v>
      </c>
      <c r="G72" s="8">
        <v>0.6</v>
      </c>
      <c r="H72" s="9">
        <v>0</v>
      </c>
    </row>
    <row r="73" spans="3:8" x14ac:dyDescent="0.25">
      <c r="C73" s="7">
        <v>6</v>
      </c>
      <c r="D73" s="32" t="s">
        <v>198</v>
      </c>
      <c r="E73" s="8">
        <v>6.08</v>
      </c>
      <c r="F73" s="14" t="s">
        <v>170</v>
      </c>
      <c r="G73" s="8">
        <v>0.8</v>
      </c>
      <c r="H73" s="9">
        <v>0</v>
      </c>
    </row>
    <row r="74" spans="3:8" x14ac:dyDescent="0.25">
      <c r="C74" s="7">
        <v>6</v>
      </c>
      <c r="D74" s="32" t="s">
        <v>198</v>
      </c>
      <c r="E74" s="8" t="s">
        <v>109</v>
      </c>
      <c r="F74" s="14" t="s">
        <v>185</v>
      </c>
      <c r="G74" s="8">
        <v>0.8</v>
      </c>
      <c r="H74" s="9">
        <v>0</v>
      </c>
    </row>
    <row r="75" spans="3:8" x14ac:dyDescent="0.25">
      <c r="C75" s="7">
        <v>6</v>
      </c>
      <c r="D75" s="32" t="s">
        <v>198</v>
      </c>
      <c r="E75" s="8" t="s">
        <v>118</v>
      </c>
      <c r="F75" s="14" t="s">
        <v>186</v>
      </c>
      <c r="G75" s="8">
        <v>0.8</v>
      </c>
      <c r="H75" s="9">
        <v>0</v>
      </c>
    </row>
    <row r="76" spans="3:8" x14ac:dyDescent="0.25">
      <c r="C76" s="7">
        <v>6</v>
      </c>
      <c r="D76" s="32" t="s">
        <v>198</v>
      </c>
      <c r="E76" s="8" t="s">
        <v>137</v>
      </c>
      <c r="F76" s="14" t="s">
        <v>187</v>
      </c>
      <c r="G76" s="8">
        <v>0.8</v>
      </c>
      <c r="H76" s="9">
        <v>0</v>
      </c>
    </row>
    <row r="77" spans="3:8" x14ac:dyDescent="0.25">
      <c r="C77" s="7">
        <v>6</v>
      </c>
      <c r="D77" s="32" t="s">
        <v>198</v>
      </c>
      <c r="E77" s="8">
        <v>6.1</v>
      </c>
      <c r="F77" s="14" t="s">
        <v>188</v>
      </c>
      <c r="G77" s="8">
        <v>1</v>
      </c>
      <c r="H77" s="9">
        <v>0.5</v>
      </c>
    </row>
    <row r="78" spans="3:8" x14ac:dyDescent="0.25">
      <c r="C78" s="7">
        <v>6</v>
      </c>
      <c r="D78" s="32" t="s">
        <v>198</v>
      </c>
      <c r="E78" s="8" t="s">
        <v>96</v>
      </c>
      <c r="F78" s="14" t="s">
        <v>189</v>
      </c>
      <c r="G78" s="8">
        <v>1</v>
      </c>
      <c r="H78" s="9">
        <v>0.5</v>
      </c>
    </row>
    <row r="79" spans="3:8" x14ac:dyDescent="0.25">
      <c r="C79" s="7">
        <v>6</v>
      </c>
      <c r="D79" s="32" t="s">
        <v>198</v>
      </c>
      <c r="E79" s="8" t="s">
        <v>111</v>
      </c>
      <c r="F79" s="14" t="s">
        <v>190</v>
      </c>
      <c r="G79" s="8">
        <v>1</v>
      </c>
      <c r="H79" s="9">
        <v>0</v>
      </c>
    </row>
    <row r="80" spans="3:8" x14ac:dyDescent="0.25">
      <c r="C80" s="7">
        <v>6</v>
      </c>
      <c r="D80" s="32" t="s">
        <v>198</v>
      </c>
      <c r="E80" s="8" t="s">
        <v>120</v>
      </c>
      <c r="F80" s="14" t="s">
        <v>191</v>
      </c>
      <c r="G80" s="8">
        <v>1</v>
      </c>
      <c r="H80" s="9">
        <v>0</v>
      </c>
    </row>
    <row r="81" spans="3:8" x14ac:dyDescent="0.25">
      <c r="C81" s="7">
        <v>6</v>
      </c>
      <c r="D81" s="32" t="s">
        <v>198</v>
      </c>
      <c r="E81" s="8" t="s">
        <v>125</v>
      </c>
      <c r="F81" s="14" t="s">
        <v>166</v>
      </c>
      <c r="G81" s="8">
        <v>1</v>
      </c>
      <c r="H81" s="9">
        <v>0.5</v>
      </c>
    </row>
    <row r="82" spans="3:8" x14ac:dyDescent="0.25">
      <c r="C82" s="7">
        <v>6</v>
      </c>
      <c r="D82" s="32" t="s">
        <v>198</v>
      </c>
      <c r="E82" s="8" t="s">
        <v>141</v>
      </c>
      <c r="F82" s="14" t="s">
        <v>167</v>
      </c>
      <c r="G82" s="8">
        <v>1</v>
      </c>
      <c r="H82" s="9">
        <v>0.5</v>
      </c>
    </row>
    <row r="83" spans="3:8" x14ac:dyDescent="0.25">
      <c r="C83" s="7">
        <v>6</v>
      </c>
      <c r="D83" s="32" t="s">
        <v>198</v>
      </c>
      <c r="E83" s="8" t="s">
        <v>149</v>
      </c>
      <c r="F83" s="14" t="s">
        <v>168</v>
      </c>
      <c r="G83" s="8">
        <v>1</v>
      </c>
      <c r="H83" s="9">
        <v>0.5</v>
      </c>
    </row>
    <row r="84" spans="3:8" x14ac:dyDescent="0.25">
      <c r="C84" s="7">
        <v>6</v>
      </c>
      <c r="D84" s="32" t="s">
        <v>198</v>
      </c>
      <c r="E84" s="8" t="s">
        <v>103</v>
      </c>
      <c r="F84" s="14" t="s">
        <v>169</v>
      </c>
      <c r="G84" s="8">
        <v>1</v>
      </c>
      <c r="H84" s="9">
        <v>0.5</v>
      </c>
    </row>
    <row r="85" spans="3:8" x14ac:dyDescent="0.25">
      <c r="C85" s="7">
        <v>6</v>
      </c>
      <c r="D85" s="32" t="s">
        <v>198</v>
      </c>
      <c r="E85" s="8">
        <v>6.12</v>
      </c>
      <c r="F85" s="14" t="s">
        <v>170</v>
      </c>
      <c r="G85" s="8">
        <v>1.2</v>
      </c>
      <c r="H85" s="9">
        <v>0.5</v>
      </c>
    </row>
    <row r="86" spans="3:8" x14ac:dyDescent="0.25">
      <c r="C86" s="7">
        <v>6</v>
      </c>
      <c r="D86" s="32" t="s">
        <v>198</v>
      </c>
      <c r="E86" s="8" t="s">
        <v>127</v>
      </c>
      <c r="F86" s="14" t="s">
        <v>184</v>
      </c>
      <c r="G86" s="8">
        <v>1.2</v>
      </c>
      <c r="H86" s="9">
        <v>0.5</v>
      </c>
    </row>
    <row r="87" spans="3:8" x14ac:dyDescent="0.25">
      <c r="C87" s="7">
        <v>6</v>
      </c>
      <c r="D87" s="32" t="s">
        <v>198</v>
      </c>
      <c r="E87" s="8" t="s">
        <v>139</v>
      </c>
      <c r="F87" s="14" t="s">
        <v>172</v>
      </c>
      <c r="G87" s="8">
        <v>1.2</v>
      </c>
      <c r="H87" s="9">
        <v>0</v>
      </c>
    </row>
    <row r="88" spans="3:8" x14ac:dyDescent="0.25">
      <c r="C88" s="7">
        <v>6</v>
      </c>
      <c r="D88" s="32" t="s">
        <v>198</v>
      </c>
      <c r="E88" s="8">
        <v>6.14</v>
      </c>
      <c r="F88" s="14" t="s">
        <v>174</v>
      </c>
      <c r="G88" s="8">
        <v>1.4</v>
      </c>
      <c r="H88" s="9">
        <v>0.5</v>
      </c>
    </row>
    <row r="89" spans="3:8" x14ac:dyDescent="0.25">
      <c r="C89" s="7">
        <v>6</v>
      </c>
      <c r="D89" s="32" t="s">
        <v>198</v>
      </c>
      <c r="E89" s="8" t="s">
        <v>113</v>
      </c>
      <c r="F89" s="14" t="s">
        <v>175</v>
      </c>
      <c r="G89" s="8">
        <v>1.4</v>
      </c>
      <c r="H89" s="9">
        <v>0</v>
      </c>
    </row>
    <row r="90" spans="3:8" x14ac:dyDescent="0.25">
      <c r="C90" s="7">
        <v>6</v>
      </c>
      <c r="D90" s="32" t="s">
        <v>198</v>
      </c>
      <c r="E90" s="8" t="s">
        <v>129</v>
      </c>
      <c r="F90" s="14" t="s">
        <v>176</v>
      </c>
      <c r="G90" s="8">
        <v>1.4</v>
      </c>
      <c r="H90" s="9">
        <v>0.5</v>
      </c>
    </row>
    <row r="91" spans="3:8" x14ac:dyDescent="0.25">
      <c r="C91" s="7">
        <v>6</v>
      </c>
      <c r="D91" s="32" t="s">
        <v>198</v>
      </c>
      <c r="E91" s="8" t="s">
        <v>143</v>
      </c>
      <c r="F91" s="14" t="s">
        <v>177</v>
      </c>
      <c r="G91" s="8">
        <v>1.4</v>
      </c>
      <c r="H91" s="9">
        <v>0.5</v>
      </c>
    </row>
    <row r="92" spans="3:8" ht="15.75" thickBot="1" x14ac:dyDescent="0.3">
      <c r="C92" s="10">
        <v>6</v>
      </c>
      <c r="D92" s="33" t="s">
        <v>198</v>
      </c>
      <c r="E92" s="11">
        <v>6.16</v>
      </c>
      <c r="F92" s="15" t="s">
        <v>178</v>
      </c>
      <c r="G92" s="11">
        <v>1.6</v>
      </c>
      <c r="H92" s="12">
        <v>0.5</v>
      </c>
    </row>
    <row r="94" spans="3:8" x14ac:dyDescent="0.25">
      <c r="C94" s="22"/>
    </row>
    <row r="95" spans="3:8" x14ac:dyDescent="0.25">
      <c r="C95" s="24"/>
    </row>
    <row r="96" spans="3:8" x14ac:dyDescent="0.25">
      <c r="C96" s="24"/>
    </row>
    <row r="97" spans="3:3" x14ac:dyDescent="0.25">
      <c r="C97" s="24"/>
    </row>
    <row r="98" spans="3:3" x14ac:dyDescent="0.25">
      <c r="C98" s="24"/>
    </row>
    <row r="99" spans="3:3" x14ac:dyDescent="0.25">
      <c r="C99" s="24"/>
    </row>
    <row r="100" spans="3:3" x14ac:dyDescent="0.25">
      <c r="C100" s="24"/>
    </row>
    <row r="101" spans="3:3" x14ac:dyDescent="0.25">
      <c r="C101" s="2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activeCell="C5" sqref="C5"/>
    </sheetView>
  </sheetViews>
  <sheetFormatPr baseColWidth="10" defaultRowHeight="15" x14ac:dyDescent="0.25"/>
  <cols>
    <col min="1" max="1" width="13.42578125" style="1" customWidth="1"/>
    <col min="2" max="2" width="20.85546875" style="1" customWidth="1"/>
    <col min="3" max="3" width="39.140625" customWidth="1"/>
    <col min="4" max="4" width="10" customWidth="1"/>
    <col min="7" max="7" width="3.85546875" style="30" customWidth="1"/>
  </cols>
  <sheetData>
    <row r="1" spans="1:12" x14ac:dyDescent="0.25">
      <c r="A1" s="59" t="s">
        <v>156</v>
      </c>
      <c r="B1" s="59"/>
      <c r="C1" s="59"/>
      <c r="D1" s="59"/>
      <c r="E1" s="59"/>
      <c r="F1" s="59"/>
      <c r="G1" s="59"/>
    </row>
    <row r="2" spans="1:12" ht="18.75" x14ac:dyDescent="0.3">
      <c r="A2" s="60" t="s">
        <v>0</v>
      </c>
      <c r="B2" s="60"/>
      <c r="C2" s="60"/>
      <c r="D2" s="60"/>
      <c r="E2" s="60"/>
      <c r="F2" s="60"/>
      <c r="G2" s="60"/>
    </row>
    <row r="3" spans="1:12" ht="6" customHeight="1" thickBot="1" x14ac:dyDescent="0.3">
      <c r="C3" s="3"/>
      <c r="D3" s="3"/>
      <c r="E3" s="3"/>
      <c r="F3" s="3"/>
    </row>
    <row r="4" spans="1:12" ht="33.75" customHeight="1" thickBot="1" x14ac:dyDescent="0.3">
      <c r="A4" s="25" t="s">
        <v>48</v>
      </c>
      <c r="B4" s="26" t="s">
        <v>46</v>
      </c>
      <c r="C4" s="27" t="s">
        <v>158</v>
      </c>
      <c r="D4" s="27" t="s">
        <v>157</v>
      </c>
      <c r="E4" s="27" t="s">
        <v>49</v>
      </c>
      <c r="F4" s="27" t="s">
        <v>50</v>
      </c>
      <c r="G4" s="64"/>
    </row>
    <row r="5" spans="1:12" x14ac:dyDescent="0.25">
      <c r="A5" s="41">
        <v>3</v>
      </c>
      <c r="B5" s="42" t="str">
        <f ca="1">IFERROR(INDEX(Col_Familles_sol,MATCH(A5,Col_Groupes_sol,0)),"")</f>
        <v>Rot ar et latérale</v>
      </c>
      <c r="C5" s="43"/>
      <c r="D5" s="44" t="str">
        <f ca="1">IFERROR(INDEX(Col_NoElmnts_sol,MATCH(C5,Col_Elements_sol,0)),"")</f>
        <v/>
      </c>
      <c r="E5" s="35" t="str">
        <f ca="1">IFERROR(INDEX(Col_Vlrs_sol,MATCH(C5,Col_Elements_sol,0)),"")</f>
        <v/>
      </c>
      <c r="F5" s="38" t="str">
        <f ca="1">IFERROR(IF(SUMPRODUCT(($A$5:A5=A5)*$G$5:G5)=IF(A5=6,1,0.5),0.5,0),"")</f>
        <v/>
      </c>
      <c r="G5" s="65" t="e">
        <f t="shared" ref="G5:G16" ca="1" si="0">INDEX(Bonus_compo_sol,MATCH(C5,Col_Elements_sol,0))</f>
        <v>#N/A</v>
      </c>
      <c r="H5" s="28"/>
      <c r="I5" s="28"/>
      <c r="J5" s="28"/>
      <c r="K5" s="28"/>
      <c r="L5" s="28"/>
    </row>
    <row r="6" spans="1:12" x14ac:dyDescent="0.25">
      <c r="A6" s="45"/>
      <c r="B6" s="46" t="str">
        <f ca="1">IFERROR(INDEX(Col_Familles_sol,MATCH(A6,Col_Groupes_sol,0)),"")</f>
        <v/>
      </c>
      <c r="C6" s="47"/>
      <c r="D6" s="48" t="str">
        <f t="shared" ref="D5:D16" ca="1" si="1">IFERROR(INDEX(Col_NoElmnts_sol,MATCH(C6,Col_Elements_sol,0)),"")</f>
        <v/>
      </c>
      <c r="E6" s="36" t="str">
        <f t="shared" ref="E5:E16" ca="1" si="2">IFERROR(INDEX(Col_Vlrs_sol,MATCH(C6,Col_Elements_sol,0)),"")</f>
        <v/>
      </c>
      <c r="F6" s="39" t="str">
        <f ca="1">IFERROR(IF(SUMPRODUCT(($A$5:A6=A6)*$G$5:G6)=IF(A6=6,1,0.5),0.5,0),"")</f>
        <v/>
      </c>
      <c r="G6" s="65" t="e">
        <f t="shared" ca="1" si="0"/>
        <v>#N/A</v>
      </c>
      <c r="H6" s="28"/>
      <c r="I6" s="28"/>
      <c r="J6" s="28"/>
      <c r="K6" s="28"/>
      <c r="L6" s="28"/>
    </row>
    <row r="7" spans="1:12" x14ac:dyDescent="0.25">
      <c r="A7" s="45"/>
      <c r="B7" s="46" t="str">
        <f ca="1">IFERROR(INDEX(Col_Familles_sol,MATCH(A7,Col_Groupes_sol,0)),"")</f>
        <v/>
      </c>
      <c r="C7" s="47"/>
      <c r="D7" s="48" t="str">
        <f t="shared" ca="1" si="1"/>
        <v/>
      </c>
      <c r="E7" s="36" t="str">
        <f t="shared" ca="1" si="2"/>
        <v/>
      </c>
      <c r="F7" s="39" t="str">
        <f ca="1">IFERROR(IF(SUMPRODUCT(($A$5:A7=A7)*$G$5:G7)=IF(A7=6,1,0.5),0.5,0),"")</f>
        <v/>
      </c>
      <c r="G7" s="65" t="e">
        <f t="shared" ca="1" si="0"/>
        <v>#N/A</v>
      </c>
      <c r="H7" s="28"/>
      <c r="I7" s="28"/>
      <c r="J7" s="28"/>
      <c r="K7" s="28"/>
      <c r="L7" s="28"/>
    </row>
    <row r="8" spans="1:12" x14ac:dyDescent="0.25">
      <c r="A8" s="45"/>
      <c r="B8" s="46" t="str">
        <f ca="1">IFERROR(INDEX(Col_Familles_sol,MATCH(A8,Col_Groupes_sol,0)),"")</f>
        <v/>
      </c>
      <c r="C8" s="47"/>
      <c r="D8" s="48" t="str">
        <f t="shared" ca="1" si="1"/>
        <v/>
      </c>
      <c r="E8" s="36" t="str">
        <f t="shared" ca="1" si="2"/>
        <v/>
      </c>
      <c r="F8" s="39" t="str">
        <f ca="1">IFERROR(IF(SUMPRODUCT(($A$5:A8=A8)*$G$5:G8)=IF(A8=6,1,0.5),0.5,0),"")</f>
        <v/>
      </c>
      <c r="G8" s="65" t="e">
        <f t="shared" ca="1" si="0"/>
        <v>#N/A</v>
      </c>
      <c r="H8" s="28"/>
      <c r="I8" s="28"/>
      <c r="J8" s="28"/>
      <c r="K8" s="28"/>
      <c r="L8" s="28"/>
    </row>
    <row r="9" spans="1:12" x14ac:dyDescent="0.25">
      <c r="A9" s="45"/>
      <c r="B9" s="46" t="str">
        <f ca="1">IFERROR(INDEX(Col_Familles_sol,MATCH(A9,Col_Groupes_sol,0)),"")</f>
        <v/>
      </c>
      <c r="C9" s="47"/>
      <c r="D9" s="48" t="str">
        <f t="shared" ca="1" si="1"/>
        <v/>
      </c>
      <c r="E9" s="36" t="str">
        <f t="shared" ca="1" si="2"/>
        <v/>
      </c>
      <c r="F9" s="39" t="str">
        <f ca="1">IFERROR(IF(SUMPRODUCT(($A$5:A9=A9)*$G$5:G9)=IF(A9=6,1,0.5),0.5,0),"")</f>
        <v/>
      </c>
      <c r="G9" s="65" t="e">
        <f t="shared" ca="1" si="0"/>
        <v>#N/A</v>
      </c>
      <c r="H9" s="28"/>
      <c r="I9" s="28"/>
      <c r="J9" s="28"/>
      <c r="K9" s="28"/>
      <c r="L9" s="28"/>
    </row>
    <row r="10" spans="1:12" x14ac:dyDescent="0.25">
      <c r="A10" s="45"/>
      <c r="B10" s="46" t="str">
        <f ca="1">IFERROR(INDEX(Col_Familles_sol,MATCH(A10,Col_Groupes_sol,0)),"")</f>
        <v/>
      </c>
      <c r="C10" s="47"/>
      <c r="D10" s="48" t="str">
        <f t="shared" ca="1" si="1"/>
        <v/>
      </c>
      <c r="E10" s="36" t="str">
        <f t="shared" ca="1" si="2"/>
        <v/>
      </c>
      <c r="F10" s="39" t="str">
        <f ca="1">IFERROR(IF(SUMPRODUCT(($A$5:A10=A10)*$G$5:G10)=IF(A10=6,1,0.5),0.5,0),"")</f>
        <v/>
      </c>
      <c r="G10" s="65" t="e">
        <f t="shared" ca="1" si="0"/>
        <v>#N/A</v>
      </c>
      <c r="H10" s="29"/>
      <c r="I10" s="29"/>
      <c r="J10" s="29"/>
      <c r="K10" s="29"/>
      <c r="L10" s="29"/>
    </row>
    <row r="11" spans="1:12" x14ac:dyDescent="0.25">
      <c r="A11" s="45"/>
      <c r="B11" s="46" t="str">
        <f ca="1">IFERROR(INDEX(Col_Familles_sol,MATCH(A11,Col_Groupes_sol,0)),"")</f>
        <v/>
      </c>
      <c r="C11" s="47"/>
      <c r="D11" s="48" t="str">
        <f t="shared" ca="1" si="1"/>
        <v/>
      </c>
      <c r="E11" s="36" t="str">
        <f t="shared" ca="1" si="2"/>
        <v/>
      </c>
      <c r="F11" s="39" t="str">
        <f ca="1">IFERROR(IF(SUMPRODUCT(($A$5:A11=A11)*$G$5:G11)=IF(A11=6,1,0.5),0.5,0),"")</f>
        <v/>
      </c>
      <c r="G11" s="65" t="e">
        <f t="shared" ca="1" si="0"/>
        <v>#N/A</v>
      </c>
      <c r="H11" s="29"/>
      <c r="I11" s="29"/>
      <c r="J11" s="29"/>
      <c r="K11" s="29"/>
      <c r="L11" s="29"/>
    </row>
    <row r="12" spans="1:12" x14ac:dyDescent="0.25">
      <c r="A12" s="45"/>
      <c r="B12" s="46" t="str">
        <f ca="1">IFERROR(INDEX(Col_Familles_sol,MATCH(A12,Col_Groupes_sol,0)),"")</f>
        <v/>
      </c>
      <c r="C12" s="47"/>
      <c r="D12" s="48" t="str">
        <f t="shared" ca="1" si="1"/>
        <v/>
      </c>
      <c r="E12" s="36" t="str">
        <f t="shared" ca="1" si="2"/>
        <v/>
      </c>
      <c r="F12" s="39" t="str">
        <f ca="1">IFERROR(IF(SUMPRODUCT(($A$5:A12=A12)*$G$5:G12)=IF(A12=6,1,0.5),0.5,0),"")</f>
        <v/>
      </c>
      <c r="G12" s="65" t="e">
        <f t="shared" ca="1" si="0"/>
        <v>#N/A</v>
      </c>
      <c r="H12" s="28"/>
      <c r="I12" s="28"/>
      <c r="J12" s="28"/>
      <c r="K12" s="28"/>
      <c r="L12" s="28"/>
    </row>
    <row r="13" spans="1:12" x14ac:dyDescent="0.25">
      <c r="A13" s="45"/>
      <c r="B13" s="46" t="str">
        <f ca="1">IFERROR(INDEX(Col_Familles_sol,MATCH(A13,Col_Groupes_sol,0)),"")</f>
        <v/>
      </c>
      <c r="C13" s="47"/>
      <c r="D13" s="48" t="str">
        <f t="shared" ca="1" si="1"/>
        <v/>
      </c>
      <c r="E13" s="36" t="str">
        <f t="shared" ca="1" si="2"/>
        <v/>
      </c>
      <c r="F13" s="39" t="str">
        <f ca="1">IFERROR(IF(SUMPRODUCT(($A$5:A13=A13)*$G$5:G13)=IF(A13=6,1,0.5),0.5,0),"")</f>
        <v/>
      </c>
      <c r="G13" s="65" t="e">
        <f t="shared" ca="1" si="0"/>
        <v>#N/A</v>
      </c>
    </row>
    <row r="14" spans="1:12" x14ac:dyDescent="0.25">
      <c r="A14" s="45"/>
      <c r="B14" s="46" t="str">
        <f ca="1">IFERROR(INDEX(Col_Familles_sol,MATCH(A14,Col_Groupes_sol,0)),"")</f>
        <v/>
      </c>
      <c r="C14" s="47"/>
      <c r="D14" s="48" t="str">
        <f t="shared" ca="1" si="1"/>
        <v/>
      </c>
      <c r="E14" s="36" t="str">
        <f t="shared" ca="1" si="2"/>
        <v/>
      </c>
      <c r="F14" s="39" t="str">
        <f ca="1">IFERROR(IF(SUMPRODUCT(($A$5:A14=A14)*$G$5:G14)=IF(A14=6,1,0.5),0.5,0),"")</f>
        <v/>
      </c>
      <c r="G14" s="65" t="e">
        <f t="shared" ca="1" si="0"/>
        <v>#N/A</v>
      </c>
    </row>
    <row r="15" spans="1:12" x14ac:dyDescent="0.25">
      <c r="A15" s="45"/>
      <c r="B15" s="46" t="str">
        <f ca="1">IFERROR(INDEX(Col_Familles_sol,MATCH(A15,Col_Groupes_sol,0)),"")</f>
        <v/>
      </c>
      <c r="C15" s="47"/>
      <c r="D15" s="48" t="str">
        <f t="shared" ca="1" si="1"/>
        <v/>
      </c>
      <c r="E15" s="36" t="str">
        <f t="shared" ca="1" si="2"/>
        <v/>
      </c>
      <c r="F15" s="39" t="str">
        <f ca="1">IFERROR(IF(SUMPRODUCT(($A$5:A15=A15)*$G$5:G15)=IF(A15=6,1,0.5),0.5,0),"")</f>
        <v/>
      </c>
      <c r="G15" s="65" t="e">
        <f t="shared" ca="1" si="0"/>
        <v>#N/A</v>
      </c>
    </row>
    <row r="16" spans="1:12" ht="15.75" thickBot="1" x14ac:dyDescent="0.3">
      <c r="A16" s="49"/>
      <c r="B16" s="50" t="str">
        <f ca="1">IFERROR(INDEX(Col_Familles_sol,MATCH(A16,Col_Groupes_sol,0)),"")</f>
        <v/>
      </c>
      <c r="C16" s="51"/>
      <c r="D16" s="52" t="str">
        <f t="shared" ca="1" si="1"/>
        <v/>
      </c>
      <c r="E16" s="37" t="str">
        <f t="shared" ca="1" si="2"/>
        <v/>
      </c>
      <c r="F16" s="40" t="str">
        <f ca="1">IFERROR(IF(SUMPRODUCT(($A$5:A16=A16)*$G$5:G16)=IF(A16=6,1,0.5),0.5,0),"")</f>
        <v/>
      </c>
      <c r="G16" s="65" t="e">
        <f t="shared" ca="1" si="0"/>
        <v>#N/A</v>
      </c>
    </row>
    <row r="17" spans="1:7" ht="7.5" customHeight="1" thickBot="1" x14ac:dyDescent="0.3"/>
    <row r="18" spans="1:7" ht="14.25" customHeight="1" thickBot="1" x14ac:dyDescent="0.3">
      <c r="A18" s="66"/>
      <c r="B18" s="67" t="s">
        <v>152</v>
      </c>
      <c r="C18" s="67"/>
      <c r="D18" s="67"/>
      <c r="E18" s="63">
        <f t="array" aca="1" ref="E18" ca="1">SUM(IFERROR(LARGE($E$5:$E$16,ROW(1:7)),))</f>
        <v>0</v>
      </c>
      <c r="F18" s="68"/>
      <c r="G18" s="69"/>
    </row>
    <row r="19" spans="1:7" ht="7.5" customHeight="1" thickBot="1" x14ac:dyDescent="0.3">
      <c r="A19" s="66"/>
      <c r="B19" s="66"/>
      <c r="C19" s="68"/>
      <c r="D19" s="68"/>
      <c r="E19" s="68"/>
      <c r="F19" s="68"/>
      <c r="G19" s="69"/>
    </row>
    <row r="20" spans="1:7" ht="14.25" customHeight="1" thickBot="1" x14ac:dyDescent="0.3">
      <c r="A20" s="66"/>
      <c r="B20" s="67" t="s">
        <v>153</v>
      </c>
      <c r="C20" s="67"/>
      <c r="D20" s="67"/>
      <c r="E20" s="67"/>
      <c r="F20" s="63">
        <f ca="1">MIN(SUM(F5:F16),2)</f>
        <v>0</v>
      </c>
      <c r="G20" s="69"/>
    </row>
    <row r="21" spans="1:7" ht="7.5" customHeight="1" x14ac:dyDescent="0.25">
      <c r="A21" s="66"/>
      <c r="B21" s="66"/>
      <c r="C21" s="68"/>
      <c r="D21" s="68"/>
      <c r="E21" s="68"/>
      <c r="F21" s="68"/>
      <c r="G21" s="69"/>
    </row>
    <row r="22" spans="1:7" ht="7.5" customHeight="1" thickBot="1" x14ac:dyDescent="0.3">
      <c r="A22" s="70"/>
      <c r="B22" s="70"/>
      <c r="C22" s="70"/>
      <c r="D22" s="70"/>
      <c r="E22" s="70"/>
      <c r="F22" s="70"/>
      <c r="G22" s="70"/>
    </row>
    <row r="23" spans="1:7" ht="15" customHeight="1" x14ac:dyDescent="0.25">
      <c r="A23" s="62" t="s">
        <v>154</v>
      </c>
      <c r="B23" s="62"/>
      <c r="C23" s="53">
        <f ca="1">SUM(E18,F20)</f>
        <v>0</v>
      </c>
      <c r="D23" s="54"/>
      <c r="E23" s="54"/>
      <c r="F23" s="55"/>
      <c r="G23" s="61"/>
    </row>
    <row r="24" spans="1:7" ht="15.75" customHeight="1" thickBot="1" x14ac:dyDescent="0.3">
      <c r="A24" s="62"/>
      <c r="B24" s="62"/>
      <c r="C24" s="56"/>
      <c r="D24" s="57"/>
      <c r="E24" s="57"/>
      <c r="F24" s="58"/>
      <c r="G24" s="61"/>
    </row>
    <row r="25" spans="1:7" ht="7.5" customHeight="1" x14ac:dyDescent="0.25">
      <c r="A25" s="70"/>
      <c r="B25" s="70"/>
      <c r="C25" s="70"/>
      <c r="D25" s="70"/>
      <c r="E25" s="70"/>
      <c r="F25" s="70"/>
      <c r="G25" s="70"/>
    </row>
  </sheetData>
  <mergeCells count="6">
    <mergeCell ref="A25:G25"/>
    <mergeCell ref="C23:F24"/>
    <mergeCell ref="A23:B24"/>
    <mergeCell ref="A2:G2"/>
    <mergeCell ref="A1:G1"/>
    <mergeCell ref="A22:G22"/>
  </mergeCells>
  <dataValidations count="2">
    <dataValidation type="list" allowBlank="1" showInputMessage="1" showErrorMessage="1" sqref="A5:A16">
      <formula1>Lst_Groupes_sol</formula1>
    </dataValidation>
    <dataValidation type="list" allowBlank="1" showInputMessage="1" showErrorMessage="1" sqref="C5:C16">
      <formula1>Lst_Elements_sol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activeCell="C8" sqref="C8"/>
    </sheetView>
  </sheetViews>
  <sheetFormatPr baseColWidth="10" defaultRowHeight="15" x14ac:dyDescent="0.25"/>
  <cols>
    <col min="1" max="1" width="13.42578125" style="1" customWidth="1"/>
    <col min="2" max="2" width="20.85546875" style="1" customWidth="1"/>
    <col min="3" max="3" width="39.140625" customWidth="1"/>
    <col min="4" max="4" width="10" customWidth="1"/>
    <col min="7" max="7" width="3.85546875" style="30" customWidth="1"/>
  </cols>
  <sheetData>
    <row r="1" spans="1:12" x14ac:dyDescent="0.25">
      <c r="A1" s="59" t="s">
        <v>156</v>
      </c>
      <c r="B1" s="59"/>
      <c r="C1" s="59"/>
      <c r="D1" s="59"/>
      <c r="E1" s="59"/>
      <c r="F1" s="59"/>
      <c r="G1" s="59"/>
    </row>
    <row r="2" spans="1:12" ht="18.75" x14ac:dyDescent="0.3">
      <c r="A2" s="60" t="s">
        <v>173</v>
      </c>
      <c r="B2" s="60"/>
      <c r="C2" s="60"/>
      <c r="D2" s="60"/>
      <c r="E2" s="60"/>
      <c r="F2" s="60"/>
      <c r="G2" s="60"/>
    </row>
    <row r="3" spans="1:12" ht="6" customHeight="1" thickBot="1" x14ac:dyDescent="0.3">
      <c r="C3" s="3"/>
      <c r="D3" s="3"/>
      <c r="E3" s="3"/>
      <c r="F3" s="3"/>
    </row>
    <row r="4" spans="1:12" ht="33.75" customHeight="1" thickBot="1" x14ac:dyDescent="0.3">
      <c r="A4" s="25" t="s">
        <v>48</v>
      </c>
      <c r="B4" s="26" t="s">
        <v>46</v>
      </c>
      <c r="C4" s="27" t="s">
        <v>158</v>
      </c>
      <c r="D4" s="27" t="s">
        <v>157</v>
      </c>
      <c r="E4" s="27" t="s">
        <v>49</v>
      </c>
      <c r="F4" s="27" t="s">
        <v>50</v>
      </c>
      <c r="G4" s="64"/>
    </row>
    <row r="5" spans="1:12" x14ac:dyDescent="0.25">
      <c r="A5" s="41">
        <v>1</v>
      </c>
      <c r="B5" s="42" t="str">
        <f ca="1">IFERROR(INDEX(Col_Familles_sol,MATCH(A5,Col_Groupes_sol,0)),"")</f>
        <v>ROULE</v>
      </c>
      <c r="C5" s="43"/>
      <c r="D5" s="44" t="str">
        <f ca="1">IFERROR(INDEX(Col_NoElmnts_sol,MATCH(C5,Col_Elements_sol,0)),"")</f>
        <v/>
      </c>
      <c r="E5" s="35" t="str">
        <f ca="1">IFERROR(INDEX(Col_Vlrs_sol,MATCH(C5,Col_Elements_sol,0)),"")</f>
        <v/>
      </c>
      <c r="F5" s="38" t="str">
        <f ca="1">IFERROR(IF(SUMPRODUCT(($A$5:A5=A5)*$G$5:G5)=IF(A5=6,1,0.5),0.5,0),"")</f>
        <v/>
      </c>
      <c r="G5" s="65" t="e">
        <f t="shared" ref="G5:G16" ca="1" si="0">INDEX(Bonus_compo_sol,MATCH(C5,Col_Elements_sol,0))</f>
        <v>#N/A</v>
      </c>
      <c r="H5" s="28"/>
      <c r="I5" s="28"/>
      <c r="J5" s="28"/>
      <c r="K5" s="28"/>
      <c r="L5" s="28"/>
    </row>
    <row r="6" spans="1:12" x14ac:dyDescent="0.25">
      <c r="A6" s="45"/>
      <c r="B6" s="46" t="str">
        <f ca="1">IFERROR(INDEX(Col_Familles_sol,MATCH(A6,Col_Groupes_sol,0)),"")</f>
        <v/>
      </c>
      <c r="C6" s="47"/>
      <c r="D6" s="48" t="str">
        <f t="shared" ref="D6:D17" ca="1" si="1">IFERROR(INDEX(Col_NoElmnts_sol,MATCH(C6,Col_Elements_sol,0)),"")</f>
        <v/>
      </c>
      <c r="E6" s="36" t="str">
        <f t="shared" ref="E6:E17" ca="1" si="2">IFERROR(INDEX(Col_Vlrs_sol,MATCH(C6,Col_Elements_sol,0)),"")</f>
        <v/>
      </c>
      <c r="F6" s="39" t="str">
        <f ca="1">IFERROR(IF(SUMPRODUCT(($A$5:A6=A6)*$G$5:G6)=IF(A6=6,1,0.5),0.5,0),"")</f>
        <v/>
      </c>
      <c r="G6" s="65" t="e">
        <f t="shared" ca="1" si="0"/>
        <v>#N/A</v>
      </c>
      <c r="H6" s="28"/>
      <c r="I6" s="28"/>
      <c r="J6" s="28"/>
      <c r="K6" s="28"/>
      <c r="L6" s="28"/>
    </row>
    <row r="7" spans="1:12" x14ac:dyDescent="0.25">
      <c r="A7" s="45"/>
      <c r="B7" s="46" t="str">
        <f ca="1">IFERROR(INDEX(Col_Familles_sol,MATCH(A7,Col_Groupes_sol,0)),"")</f>
        <v/>
      </c>
      <c r="C7" s="47"/>
      <c r="D7" s="48" t="str">
        <f t="shared" ca="1" si="1"/>
        <v/>
      </c>
      <c r="E7" s="36" t="str">
        <f t="shared" ca="1" si="2"/>
        <v/>
      </c>
      <c r="F7" s="39" t="str">
        <f ca="1">IFERROR(IF(SUMPRODUCT(($A$5:A7=A7)*$G$5:G7)=IF(A7=6,1,0.5),0.5,0),"")</f>
        <v/>
      </c>
      <c r="G7" s="65" t="e">
        <f t="shared" ca="1" si="0"/>
        <v>#N/A</v>
      </c>
      <c r="H7" s="28"/>
      <c r="I7" s="28"/>
      <c r="J7" s="28"/>
      <c r="K7" s="28"/>
      <c r="L7" s="28"/>
    </row>
    <row r="8" spans="1:12" x14ac:dyDescent="0.25">
      <c r="A8" s="45"/>
      <c r="B8" s="46" t="str">
        <f ca="1">IFERROR(INDEX(Col_Familles_sol,MATCH(A8,Col_Groupes_sol,0)),"")</f>
        <v/>
      </c>
      <c r="C8" s="47"/>
      <c r="D8" s="48" t="str">
        <f t="shared" ca="1" si="1"/>
        <v/>
      </c>
      <c r="E8" s="36" t="str">
        <f t="shared" ca="1" si="2"/>
        <v/>
      </c>
      <c r="F8" s="39" t="str">
        <f ca="1">IFERROR(IF(SUMPRODUCT(($A$5:A8=A8)*$G$5:G8)=IF(A8=6,1,0.5),0.5,0),"")</f>
        <v/>
      </c>
      <c r="G8" s="65" t="e">
        <f t="shared" ca="1" si="0"/>
        <v>#N/A</v>
      </c>
      <c r="H8" s="28"/>
      <c r="I8" s="28"/>
      <c r="J8" s="28"/>
      <c r="K8" s="28"/>
      <c r="L8" s="28"/>
    </row>
    <row r="9" spans="1:12" x14ac:dyDescent="0.25">
      <c r="A9" s="45"/>
      <c r="B9" s="46" t="str">
        <f ca="1">IFERROR(INDEX(Col_Familles_sol,MATCH(A9,Col_Groupes_sol,0)),"")</f>
        <v/>
      </c>
      <c r="C9" s="47"/>
      <c r="D9" s="48" t="str">
        <f t="shared" ca="1" si="1"/>
        <v/>
      </c>
      <c r="E9" s="36" t="str">
        <f t="shared" ca="1" si="2"/>
        <v/>
      </c>
      <c r="F9" s="39" t="str">
        <f ca="1">IFERROR(IF(SUMPRODUCT(($A$5:A9=A9)*$G$5:G9)=IF(A9=6,1,0.5),0.5,0),"")</f>
        <v/>
      </c>
      <c r="G9" s="65" t="e">
        <f t="shared" ca="1" si="0"/>
        <v>#N/A</v>
      </c>
      <c r="H9" s="28"/>
      <c r="I9" s="28"/>
      <c r="J9" s="28"/>
      <c r="K9" s="28"/>
      <c r="L9" s="28"/>
    </row>
    <row r="10" spans="1:12" x14ac:dyDescent="0.25">
      <c r="A10" s="45"/>
      <c r="B10" s="46" t="str">
        <f ca="1">IFERROR(INDEX(Col_Familles_sol,MATCH(A10,Col_Groupes_sol,0)),"")</f>
        <v/>
      </c>
      <c r="C10" s="47"/>
      <c r="D10" s="48" t="str">
        <f t="shared" ca="1" si="1"/>
        <v/>
      </c>
      <c r="E10" s="36" t="str">
        <f t="shared" ca="1" si="2"/>
        <v/>
      </c>
      <c r="F10" s="39" t="str">
        <f ca="1">IFERROR(IF(SUMPRODUCT(($A$5:A10=A10)*$G$5:G10)=IF(A10=6,1,0.5),0.5,0),"")</f>
        <v/>
      </c>
      <c r="G10" s="65" t="e">
        <f t="shared" ca="1" si="0"/>
        <v>#N/A</v>
      </c>
      <c r="H10" s="29"/>
      <c r="I10" s="29"/>
      <c r="J10" s="29"/>
      <c r="K10" s="29"/>
      <c r="L10" s="29"/>
    </row>
    <row r="11" spans="1:12" x14ac:dyDescent="0.25">
      <c r="A11" s="45"/>
      <c r="B11" s="46" t="str">
        <f ca="1">IFERROR(INDEX(Col_Familles_sol,MATCH(A11,Col_Groupes_sol,0)),"")</f>
        <v/>
      </c>
      <c r="C11" s="47"/>
      <c r="D11" s="48" t="str">
        <f t="shared" ca="1" si="1"/>
        <v/>
      </c>
      <c r="E11" s="36" t="str">
        <f t="shared" ca="1" si="2"/>
        <v/>
      </c>
      <c r="F11" s="39" t="str">
        <f ca="1">IFERROR(IF(SUMPRODUCT(($A$5:A11=A11)*$G$5:G11)=IF(A11=6,1,0.5),0.5,0),"")</f>
        <v/>
      </c>
      <c r="G11" s="65" t="e">
        <f t="shared" ca="1" si="0"/>
        <v>#N/A</v>
      </c>
      <c r="H11" s="29"/>
      <c r="I11" s="29"/>
      <c r="J11" s="29"/>
      <c r="K11" s="29"/>
      <c r="L11" s="29"/>
    </row>
    <row r="12" spans="1:12" x14ac:dyDescent="0.25">
      <c r="A12" s="45"/>
      <c r="B12" s="46" t="str">
        <f ca="1">IFERROR(INDEX(Col_Familles_sol,MATCH(A12,Col_Groupes_sol,0)),"")</f>
        <v/>
      </c>
      <c r="C12" s="47"/>
      <c r="D12" s="48" t="str">
        <f t="shared" ca="1" si="1"/>
        <v/>
      </c>
      <c r="E12" s="36" t="str">
        <f t="shared" ca="1" si="2"/>
        <v/>
      </c>
      <c r="F12" s="39" t="str">
        <f ca="1">IFERROR(IF(SUMPRODUCT(($A$5:A12=A12)*$G$5:G12)=IF(A12=6,1,0.5),0.5,0),"")</f>
        <v/>
      </c>
      <c r="G12" s="65" t="e">
        <f t="shared" ca="1" si="0"/>
        <v>#N/A</v>
      </c>
      <c r="H12" s="28"/>
      <c r="I12" s="28"/>
      <c r="J12" s="28"/>
      <c r="K12" s="28"/>
      <c r="L12" s="28"/>
    </row>
    <row r="13" spans="1:12" x14ac:dyDescent="0.25">
      <c r="A13" s="45"/>
      <c r="B13" s="46" t="str">
        <f ca="1">IFERROR(INDEX(Col_Familles_sol,MATCH(A13,Col_Groupes_sol,0)),"")</f>
        <v/>
      </c>
      <c r="C13" s="47"/>
      <c r="D13" s="48" t="str">
        <f t="shared" ca="1" si="1"/>
        <v/>
      </c>
      <c r="E13" s="36" t="str">
        <f t="shared" ca="1" si="2"/>
        <v/>
      </c>
      <c r="F13" s="39" t="str">
        <f ca="1">IFERROR(IF(SUMPRODUCT(($A$5:A13=A13)*$G$5:G13)=IF(A13=6,1,0.5),0.5,0),"")</f>
        <v/>
      </c>
      <c r="G13" s="65" t="e">
        <f t="shared" ca="1" si="0"/>
        <v>#N/A</v>
      </c>
    </row>
    <row r="14" spans="1:12" x14ac:dyDescent="0.25">
      <c r="A14" s="45"/>
      <c r="B14" s="46" t="str">
        <f ca="1">IFERROR(INDEX(Col_Familles_sol,MATCH(A14,Col_Groupes_sol,0)),"")</f>
        <v/>
      </c>
      <c r="C14" s="47"/>
      <c r="D14" s="48" t="str">
        <f t="shared" ca="1" si="1"/>
        <v/>
      </c>
      <c r="E14" s="36" t="str">
        <f t="shared" ca="1" si="2"/>
        <v/>
      </c>
      <c r="F14" s="39" t="str">
        <f ca="1">IFERROR(IF(SUMPRODUCT(($A$5:A14=A14)*$G$5:G14)=IF(A14=6,1,0.5),0.5,0),"")</f>
        <v/>
      </c>
      <c r="G14" s="65" t="e">
        <f t="shared" ca="1" si="0"/>
        <v>#N/A</v>
      </c>
    </row>
    <row r="15" spans="1:12" x14ac:dyDescent="0.25">
      <c r="A15" s="45"/>
      <c r="B15" s="46" t="str">
        <f ca="1">IFERROR(INDEX(Col_Familles_sol,MATCH(A15,Col_Groupes_sol,0)),"")</f>
        <v/>
      </c>
      <c r="C15" s="47"/>
      <c r="D15" s="48" t="str">
        <f t="shared" ca="1" si="1"/>
        <v/>
      </c>
      <c r="E15" s="36" t="str">
        <f t="shared" ca="1" si="2"/>
        <v/>
      </c>
      <c r="F15" s="39" t="str">
        <f ca="1">IFERROR(IF(SUMPRODUCT(($A$5:A15=A15)*$G$5:G15)=IF(A15=6,1,0.5),0.5,0),"")</f>
        <v/>
      </c>
      <c r="G15" s="65" t="e">
        <f t="shared" ca="1" si="0"/>
        <v>#N/A</v>
      </c>
    </row>
    <row r="16" spans="1:12" ht="15.75" thickBot="1" x14ac:dyDescent="0.3">
      <c r="A16" s="49"/>
      <c r="B16" s="50" t="str">
        <f ca="1">IFERROR(INDEX(Col_Familles_sol,MATCH(A16,Col_Groupes_sol,0)),"")</f>
        <v/>
      </c>
      <c r="C16" s="51"/>
      <c r="D16" s="52" t="str">
        <f t="shared" ca="1" si="1"/>
        <v/>
      </c>
      <c r="E16" s="37" t="str">
        <f t="shared" ca="1" si="2"/>
        <v/>
      </c>
      <c r="F16" s="40" t="str">
        <f ca="1">IFERROR(IF(SUMPRODUCT(($A$5:A16=A16)*$G$5:G16)=IF(A16=6,1,0.5),0.5,0),"")</f>
        <v/>
      </c>
      <c r="G16" s="65" t="e">
        <f t="shared" ca="1" si="0"/>
        <v>#N/A</v>
      </c>
    </row>
    <row r="17" spans="1:7" ht="7.5" customHeight="1" thickBot="1" x14ac:dyDescent="0.3"/>
    <row r="18" spans="1:7" ht="14.25" customHeight="1" thickBot="1" x14ac:dyDescent="0.3">
      <c r="A18" s="66"/>
      <c r="B18" s="67" t="s">
        <v>152</v>
      </c>
      <c r="C18" s="67"/>
      <c r="D18" s="67"/>
      <c r="E18" s="63">
        <f t="array" aca="1" ref="E18" ca="1">SUM(IFERROR(LARGE($E$5:$E$16,ROW(1:7)),))</f>
        <v>0</v>
      </c>
      <c r="F18" s="68"/>
      <c r="G18" s="69"/>
    </row>
    <row r="19" spans="1:7" ht="7.5" customHeight="1" thickBot="1" x14ac:dyDescent="0.3">
      <c r="A19" s="66"/>
      <c r="B19" s="66"/>
      <c r="C19" s="68"/>
      <c r="D19" s="68"/>
      <c r="E19" s="68"/>
      <c r="F19" s="68"/>
      <c r="G19" s="69"/>
    </row>
    <row r="20" spans="1:7" ht="14.25" customHeight="1" thickBot="1" x14ac:dyDescent="0.3">
      <c r="A20" s="66"/>
      <c r="B20" s="67" t="s">
        <v>153</v>
      </c>
      <c r="C20" s="67"/>
      <c r="D20" s="67"/>
      <c r="E20" s="67"/>
      <c r="F20" s="63">
        <f ca="1">MIN(SUM(F5:F16),2)</f>
        <v>0</v>
      </c>
      <c r="G20" s="69"/>
    </row>
    <row r="21" spans="1:7" ht="7.5" customHeight="1" x14ac:dyDescent="0.25">
      <c r="A21" s="66"/>
      <c r="B21" s="66"/>
      <c r="C21" s="68"/>
      <c r="D21" s="68"/>
      <c r="E21" s="68"/>
      <c r="F21" s="68"/>
      <c r="G21" s="69"/>
    </row>
    <row r="22" spans="1:7" ht="7.5" customHeight="1" thickBot="1" x14ac:dyDescent="0.3">
      <c r="A22" s="70"/>
      <c r="B22" s="70"/>
      <c r="C22" s="70"/>
      <c r="D22" s="70"/>
      <c r="E22" s="70"/>
      <c r="F22" s="70"/>
      <c r="G22" s="70"/>
    </row>
    <row r="23" spans="1:7" ht="15" customHeight="1" x14ac:dyDescent="0.25">
      <c r="A23" s="62" t="s">
        <v>154</v>
      </c>
      <c r="B23" s="62"/>
      <c r="C23" s="53">
        <f ca="1">SUM(E18,F20)</f>
        <v>0</v>
      </c>
      <c r="D23" s="54"/>
      <c r="E23" s="54"/>
      <c r="F23" s="55"/>
      <c r="G23" s="61"/>
    </row>
    <row r="24" spans="1:7" ht="15.75" customHeight="1" thickBot="1" x14ac:dyDescent="0.3">
      <c r="A24" s="62"/>
      <c r="B24" s="62"/>
      <c r="C24" s="56"/>
      <c r="D24" s="57"/>
      <c r="E24" s="57"/>
      <c r="F24" s="58"/>
      <c r="G24" s="61"/>
    </row>
    <row r="25" spans="1:7" ht="7.5" customHeight="1" x14ac:dyDescent="0.25">
      <c r="A25" s="70"/>
      <c r="B25" s="70"/>
      <c r="C25" s="70"/>
      <c r="D25" s="70"/>
      <c r="E25" s="70"/>
      <c r="F25" s="70"/>
      <c r="G25" s="70"/>
    </row>
  </sheetData>
  <mergeCells count="6">
    <mergeCell ref="A1:G1"/>
    <mergeCell ref="A2:G2"/>
    <mergeCell ref="A22:G22"/>
    <mergeCell ref="A23:B24"/>
    <mergeCell ref="C23:F24"/>
    <mergeCell ref="A25:G25"/>
  </mergeCells>
  <dataValidations count="2">
    <dataValidation type="list" allowBlank="1" showInputMessage="1" showErrorMessage="1" sqref="C5:C16">
      <formula1>Lst_Elements_sol</formula1>
    </dataValidation>
    <dataValidation type="list" allowBlank="1" showInputMessage="1" showErrorMessage="1" sqref="A5:A16">
      <formula1>Lst_Groupes_sol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 de données sol</vt:lpstr>
      <vt:lpstr>Tableau de données Barres</vt:lpstr>
      <vt:lpstr>Calclul ND SOL</vt:lpstr>
      <vt:lpstr>Calclul ND BARRES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2016-03-10T18:43:00Z</dcterms:created>
  <dcterms:modified xsi:type="dcterms:W3CDTF">2016-03-13T18:02:09Z</dcterms:modified>
</cp:coreProperties>
</file>