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RCIA DORIAN TONY\Documents\AU PETIT PLAISIR FRANCAIS\FACTURES CLIENTS\FICHIER TYPE\"/>
    </mc:Choice>
  </mc:AlternateContent>
  <bookViews>
    <workbookView xWindow="0" yWindow="0" windowWidth="20490" windowHeight="7155" activeTab="1"/>
  </bookViews>
  <sheets>
    <sheet name="FACTURE" sheetId="4" r:id="rId1"/>
    <sheet name="RECAP (2)" sheetId="5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5" l="1"/>
  <c r="E13" i="5" s="1"/>
  <c r="D3" i="5" l="1"/>
  <c r="E3" i="5" s="1"/>
  <c r="D4" i="5"/>
  <c r="E4" i="5" s="1"/>
  <c r="D5" i="5"/>
  <c r="E5" i="5" s="1"/>
  <c r="D6" i="5"/>
  <c r="E6" i="5" s="1"/>
  <c r="D7" i="5"/>
  <c r="E7" i="5" s="1"/>
  <c r="D8" i="5"/>
  <c r="E8" i="5" s="1"/>
  <c r="D9" i="5"/>
  <c r="E9" i="5" s="1"/>
  <c r="D10" i="5"/>
  <c r="E10" i="5" s="1"/>
  <c r="D11" i="5"/>
  <c r="E11" i="5" s="1"/>
  <c r="D12" i="5"/>
  <c r="E12" i="5" s="1"/>
  <c r="K4" i="5" l="1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" i="5"/>
  <c r="L7" i="5" l="1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6" i="5"/>
  <c r="L4" i="5"/>
  <c r="L5" i="5"/>
  <c r="L3" i="5" l="1"/>
  <c r="E33" i="4" l="1"/>
  <c r="E35" i="4" s="1"/>
  <c r="E37" i="4" l="1"/>
  <c r="E39" i="4" s="1"/>
</calcChain>
</file>

<file path=xl/sharedStrings.xml><?xml version="1.0" encoding="utf-8"?>
<sst xmlns="http://schemas.openxmlformats.org/spreadsheetml/2006/main" count="80" uniqueCount="67">
  <si>
    <t>Croissants</t>
  </si>
  <si>
    <t>DATE</t>
  </si>
  <si>
    <t xml:space="preserve">PRODUITS </t>
  </si>
  <si>
    <t xml:space="preserve">QUANTITES </t>
  </si>
  <si>
    <t>PRIX</t>
  </si>
  <si>
    <t>Chocolatine</t>
  </si>
  <si>
    <t xml:space="preserve">Baguette tradition </t>
  </si>
  <si>
    <t xml:space="preserve">Baguette blanche </t>
  </si>
  <si>
    <t xml:space="preserve">Tarte pomme </t>
  </si>
  <si>
    <t xml:space="preserve">Ficelle </t>
  </si>
  <si>
    <t xml:space="preserve">Flute blanche </t>
  </si>
  <si>
    <t xml:space="preserve">XL blanc </t>
  </si>
  <si>
    <t xml:space="preserve">Pain tradition </t>
  </si>
  <si>
    <t xml:space="preserve">Céréales </t>
  </si>
  <si>
    <t xml:space="preserve">Seigle </t>
  </si>
  <si>
    <t>Noix</t>
  </si>
  <si>
    <t xml:space="preserve">Intégral </t>
  </si>
  <si>
    <t xml:space="preserve">Vin &amp; saucisson </t>
  </si>
  <si>
    <t xml:space="preserve">Pizza plaque </t>
  </si>
  <si>
    <t xml:space="preserve">Quiche Plaque </t>
  </si>
  <si>
    <t xml:space="preserve">Pains raisins </t>
  </si>
  <si>
    <t xml:space="preserve">Brioche individuelle </t>
  </si>
  <si>
    <t xml:space="preserve">Brioche 500gr </t>
  </si>
  <si>
    <t xml:space="preserve">Brioche 1kg </t>
  </si>
  <si>
    <t xml:space="preserve">Chouquettes </t>
  </si>
  <si>
    <t xml:space="preserve">Gateau abricot ou poire </t>
  </si>
  <si>
    <t xml:space="preserve">Eclair </t>
  </si>
  <si>
    <t xml:space="preserve">Tarte citron </t>
  </si>
  <si>
    <t xml:space="preserve">Tarte citron meringue </t>
  </si>
  <si>
    <t xml:space="preserve">Paris-Brest </t>
  </si>
  <si>
    <t>Mille feuille</t>
  </si>
  <si>
    <t xml:space="preserve">Flan nature </t>
  </si>
  <si>
    <t xml:space="preserve">Flan abricot </t>
  </si>
  <si>
    <t>Tarte aux fruits</t>
  </si>
  <si>
    <t>Tarte fraises</t>
  </si>
  <si>
    <t>St Honoré</t>
  </si>
  <si>
    <t>Mousse chocolat</t>
  </si>
  <si>
    <t>Galette frangipane 12pers</t>
  </si>
  <si>
    <t>FACTURE</t>
  </si>
  <si>
    <t>&lt;Adresse postale&gt;</t>
  </si>
  <si>
    <t>DESTINATAIRE</t>
  </si>
  <si>
    <t>No de facture:</t>
  </si>
  <si>
    <t>#FAC0001</t>
  </si>
  <si>
    <t>&lt;Nom&gt;</t>
  </si>
  <si>
    <t>Date:</t>
  </si>
  <si>
    <t>&lt;Nom de la societe&gt;</t>
  </si>
  <si>
    <t>&lt;Téléphone, Email&gt;</t>
  </si>
  <si>
    <t>DESCRIPTION</t>
  </si>
  <si>
    <t>QTÉ</t>
  </si>
  <si>
    <t>PRIX UNITAIRE</t>
  </si>
  <si>
    <t>TOTAL</t>
  </si>
  <si>
    <t>SOUS-TOTAL</t>
  </si>
  <si>
    <t>REMISE</t>
  </si>
  <si>
    <t>SOUS-TOTAL
 MOINS LES REMISES</t>
  </si>
  <si>
    <t>TAUX D'IMPOSITION</t>
  </si>
  <si>
    <t>TAXE TOTAL</t>
  </si>
  <si>
    <t>EXPEDITIO, MANUTENTION</t>
  </si>
  <si>
    <t>SOLDE DÛ</t>
  </si>
  <si>
    <t>entreprise</t>
  </si>
  <si>
    <t>adresse</t>
  </si>
  <si>
    <t>tél</t>
  </si>
  <si>
    <t>TOTAL / PDTS</t>
  </si>
  <si>
    <t>PRODUITS</t>
  </si>
  <si>
    <t xml:space="preserve">PRIX </t>
  </si>
  <si>
    <t xml:space="preserve">TOTAL / QUANTITES </t>
  </si>
  <si>
    <t xml:space="preserve">TABLEAU 1 COMMANDE </t>
  </si>
  <si>
    <t xml:space="preserve">TABLEAU 2 RECAP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</si>
</sst>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[$€]"/>
    <numFmt numFmtId="165" formatCode="_-&quot;$&quot;* #,##0.00_-;\-&quot;$&quot;* #,##0.00_-;_-&quot;$&quot;* &quot;-&quot;??_-;_-@"/>
    <numFmt numFmtId="166" formatCode="0#&quot; &quot;##&quot; &quot;##&quot; &quot;##&quot; &quot;##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rgb="FF000000"/>
      <name val="Arial"/>
      <family val="2"/>
    </font>
    <font>
      <sz val="11"/>
      <color rgb="FF000000"/>
      <name val="Roboto"/>
    </font>
    <font>
      <sz val="12"/>
      <color rgb="FF000000"/>
      <name val="Roboto"/>
    </font>
    <font>
      <sz val="20"/>
      <color rgb="FF434343"/>
      <name val="Roboto"/>
    </font>
    <font>
      <b/>
      <sz val="22"/>
      <color rgb="FF4472C4"/>
      <name val="Roboto"/>
    </font>
    <font>
      <b/>
      <sz val="21"/>
      <color rgb="FF666666"/>
      <name val="Roboto"/>
    </font>
    <font>
      <sz val="10"/>
      <name val="Roboto"/>
    </font>
    <font>
      <sz val="11"/>
      <color rgb="FF434343"/>
      <name val="Roboto"/>
    </font>
    <font>
      <sz val="18"/>
      <color rgb="FF7F7F7F"/>
      <name val="Roboto"/>
    </font>
    <font>
      <sz val="11"/>
      <color rgb="FF333F4F"/>
      <name val="Roboto"/>
    </font>
    <font>
      <sz val="11"/>
      <color rgb="FFFFFFFF"/>
      <name val="Roboto"/>
    </font>
    <font>
      <b/>
      <sz val="9"/>
      <color rgb="FF1F3864"/>
      <name val="Roboto"/>
    </font>
    <font>
      <sz val="10"/>
      <color rgb="FF000000"/>
      <name val="Roboto"/>
    </font>
    <font>
      <b/>
      <sz val="9"/>
      <color rgb="FF000000"/>
      <name val="Roboto"/>
    </font>
    <font>
      <sz val="9"/>
      <color rgb="FF000000"/>
      <name val="Roboto"/>
    </font>
    <font>
      <i/>
      <sz val="9"/>
      <color rgb="FF333F4F"/>
      <name val="Roboto"/>
    </font>
    <font>
      <sz val="11"/>
      <color rgb="FF1F3864"/>
      <name val="Roboto"/>
    </font>
    <font>
      <b/>
      <sz val="9"/>
      <color rgb="FF434343"/>
      <name val="Roboto"/>
    </font>
    <font>
      <b/>
      <sz val="12"/>
      <color rgb="FF333F4F"/>
      <name val="Roboto"/>
    </font>
    <font>
      <b/>
      <sz val="8"/>
      <color rgb="FF333F4F"/>
      <name val="Roboto"/>
    </font>
    <font>
      <b/>
      <sz val="12"/>
      <name val="Roboto"/>
    </font>
    <font>
      <b/>
      <sz val="9"/>
      <name val="Roboto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BFBFBF"/>
      </bottom>
      <diagonal/>
    </border>
    <border>
      <left style="thin">
        <color rgb="FFBFBFBF"/>
      </left>
      <right/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999999"/>
      </bottom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69">
    <xf numFmtId="0" fontId="0" fillId="0" borderId="0" xfId="0"/>
    <xf numFmtId="44" fontId="0" fillId="0" borderId="0" xfId="1" applyFont="1"/>
    <xf numFmtId="14" fontId="0" fillId="0" borderId="0" xfId="0" applyNumberFormat="1"/>
    <xf numFmtId="0" fontId="0" fillId="2" borderId="1" xfId="0" applyFont="1" applyFill="1" applyBorder="1"/>
    <xf numFmtId="0" fontId="0" fillId="0" borderId="1" xfId="0" applyFont="1" applyBorder="1"/>
    <xf numFmtId="44" fontId="2" fillId="0" borderId="0" xfId="1" applyNumberFormat="1" applyFont="1"/>
    <xf numFmtId="44" fontId="0" fillId="0" borderId="0" xfId="1" applyNumberFormat="1" applyFont="1"/>
    <xf numFmtId="0" fontId="4" fillId="0" borderId="0" xfId="2" applyFont="1" applyAlignment="1"/>
    <xf numFmtId="0" fontId="3" fillId="0" borderId="0" xfId="2" applyFont="1" applyAlignment="1"/>
    <xf numFmtId="0" fontId="5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 vertical="center"/>
    </xf>
    <xf numFmtId="0" fontId="9" fillId="0" borderId="0" xfId="2" applyFont="1"/>
    <xf numFmtId="0" fontId="9" fillId="0" borderId="0" xfId="2" applyFont="1" applyAlignment="1">
      <alignment horizontal="center" vertical="center"/>
    </xf>
    <xf numFmtId="0" fontId="11" fillId="0" borderId="0" xfId="2" applyFont="1" applyAlignment="1">
      <alignment horizontal="right" vertical="center" wrapText="1"/>
    </xf>
    <xf numFmtId="0" fontId="13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2" fillId="0" borderId="0" xfId="2" applyFont="1" applyAlignment="1">
      <alignment horizontal="left" vertical="center"/>
    </xf>
    <xf numFmtId="0" fontId="14" fillId="0" borderId="2" xfId="2" applyFont="1" applyBorder="1" applyAlignment="1">
      <alignment horizontal="left" vertical="center"/>
    </xf>
    <xf numFmtId="0" fontId="16" fillId="0" borderId="0" xfId="2" applyFont="1" applyAlignment="1">
      <alignment horizontal="right" vertical="center"/>
    </xf>
    <xf numFmtId="49" fontId="17" fillId="0" borderId="0" xfId="2" applyNumberFormat="1" applyFont="1" applyAlignment="1">
      <alignment horizontal="left" vertical="center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left" vertical="center"/>
    </xf>
    <xf numFmtId="0" fontId="16" fillId="0" borderId="0" xfId="2" applyFont="1" applyAlignment="1">
      <alignment horizontal="right" vertical="top"/>
    </xf>
    <xf numFmtId="49" fontId="17" fillId="0" borderId="0" xfId="2" applyNumberFormat="1" applyFont="1" applyAlignment="1">
      <alignment horizontal="left" vertical="top"/>
    </xf>
    <xf numFmtId="0" fontId="18" fillId="0" borderId="0" xfId="2" applyFont="1" applyAlignment="1">
      <alignment horizontal="right" vertical="top"/>
    </xf>
    <xf numFmtId="0" fontId="17" fillId="0" borderId="0" xfId="2" applyFont="1" applyAlignment="1">
      <alignment horizontal="right" vertical="center"/>
    </xf>
    <xf numFmtId="0" fontId="19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2" fontId="17" fillId="0" borderId="0" xfId="2" applyNumberFormat="1" applyFont="1" applyAlignment="1">
      <alignment horizontal="right" vertical="center"/>
    </xf>
    <xf numFmtId="0" fontId="22" fillId="0" borderId="0" xfId="2" applyFont="1" applyAlignment="1">
      <alignment horizontal="right" vertical="center"/>
    </xf>
    <xf numFmtId="2" fontId="17" fillId="0" borderId="5" xfId="2" applyNumberFormat="1" applyFont="1" applyBorder="1" applyAlignment="1">
      <alignment vertical="center"/>
    </xf>
    <xf numFmtId="2" fontId="17" fillId="0" borderId="0" xfId="2" applyNumberFormat="1" applyFont="1" applyAlignment="1">
      <alignment vertical="center"/>
    </xf>
    <xf numFmtId="10" fontId="17" fillId="0" borderId="5" xfId="2" applyNumberFormat="1" applyFont="1" applyBorder="1" applyAlignment="1">
      <alignment vertical="center"/>
    </xf>
    <xf numFmtId="10" fontId="17" fillId="0" borderId="0" xfId="2" applyNumberFormat="1" applyFont="1" applyAlignment="1">
      <alignment vertical="center"/>
    </xf>
    <xf numFmtId="4" fontId="17" fillId="0" borderId="5" xfId="2" applyNumberFormat="1" applyFont="1" applyBorder="1" applyAlignment="1">
      <alignment vertical="center"/>
    </xf>
    <xf numFmtId="4" fontId="17" fillId="0" borderId="0" xfId="2" applyNumberFormat="1" applyFont="1" applyAlignment="1">
      <alignment vertical="center"/>
    </xf>
    <xf numFmtId="0" fontId="21" fillId="0" borderId="6" xfId="2" applyFont="1" applyBorder="1" applyAlignment="1">
      <alignment horizontal="right" vertical="center"/>
    </xf>
    <xf numFmtId="164" fontId="23" fillId="0" borderId="7" xfId="2" applyNumberFormat="1" applyFont="1" applyBorder="1" applyAlignment="1">
      <alignment vertical="center"/>
    </xf>
    <xf numFmtId="165" fontId="24" fillId="0" borderId="0" xfId="2" applyNumberFormat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/>
    <xf numFmtId="14" fontId="17" fillId="0" borderId="0" xfId="2" applyNumberFormat="1" applyFont="1" applyAlignment="1">
      <alignment horizontal="left" vertical="center"/>
    </xf>
    <xf numFmtId="0" fontId="20" fillId="0" borderId="9" xfId="2" applyFont="1" applyBorder="1" applyAlignment="1">
      <alignment horizontal="center" vertical="center"/>
    </xf>
    <xf numFmtId="0" fontId="20" fillId="0" borderId="8" xfId="2" applyFont="1" applyBorder="1" applyAlignment="1">
      <alignment horizontal="center" vertical="center"/>
    </xf>
    <xf numFmtId="0" fontId="20" fillId="0" borderId="10" xfId="2" applyFont="1" applyBorder="1" applyAlignment="1">
      <alignment horizontal="center" vertical="center"/>
    </xf>
    <xf numFmtId="2" fontId="0" fillId="0" borderId="5" xfId="2" applyNumberFormat="1" applyFont="1" applyBorder="1" applyAlignment="1">
      <alignment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2" fontId="17" fillId="0" borderId="4" xfId="2" applyNumberFormat="1" applyFont="1" applyFill="1" applyBorder="1" applyAlignment="1">
      <alignment horizontal="right" vertical="center"/>
    </xf>
    <xf numFmtId="0" fontId="25" fillId="3" borderId="1" xfId="0" applyFont="1" applyFill="1" applyBorder="1"/>
    <xf numFmtId="44" fontId="0" fillId="2" borderId="12" xfId="1" applyNumberFormat="1" applyFont="1" applyFill="1" applyBorder="1"/>
    <xf numFmtId="0" fontId="25" fillId="3" borderId="12" xfId="0" applyFont="1" applyFill="1" applyBorder="1"/>
    <xf numFmtId="44" fontId="25" fillId="3" borderId="11" xfId="1" applyFont="1" applyFill="1" applyBorder="1"/>
    <xf numFmtId="44" fontId="0" fillId="2" borderId="11" xfId="1" applyFont="1" applyFill="1" applyBorder="1"/>
    <xf numFmtId="44" fontId="0" fillId="0" borderId="11" xfId="1" applyFont="1" applyBorder="1"/>
    <xf numFmtId="0" fontId="25" fillId="3" borderId="11" xfId="1" applyNumberFormat="1" applyFont="1" applyFill="1" applyBorder="1"/>
    <xf numFmtId="0" fontId="0" fillId="2" borderId="11" xfId="1" applyNumberFormat="1" applyFont="1" applyFill="1" applyBorder="1"/>
    <xf numFmtId="0" fontId="0" fillId="0" borderId="0" xfId="1" applyNumberFormat="1" applyFont="1"/>
    <xf numFmtId="0" fontId="6" fillId="0" borderId="0" xfId="2" applyFont="1" applyAlignment="1">
      <alignment vertical="center"/>
    </xf>
    <xf numFmtId="0" fontId="3" fillId="0" borderId="0" xfId="2" applyFont="1" applyAlignment="1"/>
    <xf numFmtId="0" fontId="8" fillId="0" borderId="0" xfId="2" applyFont="1" applyAlignment="1">
      <alignment horizontal="left" vertical="center"/>
    </xf>
    <xf numFmtId="0" fontId="3" fillId="0" borderId="0" xfId="2" applyFont="1" applyAlignment="1">
      <alignment horizontal="left"/>
    </xf>
    <xf numFmtId="0" fontId="10" fillId="0" borderId="0" xfId="2" applyFont="1" applyAlignment="1">
      <alignment horizontal="left" vertical="center" wrapText="1"/>
    </xf>
    <xf numFmtId="0" fontId="12" fillId="0" borderId="0" xfId="2" applyFont="1" applyAlignment="1">
      <alignment horizontal="left" vertical="center"/>
    </xf>
    <xf numFmtId="166" fontId="12" fillId="0" borderId="0" xfId="2" applyNumberFormat="1" applyFont="1" applyAlignment="1">
      <alignment horizontal="left" vertical="center"/>
    </xf>
    <xf numFmtId="166" fontId="3" fillId="0" borderId="0" xfId="2" applyNumberFormat="1" applyFont="1" applyAlignment="1">
      <alignment horizontal="left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11">
    <dxf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Roboto"/>
        <scheme val="none"/>
      </font>
      <numFmt numFmtId="2" formatCode="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Roboto"/>
        <scheme val="none"/>
      </font>
      <numFmt numFmtId="2" formatCode="0.00"/>
      <fill>
        <patternFill patternType="none">
          <bgColor auto="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Roboto"/>
        <scheme val="none"/>
      </font>
      <numFmt numFmtId="0" formatCode="General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BFBF"/>
        </left>
        <right style="thin">
          <color rgb="FFBFBFBF"/>
        </right>
        <top style="thin">
          <color rgb="FFBFBFBF"/>
        </top>
        <bottom style="thin">
          <color rgb="FFBFBFB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Roboto"/>
        <scheme val="none"/>
      </font>
      <numFmt numFmtId="0" formatCode="General"/>
      <fill>
        <patternFill patternType="none"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BFBFBF"/>
        </left>
        <right/>
        <top style="thin">
          <color rgb="FFBFBFBF"/>
        </top>
        <bottom style="thin">
          <color rgb="FFBFBFBF"/>
        </bottom>
      </border>
    </dxf>
    <dxf>
      <border outline="0">
        <top style="thin">
          <color rgb="FF999999"/>
        </top>
      </border>
    </dxf>
    <dxf>
      <fill>
        <patternFill patternType="none">
          <bgColor auto="1"/>
        </patternFill>
      </fill>
    </dxf>
    <dxf>
      <border outline="0">
        <bottom style="thin">
          <color rgb="FF99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434343"/>
        <name val="Roboto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6" displayName="Tableau6" ref="B13:E31" totalsRowShown="0" headerRowDxfId="10" dataDxfId="8" headerRowBorderDxfId="9" tableBorderDxfId="7" headerRowCellStyle="Normal 2">
  <autoFilter ref="B13:E31"/>
  <tableColumns count="4">
    <tableColumn id="1" name="DESCRIPTION" dataDxfId="6" dataCellStyle="Normal 2"/>
    <tableColumn id="3" name="QTÉ" dataDxfId="5" dataCellStyle="Normal 2"/>
    <tableColumn id="4" name="PRIX UNITAIRE" dataDxfId="4" dataCellStyle="Normal 2"/>
    <tableColumn id="5" name="TOTAL" dataDxfId="3" dataCellStyle="Normal 2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id="11" name="Tableau212" displayName="Tableau212" ref="A2:E13" totalsRowShown="0">
  <autoFilter ref="A2:E13"/>
  <tableColumns count="5">
    <tableColumn id="1" name="DATE" dataDxfId="2"/>
    <tableColumn id="2" name="PRODUITS "/>
    <tableColumn id="3" name="QUANTITES "/>
    <tableColumn id="4" name="PRIX" dataDxfId="1" dataCellStyle="Monétaire">
      <calculatedColumnFormula>IF(Tableau212[[PRODUITS ]]="","",VLOOKUP(Tableau212[[#This Row],[PRODUITS ]],I:L,2,FALSE))</calculatedColumnFormula>
    </tableColumn>
    <tableColumn id="5" name="TOTAL" dataDxfId="0" dataCellStyle="Monétaire">
      <calculatedColumnFormula>IF(Tableau212[[PRODUITS ]]="","",Tableau212[[#This Row],[QUANTITES ]]*Tableau212[[#This Row],[PRIX]])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496B0"/>
    <outlinePr summaryBelow="0" summaryRight="0"/>
    <pageSetUpPr fitToPage="1"/>
  </sheetPr>
  <dimension ref="A1:G39"/>
  <sheetViews>
    <sheetView showGridLines="0" topLeftCell="A5" workbookViewId="0">
      <selection activeCell="B14" sqref="B14:B31"/>
    </sheetView>
  </sheetViews>
  <sheetFormatPr baseColWidth="10" defaultColWidth="17.28515625" defaultRowHeight="15" customHeight="1"/>
  <cols>
    <col min="1" max="1" width="8.28515625" style="8" customWidth="1"/>
    <col min="2" max="2" width="33.42578125" style="8" customWidth="1"/>
    <col min="3" max="3" width="11.7109375" style="8" customWidth="1"/>
    <col min="4" max="4" width="22.42578125" style="8" customWidth="1"/>
    <col min="5" max="5" width="18.42578125" style="8" customWidth="1"/>
    <col min="6" max="7" width="10.42578125" style="8" customWidth="1"/>
    <col min="8" max="16384" width="17.28515625" style="8"/>
  </cols>
  <sheetData>
    <row r="1" spans="1:7" ht="14.25" customHeight="1">
      <c r="A1" s="7"/>
      <c r="B1" s="7"/>
      <c r="C1" s="7"/>
      <c r="D1" s="7"/>
      <c r="E1" s="7"/>
      <c r="F1" s="7"/>
      <c r="G1" s="7"/>
    </row>
    <row r="2" spans="1:7" ht="27.75">
      <c r="A2" s="9"/>
      <c r="B2" s="59" t="s">
        <v>58</v>
      </c>
      <c r="C2" s="60"/>
      <c r="D2" s="10"/>
      <c r="E2" s="61" t="s">
        <v>38</v>
      </c>
      <c r="F2" s="62"/>
      <c r="G2" s="11"/>
    </row>
    <row r="3" spans="1:7" ht="18.75" customHeight="1">
      <c r="A3" s="12"/>
      <c r="B3" s="63" t="s">
        <v>59</v>
      </c>
      <c r="C3" s="60"/>
      <c r="D3" s="9"/>
      <c r="E3" s="12"/>
      <c r="F3" s="13"/>
      <c r="G3" s="14"/>
    </row>
    <row r="4" spans="1:7" ht="18.75" customHeight="1">
      <c r="A4" s="12"/>
      <c r="B4" s="64" t="s">
        <v>59</v>
      </c>
      <c r="C4" s="60"/>
      <c r="D4" s="9"/>
      <c r="E4" s="12"/>
      <c r="F4" s="13"/>
      <c r="G4" s="14"/>
    </row>
    <row r="5" spans="1:7" ht="18.75" customHeight="1">
      <c r="A5" s="12"/>
      <c r="B5" s="65" t="s">
        <v>60</v>
      </c>
      <c r="C5" s="66"/>
      <c r="D5" s="9"/>
      <c r="E5" s="12"/>
      <c r="F5" s="13"/>
      <c r="G5" s="14"/>
    </row>
    <row r="6" spans="1:7" ht="18" customHeight="1">
      <c r="A6" s="12"/>
      <c r="B6" s="17"/>
      <c r="C6" s="9"/>
      <c r="D6" s="15"/>
      <c r="E6" s="9"/>
      <c r="F6" s="16"/>
      <c r="G6" s="16"/>
    </row>
    <row r="7" spans="1:7" ht="18" customHeight="1">
      <c r="A7" s="12"/>
      <c r="B7" s="18" t="s">
        <v>40</v>
      </c>
      <c r="C7" s="9"/>
      <c r="D7" s="19" t="s">
        <v>41</v>
      </c>
      <c r="E7" s="20" t="s">
        <v>42</v>
      </c>
      <c r="F7" s="21"/>
    </row>
    <row r="8" spans="1:7" ht="18" customHeight="1">
      <c r="A8" s="12"/>
      <c r="B8" s="22" t="s">
        <v>43</v>
      </c>
      <c r="C8" s="9"/>
      <c r="D8" s="19" t="s">
        <v>44</v>
      </c>
      <c r="E8" s="42"/>
      <c r="F8" s="15"/>
    </row>
    <row r="9" spans="1:7" ht="18" customHeight="1">
      <c r="A9" s="12"/>
      <c r="B9" s="22" t="s">
        <v>45</v>
      </c>
      <c r="C9" s="9"/>
      <c r="D9" s="23"/>
      <c r="E9" s="24"/>
      <c r="F9" s="25"/>
    </row>
    <row r="10" spans="1:7" ht="15.75" customHeight="1">
      <c r="A10" s="12"/>
      <c r="B10" s="22" t="s">
        <v>39</v>
      </c>
      <c r="C10" s="9"/>
      <c r="D10" s="26"/>
      <c r="E10" s="27"/>
      <c r="F10" s="27"/>
    </row>
    <row r="11" spans="1:7" ht="18" customHeight="1">
      <c r="A11" s="12"/>
      <c r="B11" s="22" t="s">
        <v>46</v>
      </c>
      <c r="C11" s="28"/>
      <c r="D11" s="26"/>
      <c r="E11" s="22"/>
      <c r="F11" s="22"/>
    </row>
    <row r="12" spans="1:7" ht="18" customHeight="1">
      <c r="A12" s="12"/>
      <c r="B12" s="22"/>
      <c r="C12" s="28"/>
      <c r="E12" s="22"/>
      <c r="F12" s="22"/>
      <c r="G12" s="22"/>
    </row>
    <row r="13" spans="1:7" ht="18" customHeight="1">
      <c r="A13" s="12"/>
      <c r="B13" s="43" t="s">
        <v>47</v>
      </c>
      <c r="C13" s="44" t="s">
        <v>48</v>
      </c>
      <c r="D13" s="44" t="s">
        <v>49</v>
      </c>
      <c r="E13" s="45" t="s">
        <v>50</v>
      </c>
      <c r="F13" s="16"/>
    </row>
    <row r="14" spans="1:7" ht="18" customHeight="1">
      <c r="A14" s="12"/>
      <c r="B14" s="47"/>
      <c r="C14" s="48"/>
      <c r="D14" s="49"/>
      <c r="E14" s="49"/>
      <c r="F14" s="29"/>
    </row>
    <row r="15" spans="1:7" ht="18" customHeight="1">
      <c r="A15" s="12"/>
      <c r="B15" s="47"/>
      <c r="C15" s="48"/>
      <c r="D15" s="49"/>
      <c r="E15" s="49"/>
      <c r="F15" s="29"/>
    </row>
    <row r="16" spans="1:7" ht="18" customHeight="1">
      <c r="A16" s="12"/>
      <c r="B16" s="47"/>
      <c r="C16" s="48"/>
      <c r="D16" s="49"/>
      <c r="E16" s="49"/>
      <c r="F16" s="29"/>
    </row>
    <row r="17" spans="1:6" ht="18" customHeight="1">
      <c r="A17" s="12"/>
      <c r="B17" s="47"/>
      <c r="C17" s="48"/>
      <c r="D17" s="49"/>
      <c r="E17" s="49"/>
      <c r="F17" s="29"/>
    </row>
    <row r="18" spans="1:6" ht="18" customHeight="1">
      <c r="A18" s="12"/>
      <c r="B18" s="47"/>
      <c r="C18" s="48"/>
      <c r="D18" s="49"/>
      <c r="E18" s="49"/>
      <c r="F18" s="29"/>
    </row>
    <row r="19" spans="1:6" ht="18" customHeight="1">
      <c r="A19" s="12"/>
      <c r="B19" s="47"/>
      <c r="C19" s="48"/>
      <c r="D19" s="49"/>
      <c r="E19" s="49"/>
      <c r="F19" s="29"/>
    </row>
    <row r="20" spans="1:6" ht="18" customHeight="1">
      <c r="A20" s="12"/>
      <c r="B20" s="47"/>
      <c r="C20" s="48"/>
      <c r="D20" s="49"/>
      <c r="E20" s="49"/>
      <c r="F20" s="29"/>
    </row>
    <row r="21" spans="1:6" ht="18" customHeight="1">
      <c r="A21" s="12"/>
      <c r="B21" s="47"/>
      <c r="C21" s="48"/>
      <c r="D21" s="49"/>
      <c r="E21" s="49"/>
      <c r="F21" s="29"/>
    </row>
    <row r="22" spans="1:6" ht="18" customHeight="1">
      <c r="A22" s="12"/>
      <c r="B22" s="47"/>
      <c r="C22" s="48"/>
      <c r="D22" s="49"/>
      <c r="E22" s="49"/>
      <c r="F22" s="29"/>
    </row>
    <row r="23" spans="1:6" ht="18" customHeight="1">
      <c r="A23" s="12"/>
      <c r="B23" s="47"/>
      <c r="C23" s="48"/>
      <c r="D23" s="49"/>
      <c r="E23" s="49"/>
      <c r="F23" s="29"/>
    </row>
    <row r="24" spans="1:6" ht="18" customHeight="1">
      <c r="A24" s="12"/>
      <c r="B24" s="47"/>
      <c r="C24" s="48"/>
      <c r="D24" s="49"/>
      <c r="E24" s="49"/>
      <c r="F24" s="29"/>
    </row>
    <row r="25" spans="1:6" ht="18" customHeight="1">
      <c r="A25" s="12"/>
      <c r="B25" s="47"/>
      <c r="C25" s="48"/>
      <c r="D25" s="49"/>
      <c r="E25" s="49"/>
      <c r="F25" s="32"/>
    </row>
    <row r="26" spans="1:6" ht="19.5" customHeight="1">
      <c r="A26" s="12"/>
      <c r="B26" s="47"/>
      <c r="C26" s="48"/>
      <c r="D26" s="49"/>
      <c r="E26" s="49"/>
      <c r="F26" s="32"/>
    </row>
    <row r="27" spans="1:6" ht="19.5" customHeight="1">
      <c r="A27" s="12"/>
      <c r="B27" s="47"/>
      <c r="C27" s="48"/>
      <c r="D27" s="49"/>
      <c r="E27" s="49"/>
      <c r="F27" s="32"/>
    </row>
    <row r="28" spans="1:6" ht="18" customHeight="1">
      <c r="A28" s="12"/>
      <c r="B28" s="47"/>
      <c r="C28" s="48"/>
      <c r="D28" s="49"/>
      <c r="E28" s="49"/>
      <c r="F28" s="34"/>
    </row>
    <row r="29" spans="1:6" ht="18" customHeight="1">
      <c r="A29" s="12"/>
      <c r="B29" s="47"/>
      <c r="C29" s="48"/>
      <c r="D29" s="49"/>
      <c r="E29" s="49"/>
      <c r="F29" s="32"/>
    </row>
    <row r="30" spans="1:6" ht="18" customHeight="1">
      <c r="A30" s="12"/>
      <c r="B30" s="47"/>
      <c r="C30" s="48"/>
      <c r="D30" s="49"/>
      <c r="E30" s="49"/>
      <c r="F30" s="36"/>
    </row>
    <row r="31" spans="1:6" ht="18" customHeight="1">
      <c r="A31" s="12"/>
      <c r="B31" s="47"/>
      <c r="C31" s="48"/>
      <c r="D31" s="49"/>
      <c r="E31" s="49"/>
      <c r="F31" s="39"/>
    </row>
    <row r="32" spans="1:6" ht="9.75" customHeight="1">
      <c r="A32" s="12"/>
      <c r="B32" s="40"/>
    </row>
    <row r="33" spans="1:5" ht="18" customHeight="1">
      <c r="A33" s="12"/>
      <c r="D33" s="30" t="s">
        <v>51</v>
      </c>
      <c r="E33" s="46">
        <f>SUM(E14:E31)</f>
        <v>0</v>
      </c>
    </row>
    <row r="34" spans="1:5" ht="15.75" customHeight="1">
      <c r="A34" s="12"/>
      <c r="D34" s="30" t="s">
        <v>52</v>
      </c>
      <c r="E34" s="31">
        <v>0</v>
      </c>
    </row>
    <row r="35" spans="1:5" ht="15.75" customHeight="1">
      <c r="A35" s="12"/>
      <c r="D35" s="30" t="s">
        <v>53</v>
      </c>
      <c r="E35" s="31">
        <f>E33-E34</f>
        <v>0</v>
      </c>
    </row>
    <row r="36" spans="1:5" ht="21" customHeight="1">
      <c r="A36" s="41"/>
      <c r="D36" s="30" t="s">
        <v>54</v>
      </c>
      <c r="E36" s="33">
        <v>0</v>
      </c>
    </row>
    <row r="37" spans="1:5" ht="15.75" customHeight="1">
      <c r="A37" s="12"/>
      <c r="D37" s="30" t="s">
        <v>55</v>
      </c>
      <c r="E37" s="31">
        <f>E35*E36</f>
        <v>0</v>
      </c>
    </row>
    <row r="38" spans="1:5" ht="15" customHeight="1">
      <c r="D38" s="30" t="s">
        <v>56</v>
      </c>
      <c r="E38" s="35">
        <v>0</v>
      </c>
    </row>
    <row r="39" spans="1:5" ht="15" customHeight="1">
      <c r="D39" s="37" t="s">
        <v>57</v>
      </c>
      <c r="E39" s="38">
        <f>E35+E37+E38</f>
        <v>0</v>
      </c>
    </row>
  </sheetData>
  <mergeCells count="5">
    <mergeCell ref="B2:C2"/>
    <mergeCell ref="E2:F2"/>
    <mergeCell ref="B3:C3"/>
    <mergeCell ref="B4:C4"/>
    <mergeCell ref="B5:C5"/>
  </mergeCells>
  <printOptions horizontalCentered="1" verticalCentered="1"/>
  <pageMargins left="0" right="0" top="0" bottom="0" header="0" footer="0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="80" zoomScaleNormal="80" workbookViewId="0">
      <selection activeCell="C14" sqref="C14"/>
    </sheetView>
  </sheetViews>
  <sheetFormatPr baseColWidth="10" defaultRowHeight="15"/>
  <cols>
    <col min="2" max="2" width="19.140625" bestFit="1" customWidth="1"/>
    <col min="3" max="3" width="13.7109375" customWidth="1"/>
    <col min="4" max="5" width="11.42578125" style="1"/>
    <col min="9" max="9" width="27.140625" bestFit="1" customWidth="1"/>
    <col min="10" max="10" width="27.140625" style="1" customWidth="1"/>
    <col min="11" max="11" width="13.42578125" style="58" customWidth="1"/>
    <col min="12" max="12" width="13.5703125" bestFit="1" customWidth="1"/>
    <col min="13" max="13" width="27.140625" bestFit="1" customWidth="1"/>
    <col min="14" max="14" width="15.42578125" style="1" customWidth="1"/>
    <col min="15" max="15" width="27.140625" bestFit="1" customWidth="1"/>
    <col min="16" max="16" width="15.42578125" style="1" customWidth="1"/>
  </cols>
  <sheetData>
    <row r="1" spans="1:16">
      <c r="A1" s="67" t="s">
        <v>65</v>
      </c>
      <c r="B1" s="67"/>
      <c r="C1" s="67"/>
      <c r="D1" s="67"/>
      <c r="E1" s="67"/>
      <c r="I1" s="68" t="s">
        <v>66</v>
      </c>
      <c r="J1" s="68"/>
      <c r="K1" s="68"/>
      <c r="L1" s="68"/>
      <c r="N1"/>
      <c r="P1"/>
    </row>
    <row r="2" spans="1:16">
      <c r="A2" t="s">
        <v>1</v>
      </c>
      <c r="B2" t="s">
        <v>2</v>
      </c>
      <c r="C2" t="s">
        <v>3</v>
      </c>
      <c r="D2" s="1" t="s">
        <v>4</v>
      </c>
      <c r="E2" s="1" t="s">
        <v>50</v>
      </c>
      <c r="I2" s="50" t="s">
        <v>62</v>
      </c>
      <c r="J2" s="53" t="s">
        <v>63</v>
      </c>
      <c r="K2" s="56" t="s">
        <v>64</v>
      </c>
      <c r="L2" s="52" t="s">
        <v>61</v>
      </c>
      <c r="N2"/>
      <c r="P2"/>
    </row>
    <row r="3" spans="1:16">
      <c r="A3" s="2">
        <v>44228</v>
      </c>
      <c r="B3" t="s">
        <v>9</v>
      </c>
      <c r="C3">
        <v>1</v>
      </c>
      <c r="D3" s="1">
        <f>IF(Tableau212[[PRODUITS ]]="","",VLOOKUP(Tableau212[[#This Row],[PRODUITS ]],I:L,2,FALSE))</f>
        <v>0.3</v>
      </c>
      <c r="E3" s="1">
        <f>IF(Tableau212[[PRODUITS ]]="","",Tableau212[[#This Row],[QUANTITES ]]*Tableau212[[#This Row],[PRIX]])</f>
        <v>0.3</v>
      </c>
      <c r="I3" s="3" t="s">
        <v>9</v>
      </c>
      <c r="J3" s="54">
        <v>0.3</v>
      </c>
      <c r="K3" s="57">
        <f>SUMIF(Tableau212[[PRODUITS ]],I3,Tableau212[[QUANTITES ]])</f>
        <v>22</v>
      </c>
      <c r="L3" s="51">
        <f>SUMIF(Tableau212[[PRODUITS ]],I3,Tableau212[TOTAL])</f>
        <v>6.6</v>
      </c>
      <c r="N3"/>
      <c r="P3"/>
    </row>
    <row r="4" spans="1:16">
      <c r="A4" s="2">
        <v>44198</v>
      </c>
      <c r="B4" t="s">
        <v>10</v>
      </c>
      <c r="C4">
        <v>10</v>
      </c>
      <c r="D4" s="5">
        <f>IF(Tableau212[[PRODUITS ]]="","",VLOOKUP(Tableau212[[#This Row],[PRODUITS ]],I:L,2,FALSE))</f>
        <v>0.25</v>
      </c>
      <c r="E4" s="6">
        <f>IF(Tableau212[[PRODUITS ]]="","",Tableau212[[#This Row],[QUANTITES ]]*Tableau212[[#This Row],[PRIX]])</f>
        <v>2.5</v>
      </c>
      <c r="I4" s="4" t="s">
        <v>7</v>
      </c>
      <c r="J4" s="55">
        <v>0.55000000000000004</v>
      </c>
      <c r="K4" s="57">
        <f>SUMIF(Tableau212[[PRODUITS ]],I4,Tableau212[[QUANTITES ]])</f>
        <v>12</v>
      </c>
      <c r="L4" s="51">
        <f>SUMIF(Tableau212[[PRODUITS ]],I4,Tableau212[TOTAL])</f>
        <v>6.6000000000000005</v>
      </c>
      <c r="N4"/>
      <c r="P4"/>
    </row>
    <row r="5" spans="1:16">
      <c r="A5" s="2">
        <v>44199</v>
      </c>
      <c r="B5" t="s">
        <v>7</v>
      </c>
      <c r="C5">
        <v>1</v>
      </c>
      <c r="D5" s="5">
        <f>IF(Tableau212[[PRODUITS ]]="","",VLOOKUP(Tableau212[[#This Row],[PRODUITS ]],I:L,2,FALSE))</f>
        <v>0.55000000000000004</v>
      </c>
      <c r="E5" s="6">
        <f>IF(Tableau212[[PRODUITS ]]="","",Tableau212[[#This Row],[QUANTITES ]]*Tableau212[[#This Row],[PRIX]])</f>
        <v>0.55000000000000004</v>
      </c>
      <c r="I5" s="3" t="s">
        <v>10</v>
      </c>
      <c r="J5" s="54">
        <v>0.25</v>
      </c>
      <c r="K5" s="57">
        <f>SUMIF(Tableau212[[PRODUITS ]],I5,Tableau212[[QUANTITES ]])</f>
        <v>10</v>
      </c>
      <c r="L5" s="51">
        <f>SUMIF(Tableau212[[PRODUITS ]],I5,Tableau212[TOTAL])</f>
        <v>2.5</v>
      </c>
      <c r="N5"/>
      <c r="P5"/>
    </row>
    <row r="6" spans="1:16">
      <c r="A6" s="2">
        <v>44200</v>
      </c>
      <c r="B6" t="s">
        <v>11</v>
      </c>
      <c r="C6">
        <v>10</v>
      </c>
      <c r="D6" s="5">
        <f>IF(Tableau212[[PRODUITS ]]="","",VLOOKUP(Tableau212[[#This Row],[PRODUITS ]],I:L,2,FALSE))</f>
        <v>0.3</v>
      </c>
      <c r="E6" s="6">
        <f>IF(Tableau212[[PRODUITS ]]="","",Tableau212[[#This Row],[QUANTITES ]]*Tableau212[[#This Row],[PRIX]])</f>
        <v>3</v>
      </c>
      <c r="I6" s="4" t="s">
        <v>11</v>
      </c>
      <c r="J6" s="55">
        <v>0.3</v>
      </c>
      <c r="K6" s="57">
        <f>SUMIF(Tableau212[[PRODUITS ]],I6,Tableau212[[QUANTITES ]])</f>
        <v>10</v>
      </c>
      <c r="L6" s="51">
        <f>SUMIF(Tableau212[[PRODUITS ]],I6,Tableau212[TOTAL])</f>
        <v>3</v>
      </c>
      <c r="N6"/>
      <c r="P6"/>
    </row>
    <row r="7" spans="1:16">
      <c r="A7" s="2">
        <v>44201</v>
      </c>
      <c r="B7" t="s">
        <v>12</v>
      </c>
      <c r="C7">
        <v>1</v>
      </c>
      <c r="D7" s="5">
        <f>IF(Tableau212[[PRODUITS ]]="","",VLOOKUP(Tableau212[[#This Row],[PRODUITS ]],I:L,2,FALSE))</f>
        <v>11</v>
      </c>
      <c r="E7" s="6">
        <f>IF(Tableau212[[PRODUITS ]]="","",Tableau212[[#This Row],[QUANTITES ]]*Tableau212[[#This Row],[PRIX]])</f>
        <v>11</v>
      </c>
      <c r="I7" s="3" t="s">
        <v>12</v>
      </c>
      <c r="J7" s="54">
        <v>11</v>
      </c>
      <c r="K7" s="57">
        <f>SUMIF(Tableau212[[PRODUITS ]],I7,Tableau212[[QUANTITES ]])</f>
        <v>1</v>
      </c>
      <c r="L7" s="51">
        <f>SUMIF(Tableau212[[PRODUITS ]],I7,Tableau212[TOTAL])</f>
        <v>11</v>
      </c>
      <c r="N7"/>
      <c r="P7"/>
    </row>
    <row r="8" spans="1:16">
      <c r="A8" s="2">
        <v>44197</v>
      </c>
      <c r="B8" t="s">
        <v>9</v>
      </c>
      <c r="C8">
        <v>10</v>
      </c>
      <c r="D8" s="5">
        <f>IF(Tableau212[[PRODUITS ]]="","",VLOOKUP(Tableau212[[#This Row],[PRODUITS ]],I:L,2,FALSE))</f>
        <v>0.3</v>
      </c>
      <c r="E8" s="6">
        <f>IF(Tableau212[[PRODUITS ]]="","",Tableau212[[#This Row],[QUANTITES ]]*Tableau212[[#This Row],[PRIX]])</f>
        <v>3</v>
      </c>
      <c r="I8" s="4" t="s">
        <v>6</v>
      </c>
      <c r="J8" s="55">
        <v>1</v>
      </c>
      <c r="K8" s="57">
        <f>SUMIF(Tableau212[[PRODUITS ]],I8,Tableau212[[QUANTITES ]])</f>
        <v>33</v>
      </c>
      <c r="L8" s="51">
        <f>SUMIF(Tableau212[[PRODUITS ]],I8,Tableau212[TOTAL])</f>
        <v>33</v>
      </c>
      <c r="N8"/>
      <c r="P8"/>
    </row>
    <row r="9" spans="1:16">
      <c r="A9" s="2">
        <v>44201</v>
      </c>
      <c r="B9" t="s">
        <v>9</v>
      </c>
      <c r="C9">
        <v>11</v>
      </c>
      <c r="D9" s="5">
        <f>IF(Tableau212[[PRODUITS ]]="","",VLOOKUP(Tableau212[[#This Row],[PRODUITS ]],I:L,2,FALSE))</f>
        <v>0.3</v>
      </c>
      <c r="E9" s="6">
        <f>IF(Tableau212[[PRODUITS ]]="","",Tableau212[[#This Row],[QUANTITES ]]*Tableau212[[#This Row],[PRIX]])</f>
        <v>3.3</v>
      </c>
      <c r="I9" s="3" t="s">
        <v>13</v>
      </c>
      <c r="J9" s="54"/>
      <c r="K9" s="57">
        <f>SUMIF(Tableau212[[PRODUITS ]],I9,Tableau212[[QUANTITES ]])</f>
        <v>0</v>
      </c>
      <c r="L9" s="51">
        <f>SUMIF(Tableau212[[PRODUITS ]],I9,Tableau212[TOTAL])</f>
        <v>0</v>
      </c>
      <c r="N9"/>
      <c r="P9"/>
    </row>
    <row r="10" spans="1:16">
      <c r="A10" s="2">
        <v>44203</v>
      </c>
      <c r="B10" t="s">
        <v>7</v>
      </c>
      <c r="C10">
        <v>11</v>
      </c>
      <c r="D10" s="5">
        <f>IF(Tableau212[[PRODUITS ]]="","",VLOOKUP(Tableau212[[#This Row],[PRODUITS ]],I:L,2,FALSE))</f>
        <v>0.55000000000000004</v>
      </c>
      <c r="E10" s="6">
        <f>IF(Tableau212[[PRODUITS ]]="","",Tableau212[[#This Row],[QUANTITES ]]*Tableau212[[#This Row],[PRIX]])</f>
        <v>6.0500000000000007</v>
      </c>
      <c r="I10" s="4" t="s">
        <v>14</v>
      </c>
      <c r="J10" s="55"/>
      <c r="K10" s="57">
        <f>SUMIF(Tableau212[[PRODUITS ]],I10,Tableau212[[QUANTITES ]])</f>
        <v>0</v>
      </c>
      <c r="L10" s="51">
        <f>SUMIF(Tableau212[[PRODUITS ]],I10,Tableau212[TOTAL])</f>
        <v>0</v>
      </c>
      <c r="N10"/>
      <c r="P10"/>
    </row>
    <row r="11" spans="1:16">
      <c r="A11" s="2">
        <v>44477</v>
      </c>
      <c r="B11" t="s">
        <v>6</v>
      </c>
      <c r="C11">
        <v>5</v>
      </c>
      <c r="D11" s="5">
        <f>IF(Tableau212[[PRODUITS ]]="","",VLOOKUP(Tableau212[[#This Row],[PRODUITS ]],I:L,2,FALSE))</f>
        <v>1</v>
      </c>
      <c r="E11" s="6">
        <f>IF(Tableau212[[PRODUITS ]]="","",Tableau212[[#This Row],[QUANTITES ]]*Tableau212[[#This Row],[PRIX]])</f>
        <v>5</v>
      </c>
      <c r="I11" s="3" t="s">
        <v>15</v>
      </c>
      <c r="J11" s="54"/>
      <c r="K11" s="57">
        <f>SUMIF(Tableau212[[PRODUITS ]],I11,Tableau212[[QUANTITES ]])</f>
        <v>0</v>
      </c>
      <c r="L11" s="51">
        <f>SUMIF(Tableau212[[PRODUITS ]],I11,Tableau212[TOTAL])</f>
        <v>0</v>
      </c>
      <c r="N11"/>
      <c r="P11"/>
    </row>
    <row r="12" spans="1:16">
      <c r="A12" s="2">
        <v>44206</v>
      </c>
      <c r="B12" t="s">
        <v>6</v>
      </c>
      <c r="C12">
        <v>15</v>
      </c>
      <c r="D12" s="5">
        <f>IF(Tableau212[[PRODUITS ]]="","",VLOOKUP(Tableau212[[#This Row],[PRODUITS ]],I:L,2,FALSE))</f>
        <v>1</v>
      </c>
      <c r="E12" s="6">
        <f>IF(Tableau212[[PRODUITS ]]="","",Tableau212[[#This Row],[QUANTITES ]]*Tableau212[[#This Row],[PRIX]])</f>
        <v>15</v>
      </c>
      <c r="I12" s="4" t="s">
        <v>16</v>
      </c>
      <c r="J12" s="55"/>
      <c r="K12" s="57">
        <f>SUMIF(Tableau212[[PRODUITS ]],I12,Tableau212[[QUANTITES ]])</f>
        <v>0</v>
      </c>
      <c r="L12" s="51">
        <f>SUMIF(Tableau212[[PRODUITS ]],I12,Tableau212[TOTAL])</f>
        <v>0</v>
      </c>
      <c r="N12"/>
      <c r="P12"/>
    </row>
    <row r="13" spans="1:16">
      <c r="A13" s="2">
        <v>44207</v>
      </c>
      <c r="B13" t="s">
        <v>6</v>
      </c>
      <c r="C13">
        <v>13</v>
      </c>
      <c r="D13" s="5">
        <f>IF(Tableau212[[PRODUITS ]]="","",VLOOKUP(Tableau212[[#This Row],[PRODUITS ]],I:L,2,FALSE))</f>
        <v>1</v>
      </c>
      <c r="E13" s="6">
        <f>IF(Tableau212[[PRODUITS ]]="","",Tableau212[[#This Row],[QUANTITES ]]*Tableau212[[#This Row],[PRIX]])</f>
        <v>13</v>
      </c>
      <c r="I13" s="3" t="s">
        <v>17</v>
      </c>
      <c r="J13" s="54"/>
      <c r="K13" s="57">
        <f>SUMIF(Tableau212[[PRODUITS ]],I13,Tableau212[[QUANTITES ]])</f>
        <v>0</v>
      </c>
      <c r="L13" s="51">
        <f>SUMIF(Tableau212[[PRODUITS ]],I13,Tableau212[TOTAL])</f>
        <v>0</v>
      </c>
      <c r="N13"/>
      <c r="P13"/>
    </row>
    <row r="14" spans="1:16">
      <c r="A14" s="2"/>
      <c r="D14" s="6"/>
      <c r="E14" s="6"/>
      <c r="I14" s="4" t="s">
        <v>18</v>
      </c>
      <c r="J14" s="55"/>
      <c r="K14" s="57">
        <f>SUMIF(Tableau212[[PRODUITS ]],I14,Tableau212[[QUANTITES ]])</f>
        <v>0</v>
      </c>
      <c r="L14" s="51">
        <f>SUMIF(Tableau212[[PRODUITS ]],I14,Tableau212[TOTAL])</f>
        <v>0</v>
      </c>
      <c r="N14"/>
      <c r="P14"/>
    </row>
    <row r="15" spans="1:16">
      <c r="A15" s="2"/>
      <c r="D15" s="6"/>
      <c r="E15" s="6"/>
      <c r="I15" s="3" t="s">
        <v>19</v>
      </c>
      <c r="J15" s="54"/>
      <c r="K15" s="57">
        <f>SUMIF(Tableau212[[PRODUITS ]],I15,Tableau212[[QUANTITES ]])</f>
        <v>0</v>
      </c>
      <c r="L15" s="51">
        <f>SUMIF(Tableau212[[PRODUITS ]],I15,Tableau212[TOTAL])</f>
        <v>0</v>
      </c>
      <c r="N15"/>
      <c r="P15"/>
    </row>
    <row r="16" spans="1:16">
      <c r="A16" s="2"/>
      <c r="D16" s="6"/>
      <c r="E16" s="6"/>
      <c r="I16" s="4" t="s">
        <v>5</v>
      </c>
      <c r="J16" s="55"/>
      <c r="K16" s="57">
        <f>SUMIF(Tableau212[[PRODUITS ]],I16,Tableau212[[QUANTITES ]])</f>
        <v>0</v>
      </c>
      <c r="L16" s="51">
        <f>SUMIF(Tableau212[[PRODUITS ]],I16,Tableau212[TOTAL])</f>
        <v>0</v>
      </c>
      <c r="N16"/>
      <c r="P16"/>
    </row>
    <row r="17" spans="1:12">
      <c r="A17" s="2"/>
      <c r="D17" s="6"/>
      <c r="E17" s="6"/>
      <c r="I17" s="3" t="s">
        <v>0</v>
      </c>
      <c r="J17" s="54"/>
      <c r="K17" s="57">
        <f>SUMIF(Tableau212[[PRODUITS ]],I17,Tableau212[[QUANTITES ]])</f>
        <v>0</v>
      </c>
      <c r="L17" s="51">
        <f>SUMIF(Tableau212[[PRODUITS ]],I17,Tableau212[TOTAL])</f>
        <v>0</v>
      </c>
    </row>
    <row r="18" spans="1:12">
      <c r="A18" s="2"/>
      <c r="B18" s="2"/>
      <c r="D18" s="6"/>
      <c r="E18" s="6"/>
      <c r="I18" s="4" t="s">
        <v>20</v>
      </c>
      <c r="J18" s="55"/>
      <c r="K18" s="57">
        <f>SUMIF(Tableau212[[PRODUITS ]],I18,Tableau212[[QUANTITES ]])</f>
        <v>0</v>
      </c>
      <c r="L18" s="51">
        <f>SUMIF(Tableau212[[PRODUITS ]],I18,Tableau212[TOTAL])</f>
        <v>0</v>
      </c>
    </row>
    <row r="19" spans="1:12">
      <c r="A19" s="2"/>
      <c r="B19" s="2"/>
      <c r="D19" s="6"/>
      <c r="E19" s="5"/>
      <c r="I19" s="3" t="s">
        <v>21</v>
      </c>
      <c r="J19" s="54"/>
      <c r="K19" s="57">
        <f>SUMIF(Tableau212[[PRODUITS ]],I19,Tableau212[[QUANTITES ]])</f>
        <v>0</v>
      </c>
      <c r="L19" s="51">
        <f>SUMIF(Tableau212[[PRODUITS ]],I19,Tableau212[TOTAL])</f>
        <v>0</v>
      </c>
    </row>
    <row r="20" spans="1:12">
      <c r="A20" s="2"/>
      <c r="B20" s="2"/>
      <c r="D20" s="6"/>
      <c r="E20" s="5"/>
      <c r="I20" s="4" t="s">
        <v>22</v>
      </c>
      <c r="J20" s="55"/>
      <c r="K20" s="57">
        <f>SUMIF(Tableau212[[PRODUITS ]],I20,Tableau212[[QUANTITES ]])</f>
        <v>0</v>
      </c>
      <c r="L20" s="51">
        <f>SUMIF(Tableau212[[PRODUITS ]],I20,Tableau212[TOTAL])</f>
        <v>0</v>
      </c>
    </row>
    <row r="21" spans="1:12">
      <c r="A21" s="2"/>
      <c r="B21" s="2"/>
      <c r="D21" s="6"/>
      <c r="E21" s="5"/>
      <c r="I21" s="3" t="s">
        <v>23</v>
      </c>
      <c r="J21" s="54"/>
      <c r="K21" s="57">
        <f>SUMIF(Tableau212[[PRODUITS ]],I21,Tableau212[[QUANTITES ]])</f>
        <v>0</v>
      </c>
      <c r="L21" s="51">
        <f>SUMIF(Tableau212[[PRODUITS ]],I21,Tableau212[TOTAL])</f>
        <v>0</v>
      </c>
    </row>
    <row r="22" spans="1:12">
      <c r="B22" s="2"/>
      <c r="D22"/>
      <c r="E22" s="5"/>
      <c r="I22" s="4" t="s">
        <v>24</v>
      </c>
      <c r="J22" s="55"/>
      <c r="K22" s="57">
        <f>SUMIF(Tableau212[[PRODUITS ]],I22,Tableau212[[QUANTITES ]])</f>
        <v>0</v>
      </c>
      <c r="L22" s="51">
        <f>SUMIF(Tableau212[[PRODUITS ]],I22,Tableau212[TOTAL])</f>
        <v>0</v>
      </c>
    </row>
    <row r="23" spans="1:12">
      <c r="B23" s="2"/>
      <c r="D23"/>
      <c r="E23" s="5"/>
      <c r="I23" s="3" t="s">
        <v>25</v>
      </c>
      <c r="J23" s="54"/>
      <c r="K23" s="57">
        <f>SUMIF(Tableau212[[PRODUITS ]],I23,Tableau212[[QUANTITES ]])</f>
        <v>0</v>
      </c>
      <c r="L23" s="51">
        <f>SUMIF(Tableau212[[PRODUITS ]],I23,Tableau212[TOTAL])</f>
        <v>0</v>
      </c>
    </row>
    <row r="24" spans="1:12">
      <c r="B24" s="2"/>
      <c r="D24"/>
      <c r="E24" s="6"/>
      <c r="I24" s="4" t="s">
        <v>26</v>
      </c>
      <c r="J24" s="55"/>
      <c r="K24" s="57">
        <f>SUMIF(Tableau212[[PRODUITS ]],I24,Tableau212[[QUANTITES ]])</f>
        <v>0</v>
      </c>
      <c r="L24" s="51">
        <f>SUMIF(Tableau212[[PRODUITS ]],I24,Tableau212[TOTAL])</f>
        <v>0</v>
      </c>
    </row>
    <row r="25" spans="1:12">
      <c r="I25" s="3" t="s">
        <v>27</v>
      </c>
      <c r="J25" s="54"/>
      <c r="K25" s="57">
        <f>SUMIF(Tableau212[[PRODUITS ]],I25,Tableau212[[QUANTITES ]])</f>
        <v>0</v>
      </c>
      <c r="L25" s="51">
        <f>SUMIF(Tableau212[[PRODUITS ]],I25,Tableau212[TOTAL])</f>
        <v>0</v>
      </c>
    </row>
    <row r="26" spans="1:12">
      <c r="I26" s="4" t="s">
        <v>28</v>
      </c>
      <c r="J26" s="55"/>
      <c r="K26" s="57">
        <f>SUMIF(Tableau212[[PRODUITS ]],I26,Tableau212[[QUANTITES ]])</f>
        <v>0</v>
      </c>
      <c r="L26" s="51">
        <f>SUMIF(Tableau212[[PRODUITS ]],I26,Tableau212[TOTAL])</f>
        <v>0</v>
      </c>
    </row>
    <row r="27" spans="1:12">
      <c r="I27" s="3" t="s">
        <v>29</v>
      </c>
      <c r="J27" s="54"/>
      <c r="K27" s="57">
        <f>SUMIF(Tableau212[[PRODUITS ]],I27,Tableau212[[QUANTITES ]])</f>
        <v>0</v>
      </c>
      <c r="L27" s="51">
        <f>SUMIF(Tableau212[[PRODUITS ]],I27,Tableau212[TOTAL])</f>
        <v>0</v>
      </c>
    </row>
    <row r="28" spans="1:12">
      <c r="I28" s="4" t="s">
        <v>30</v>
      </c>
      <c r="J28" s="55"/>
      <c r="K28" s="57">
        <f>SUMIF(Tableau212[[PRODUITS ]],I28,Tableau212[[QUANTITES ]])</f>
        <v>0</v>
      </c>
      <c r="L28" s="51">
        <f>SUMIF(Tableau212[[PRODUITS ]],I28,Tableau212[TOTAL])</f>
        <v>0</v>
      </c>
    </row>
    <row r="29" spans="1:12">
      <c r="I29" s="3" t="s">
        <v>8</v>
      </c>
      <c r="J29" s="54"/>
      <c r="K29" s="57">
        <f>SUMIF(Tableau212[[PRODUITS ]],I29,Tableau212[[QUANTITES ]])</f>
        <v>0</v>
      </c>
      <c r="L29" s="51">
        <f>SUMIF(Tableau212[[PRODUITS ]],I29,Tableau212[TOTAL])</f>
        <v>0</v>
      </c>
    </row>
    <row r="30" spans="1:12">
      <c r="I30" s="4" t="s">
        <v>31</v>
      </c>
      <c r="J30" s="55"/>
      <c r="K30" s="57">
        <f>SUMIF(Tableau212[[PRODUITS ]],I30,Tableau212[[QUANTITES ]])</f>
        <v>0</v>
      </c>
      <c r="L30" s="51">
        <f>SUMIF(Tableau212[[PRODUITS ]],I30,Tableau212[TOTAL])</f>
        <v>0</v>
      </c>
    </row>
    <row r="31" spans="1:12">
      <c r="I31" s="3" t="s">
        <v>32</v>
      </c>
      <c r="J31" s="54"/>
      <c r="K31" s="57">
        <f>SUMIF(Tableau212[[PRODUITS ]],I31,Tableau212[[QUANTITES ]])</f>
        <v>0</v>
      </c>
      <c r="L31" s="51">
        <f>SUMIF(Tableau212[[PRODUITS ]],I31,Tableau212[TOTAL])</f>
        <v>0</v>
      </c>
    </row>
    <row r="32" spans="1:12">
      <c r="I32" s="4" t="s">
        <v>33</v>
      </c>
      <c r="J32" s="55"/>
      <c r="K32" s="57">
        <f>SUMIF(Tableau212[[PRODUITS ]],I32,Tableau212[[QUANTITES ]])</f>
        <v>0</v>
      </c>
      <c r="L32" s="51">
        <f>SUMIF(Tableau212[[PRODUITS ]],I32,Tableau212[TOTAL])</f>
        <v>0</v>
      </c>
    </row>
    <row r="33" spans="9:12">
      <c r="I33" s="3" t="s">
        <v>34</v>
      </c>
      <c r="J33" s="54"/>
      <c r="K33" s="57">
        <f>SUMIF(Tableau212[[PRODUITS ]],I33,Tableau212[[QUANTITES ]])</f>
        <v>0</v>
      </c>
      <c r="L33" s="51">
        <f>SUMIF(Tableau212[[PRODUITS ]],I33,Tableau212[TOTAL])</f>
        <v>0</v>
      </c>
    </row>
    <row r="34" spans="9:12">
      <c r="I34" s="4" t="s">
        <v>35</v>
      </c>
      <c r="J34" s="55"/>
      <c r="K34" s="57">
        <f>SUMIF(Tableau212[[PRODUITS ]],I34,Tableau212[[QUANTITES ]])</f>
        <v>0</v>
      </c>
      <c r="L34" s="51">
        <f>SUMIF(Tableau212[[PRODUITS ]],I34,Tableau212[TOTAL])</f>
        <v>0</v>
      </c>
    </row>
    <row r="35" spans="9:12">
      <c r="I35" s="3" t="s">
        <v>36</v>
      </c>
      <c r="J35" s="54"/>
      <c r="K35" s="57">
        <f>SUMIF(Tableau212[[PRODUITS ]],I35,Tableau212[[QUANTITES ]])</f>
        <v>0</v>
      </c>
      <c r="L35" s="51">
        <f>SUMIF(Tableau212[[PRODUITS ]],I35,Tableau212[TOTAL])</f>
        <v>0</v>
      </c>
    </row>
    <row r="36" spans="9:12">
      <c r="I36" s="4" t="s">
        <v>37</v>
      </c>
      <c r="J36" s="55"/>
      <c r="K36" s="57">
        <f>SUMIF(Tableau212[[PRODUITS ]],I36,Tableau212[[QUANTITES ]])</f>
        <v>0</v>
      </c>
      <c r="L36" s="51">
        <f>SUMIF(Tableau212[[PRODUITS ]],I36,Tableau212[TOTAL])</f>
        <v>0</v>
      </c>
    </row>
  </sheetData>
  <mergeCells count="2">
    <mergeCell ref="A1:E1"/>
    <mergeCell ref="I1:L1"/>
  </mergeCells>
  <dataValidations count="2">
    <dataValidation type="list" allowBlank="1" showInputMessage="1" showErrorMessage="1" sqref="B3:B13">
      <formula1>$I:$I</formula1>
    </dataValidation>
    <dataValidation type="list" allowBlank="1" showInputMessage="1" showErrorMessage="1" sqref="C18:C24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RECAP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DORIAN TONY</dc:creator>
  <cp:lastModifiedBy>GARCIA DORIAN TONY</cp:lastModifiedBy>
  <cp:lastPrinted>2021-01-07T12:25:49Z</cp:lastPrinted>
  <dcterms:created xsi:type="dcterms:W3CDTF">2021-01-07T00:59:01Z</dcterms:created>
  <dcterms:modified xsi:type="dcterms:W3CDTF">2021-01-07T14:49:41Z</dcterms:modified>
</cp:coreProperties>
</file>