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RCIA DORIAN TONY\Documents\AU PETIT PLAISIR FRANCAIS\FACTURES CLIENTS\FACTURES 2021\FAUSTINE\"/>
    </mc:Choice>
  </mc:AlternateContent>
  <bookViews>
    <workbookView xWindow="0" yWindow="0" windowWidth="20490" windowHeight="7755" activeTab="1"/>
  </bookViews>
  <sheets>
    <sheet name="FACTURE" sheetId="4" r:id="rId1"/>
    <sheet name="RECAP" sheetId="3" r:id="rId2"/>
    <sheet name="PRODUIT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E3" i="3" s="1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C17" i="4"/>
  <c r="C18" i="4"/>
  <c r="E18" i="4" s="1"/>
  <c r="C19" i="4"/>
  <c r="E19" i="4" s="1"/>
  <c r="C20" i="4"/>
  <c r="E20" i="4" s="1"/>
  <c r="C21" i="4"/>
  <c r="C22" i="4"/>
  <c r="E22" i="4" s="1"/>
  <c r="C23" i="4"/>
  <c r="E23" i="4" s="1"/>
  <c r="C24" i="4"/>
  <c r="E24" i="4" s="1"/>
  <c r="C25" i="4"/>
  <c r="C26" i="4"/>
  <c r="E26" i="4" s="1"/>
  <c r="C27" i="4"/>
  <c r="E27" i="4" s="1"/>
  <c r="C28" i="4"/>
  <c r="E28" i="4" s="1"/>
  <c r="C29" i="4"/>
  <c r="C30" i="4"/>
  <c r="E30" i="4" s="1"/>
  <c r="C31" i="4"/>
  <c r="E31" i="4" s="1"/>
  <c r="D2" i="3"/>
  <c r="E2" i="3" s="1"/>
  <c r="L9" i="3"/>
  <c r="C16" i="4" l="1"/>
  <c r="E16" i="4" s="1"/>
  <c r="C14" i="4"/>
  <c r="E14" i="4" s="1"/>
  <c r="C15" i="4"/>
  <c r="E15" i="4" s="1"/>
  <c r="E29" i="4"/>
  <c r="E25" i="4"/>
  <c r="E21" i="4"/>
  <c r="E17" i="4"/>
  <c r="L8" i="3"/>
  <c r="N14" i="3"/>
  <c r="L3" i="3"/>
  <c r="L4" i="3"/>
  <c r="L5" i="3"/>
  <c r="L6" i="3"/>
  <c r="L7" i="3"/>
  <c r="N2" i="3"/>
  <c r="N3" i="3"/>
  <c r="N4" i="3"/>
  <c r="N5" i="3"/>
  <c r="N6" i="3"/>
  <c r="N7" i="3"/>
  <c r="N8" i="3"/>
  <c r="N9" i="3"/>
  <c r="N10" i="3"/>
  <c r="N11" i="3"/>
  <c r="N12" i="3"/>
  <c r="N13" i="3"/>
  <c r="J4" i="3"/>
  <c r="J5" i="3"/>
  <c r="J6" i="3"/>
  <c r="J7" i="3"/>
  <c r="J9" i="3"/>
  <c r="J10" i="3"/>
  <c r="J11" i="3"/>
  <c r="J12" i="3"/>
  <c r="J13" i="3"/>
  <c r="J14" i="3"/>
  <c r="N15" i="3"/>
  <c r="L2" i="3"/>
  <c r="J3" i="3"/>
  <c r="J8" i="3"/>
  <c r="E33" i="4" l="1"/>
  <c r="E35" i="4" s="1"/>
  <c r="E37" i="4" s="1"/>
  <c r="E39" i="4" s="1"/>
  <c r="J2" i="3"/>
</calcChain>
</file>

<file path=xl/sharedStrings.xml><?xml version="1.0" encoding="utf-8"?>
<sst xmlns="http://schemas.openxmlformats.org/spreadsheetml/2006/main" count="109" uniqueCount="67">
  <si>
    <t xml:space="preserve">Produits </t>
  </si>
  <si>
    <t xml:space="preserve">Prix </t>
  </si>
  <si>
    <t>Croissants</t>
  </si>
  <si>
    <t>DATE</t>
  </si>
  <si>
    <t xml:space="preserve">PRODUITS </t>
  </si>
  <si>
    <t xml:space="preserve">QUANTITES </t>
  </si>
  <si>
    <t>PRIX</t>
  </si>
  <si>
    <t>TOTAL/PDTS</t>
  </si>
  <si>
    <t>Chocolatine</t>
  </si>
  <si>
    <t xml:space="preserve">Baguette tradition </t>
  </si>
  <si>
    <t xml:space="preserve">Baguette blanche </t>
  </si>
  <si>
    <t xml:space="preserve">Tarte pomme </t>
  </si>
  <si>
    <t xml:space="preserve">Ficelle </t>
  </si>
  <si>
    <t xml:space="preserve">Flute blanche </t>
  </si>
  <si>
    <t xml:space="preserve">XL blanc </t>
  </si>
  <si>
    <t xml:space="preserve">Pain tradition </t>
  </si>
  <si>
    <t xml:space="preserve">Céréales </t>
  </si>
  <si>
    <t xml:space="preserve">Seigle </t>
  </si>
  <si>
    <t>Noix</t>
  </si>
  <si>
    <t xml:space="preserve">Intégral </t>
  </si>
  <si>
    <t xml:space="preserve">Vin &amp; saucisson </t>
  </si>
  <si>
    <t xml:space="preserve">Pizza plaque </t>
  </si>
  <si>
    <t xml:space="preserve">Quiche Plaque </t>
  </si>
  <si>
    <t xml:space="preserve">Pains raisins </t>
  </si>
  <si>
    <t xml:space="preserve">Brioche individuelle </t>
  </si>
  <si>
    <t xml:space="preserve">Brioche 500gr </t>
  </si>
  <si>
    <t xml:space="preserve">Brioche 1kg </t>
  </si>
  <si>
    <t xml:space="preserve">Chouquettes </t>
  </si>
  <si>
    <t xml:space="preserve">Gateau abricot ou poire </t>
  </si>
  <si>
    <t xml:space="preserve">Eclair </t>
  </si>
  <si>
    <t xml:space="preserve">Tarte citron </t>
  </si>
  <si>
    <t xml:space="preserve">Tarte citron meringue </t>
  </si>
  <si>
    <t xml:space="preserve">Paris-Brest </t>
  </si>
  <si>
    <t>Mille feuille</t>
  </si>
  <si>
    <t xml:space="preserve">Flan nature </t>
  </si>
  <si>
    <t xml:space="preserve">Flan abricot </t>
  </si>
  <si>
    <t>Tarte aux fruits</t>
  </si>
  <si>
    <t>Tarte fraises</t>
  </si>
  <si>
    <t>St Honoré</t>
  </si>
  <si>
    <t>Mousse chocolat</t>
  </si>
  <si>
    <t>Galette frangipane 12pers</t>
  </si>
  <si>
    <t xml:space="preserve">PAINS </t>
  </si>
  <si>
    <t>VIENNOISERIES</t>
  </si>
  <si>
    <t xml:space="preserve">GATEAUX </t>
  </si>
  <si>
    <t>FACTURE</t>
  </si>
  <si>
    <t>&lt;Adresse postale&gt;</t>
  </si>
  <si>
    <t>DESTINATAIRE</t>
  </si>
  <si>
    <t>No de facture:</t>
  </si>
  <si>
    <t>#FAC0001</t>
  </si>
  <si>
    <t>&lt;Nom&gt;</t>
  </si>
  <si>
    <t>Date:</t>
  </si>
  <si>
    <t>&lt;Nom de la societe&gt;</t>
  </si>
  <si>
    <t>&lt;Téléphone, Email&gt;</t>
  </si>
  <si>
    <t>DESCRIPTION</t>
  </si>
  <si>
    <t>QTÉ</t>
  </si>
  <si>
    <t>PRIX UNITAIRE</t>
  </si>
  <si>
    <t>TOTAL</t>
  </si>
  <si>
    <t>SOUS-TOTAL</t>
  </si>
  <si>
    <t>REMISE</t>
  </si>
  <si>
    <t>SOUS-TOTAL
 MOINS LES REMISES</t>
  </si>
  <si>
    <t>TAUX D'IMPOSITION</t>
  </si>
  <si>
    <t>TAXE TOTAL</t>
  </si>
  <si>
    <t>EXPEDITIO, MANUTENTION</t>
  </si>
  <si>
    <t>SOLDE DÛ</t>
  </si>
  <si>
    <t>entreprise</t>
  </si>
  <si>
    <t>adresse</t>
  </si>
  <si>
    <t>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</si>
</sst>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6" formatCode="#,##0.00[$€]"/>
    <numFmt numFmtId="167" formatCode="_-&quot;$&quot;* #,##0.00_-;\-&quot;$&quot;* #,##0.00_-;_-&quot;$&quot;* &quot;-&quot;??_-;_-@"/>
    <numFmt numFmtId="169" formatCode="0#&quot; &quot;##&quot; &quot;##&quot; &quot;##&quot; &quot;##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Roboto"/>
    </font>
    <font>
      <sz val="12"/>
      <color rgb="FF000000"/>
      <name val="Roboto"/>
    </font>
    <font>
      <sz val="20"/>
      <color rgb="FF434343"/>
      <name val="Roboto"/>
    </font>
    <font>
      <b/>
      <sz val="22"/>
      <color rgb="FF4472C4"/>
      <name val="Roboto"/>
    </font>
    <font>
      <b/>
      <sz val="21"/>
      <color rgb="FF666666"/>
      <name val="Roboto"/>
    </font>
    <font>
      <sz val="10"/>
      <name val="Roboto"/>
    </font>
    <font>
      <sz val="11"/>
      <color rgb="FF434343"/>
      <name val="Roboto"/>
    </font>
    <font>
      <sz val="18"/>
      <color rgb="FF7F7F7F"/>
      <name val="Roboto"/>
    </font>
    <font>
      <sz val="11"/>
      <color rgb="FF333F4F"/>
      <name val="Roboto"/>
    </font>
    <font>
      <sz val="11"/>
      <color rgb="FFFFFFFF"/>
      <name val="Roboto"/>
    </font>
    <font>
      <b/>
      <sz val="9"/>
      <color rgb="FF1F3864"/>
      <name val="Roboto"/>
    </font>
    <font>
      <sz val="10"/>
      <color rgb="FF000000"/>
      <name val="Roboto"/>
    </font>
    <font>
      <b/>
      <sz val="9"/>
      <color rgb="FF000000"/>
      <name val="Roboto"/>
    </font>
    <font>
      <sz val="9"/>
      <color rgb="FF000000"/>
      <name val="Roboto"/>
    </font>
    <font>
      <i/>
      <sz val="9"/>
      <color rgb="FF333F4F"/>
      <name val="Roboto"/>
    </font>
    <font>
      <sz val="11"/>
      <color rgb="FF1F3864"/>
      <name val="Roboto"/>
    </font>
    <font>
      <b/>
      <sz val="9"/>
      <color rgb="FF434343"/>
      <name val="Roboto"/>
    </font>
    <font>
      <b/>
      <sz val="12"/>
      <color rgb="FF333F4F"/>
      <name val="Roboto"/>
    </font>
    <font>
      <b/>
      <sz val="8"/>
      <color rgb="FF333F4F"/>
      <name val="Roboto"/>
    </font>
    <font>
      <b/>
      <sz val="12"/>
      <name val="Roboto"/>
    </font>
    <font>
      <b/>
      <sz val="9"/>
      <name val="Roboto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BFBFBF"/>
      </left>
      <right/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67">
    <xf numFmtId="0" fontId="0" fillId="0" borderId="0" xfId="0"/>
    <xf numFmtId="44" fontId="0" fillId="0" borderId="0" xfId="1" applyFont="1"/>
    <xf numFmtId="14" fontId="0" fillId="0" borderId="0" xfId="0" applyNumberFormat="1"/>
    <xf numFmtId="0" fontId="0" fillId="2" borderId="1" xfId="0" applyFont="1" applyFill="1" applyBorder="1"/>
    <xf numFmtId="0" fontId="0" fillId="0" borderId="1" xfId="0" applyFont="1" applyBorder="1"/>
    <xf numFmtId="44" fontId="2" fillId="0" borderId="0" xfId="1" applyNumberFormat="1" applyFont="1"/>
    <xf numFmtId="44" fontId="0" fillId="0" borderId="0" xfId="1" applyNumberFormat="1" applyFont="1"/>
    <xf numFmtId="0" fontId="3" fillId="0" borderId="0" xfId="0" applyFont="1" applyAlignment="1"/>
    <xf numFmtId="44" fontId="3" fillId="0" borderId="2" xfId="1" applyFont="1" applyBorder="1" applyAlignment="1"/>
    <xf numFmtId="0" fontId="5" fillId="0" borderId="0" xfId="2" applyFont="1" applyAlignment="1"/>
    <xf numFmtId="0" fontId="4" fillId="0" borderId="0" xfId="2" applyFont="1" applyAlignment="1"/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0" borderId="0" xfId="2" applyFont="1" applyAlignment="1"/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10" fillId="0" borderId="0" xfId="2" applyFont="1"/>
    <xf numFmtId="0" fontId="11" fillId="0" borderId="0" xfId="2" applyFont="1" applyAlignment="1">
      <alignment horizontal="left" vertical="center" wrapText="1"/>
    </xf>
    <xf numFmtId="0" fontId="10" fillId="0" borderId="0" xfId="2" applyFont="1" applyAlignment="1">
      <alignment horizontal="center" vertical="center"/>
    </xf>
    <xf numFmtId="0" fontId="12" fillId="0" borderId="0" xfId="2" applyFont="1" applyAlignment="1">
      <alignment horizontal="right" vertical="center" wrapText="1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5" fillId="0" borderId="3" xfId="2" applyFont="1" applyBorder="1" applyAlignment="1">
      <alignment horizontal="left" vertical="center"/>
    </xf>
    <xf numFmtId="0" fontId="17" fillId="0" borderId="0" xfId="2" applyFont="1" applyAlignment="1">
      <alignment horizontal="right" vertical="center"/>
    </xf>
    <xf numFmtId="49" fontId="18" fillId="0" borderId="0" xfId="2" applyNumberFormat="1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horizontal="left" vertical="center"/>
    </xf>
    <xf numFmtId="0" fontId="17" fillId="0" borderId="0" xfId="2" applyFont="1" applyAlignment="1">
      <alignment horizontal="right" vertical="top"/>
    </xf>
    <xf numFmtId="49" fontId="18" fillId="0" borderId="0" xfId="2" applyNumberFormat="1" applyFont="1" applyAlignment="1">
      <alignment horizontal="left" vertical="top"/>
    </xf>
    <xf numFmtId="0" fontId="19" fillId="0" borderId="0" xfId="2" applyFont="1" applyAlignment="1">
      <alignment horizontal="right" vertical="top"/>
    </xf>
    <xf numFmtId="0" fontId="18" fillId="0" borderId="0" xfId="2" applyFont="1" applyAlignment="1">
      <alignment horizontal="right" vertical="center"/>
    </xf>
    <xf numFmtId="0" fontId="20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2" fontId="18" fillId="0" borderId="0" xfId="2" applyNumberFormat="1" applyFont="1" applyAlignment="1">
      <alignment horizontal="right" vertical="center"/>
    </xf>
    <xf numFmtId="0" fontId="23" fillId="0" borderId="0" xfId="2" applyFont="1" applyAlignment="1">
      <alignment horizontal="right" vertical="center"/>
    </xf>
    <xf numFmtId="2" fontId="18" fillId="0" borderId="9" xfId="2" applyNumberFormat="1" applyFont="1" applyBorder="1" applyAlignment="1">
      <alignment vertical="center"/>
    </xf>
    <xf numFmtId="2" fontId="18" fillId="0" borderId="0" xfId="2" applyNumberFormat="1" applyFont="1" applyAlignment="1">
      <alignment vertical="center"/>
    </xf>
    <xf numFmtId="10" fontId="18" fillId="0" borderId="9" xfId="2" applyNumberFormat="1" applyFont="1" applyBorder="1" applyAlignment="1">
      <alignment vertical="center"/>
    </xf>
    <xf numFmtId="10" fontId="18" fillId="0" borderId="0" xfId="2" applyNumberFormat="1" applyFont="1" applyAlignment="1">
      <alignment vertical="center"/>
    </xf>
    <xf numFmtId="4" fontId="18" fillId="0" borderId="9" xfId="2" applyNumberFormat="1" applyFont="1" applyBorder="1" applyAlignment="1">
      <alignment vertical="center"/>
    </xf>
    <xf numFmtId="4" fontId="18" fillId="0" borderId="0" xfId="2" applyNumberFormat="1" applyFont="1" applyAlignment="1">
      <alignment vertical="center"/>
    </xf>
    <xf numFmtId="0" fontId="22" fillId="0" borderId="10" xfId="2" applyFont="1" applyBorder="1" applyAlignment="1">
      <alignment horizontal="right" vertical="center"/>
    </xf>
    <xf numFmtId="166" fontId="24" fillId="0" borderId="11" xfId="2" applyNumberFormat="1" applyFont="1" applyBorder="1" applyAlignment="1">
      <alignment vertical="center"/>
    </xf>
    <xf numFmtId="167" fontId="25" fillId="0" borderId="0" xfId="2" applyNumberFormat="1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/>
    <xf numFmtId="0" fontId="4" fillId="0" borderId="0" xfId="2" applyFont="1" applyAlignment="1">
      <alignment horizontal="left"/>
    </xf>
    <xf numFmtId="169" fontId="13" fillId="0" borderId="0" xfId="2" applyNumberFormat="1" applyFont="1" applyAlignment="1">
      <alignment horizontal="left" vertical="center"/>
    </xf>
    <xf numFmtId="169" fontId="4" fillId="0" borderId="0" xfId="2" applyNumberFormat="1" applyFont="1" applyAlignment="1">
      <alignment horizontal="left"/>
    </xf>
    <xf numFmtId="14" fontId="18" fillId="0" borderId="0" xfId="2" applyNumberFormat="1" applyFont="1" applyAlignment="1">
      <alignment horizontal="left" vertical="center"/>
    </xf>
    <xf numFmtId="0" fontId="21" fillId="0" borderId="13" xfId="2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/>
    </xf>
    <xf numFmtId="0" fontId="21" fillId="0" borderId="14" xfId="2" applyFont="1" applyBorder="1" applyAlignment="1">
      <alignment horizontal="center" vertical="center"/>
    </xf>
    <xf numFmtId="0" fontId="18" fillId="0" borderId="6" xfId="2" applyFont="1" applyFill="1" applyBorder="1" applyAlignment="1">
      <alignment horizontal="left" vertical="center"/>
    </xf>
    <xf numFmtId="0" fontId="18" fillId="0" borderId="7" xfId="2" applyFont="1" applyFill="1" applyBorder="1" applyAlignment="1">
      <alignment horizontal="center" vertical="center"/>
    </xf>
    <xf numFmtId="2" fontId="18" fillId="0" borderId="7" xfId="2" applyNumberFormat="1" applyFont="1" applyFill="1" applyBorder="1" applyAlignment="1">
      <alignment horizontal="right" vertical="center"/>
    </xf>
    <xf numFmtId="0" fontId="18" fillId="0" borderId="15" xfId="2" applyFont="1" applyFill="1" applyBorder="1" applyAlignment="1">
      <alignment horizontal="left" vertical="center"/>
    </xf>
    <xf numFmtId="2" fontId="18" fillId="0" borderId="8" xfId="2" applyNumberFormat="1" applyFont="1" applyFill="1" applyBorder="1" applyAlignment="1">
      <alignment horizontal="right" vertical="center"/>
    </xf>
    <xf numFmtId="2" fontId="0" fillId="0" borderId="9" xfId="2" applyNumberFormat="1" applyFont="1" applyBorder="1" applyAlignment="1">
      <alignment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center" vertical="center"/>
    </xf>
    <xf numFmtId="2" fontId="18" fillId="0" borderId="5" xfId="2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left" vertical="center"/>
    </xf>
    <xf numFmtId="0" fontId="0" fillId="0" borderId="16" xfId="0" applyFont="1" applyBorder="1"/>
    <xf numFmtId="44" fontId="0" fillId="0" borderId="0" xfId="1" applyFont="1" applyBorder="1"/>
  </cellXfs>
  <cellStyles count="3">
    <cellStyle name="Monétaire" xfId="1" builtinId="4"/>
    <cellStyle name="Normal" xfId="0" builtinId="0"/>
    <cellStyle name="Normal 2" xfId="2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9" formatCode="dd/mm/yyyy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BFBFBF"/>
        </left>
        <right/>
        <top style="thin">
          <color rgb="FFBFBFBF"/>
        </top>
        <bottom style="thin">
          <color rgb="FFBFBFBF"/>
        </bottom>
      </border>
    </dxf>
    <dxf>
      <border outline="0">
        <bottom style="thin">
          <color rgb="FF999999"/>
        </bottom>
      </border>
    </dxf>
    <dxf>
      <border outline="0">
        <top style="thin">
          <color rgb="FF99999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Roboto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B13:E31" totalsRowShown="0" headerRowDxfId="10" dataDxfId="5" headerRowBorderDxfId="8" tableBorderDxfId="9" headerRowCellStyle="Normal 2">
  <autoFilter ref="B13:E31"/>
  <tableColumns count="4">
    <tableColumn id="1" name="DESCRIPTION" dataDxfId="7" dataCellStyle="Normal 2"/>
    <tableColumn id="3" name="QTÉ" dataDxfId="1" dataCellStyle="Normal 2">
      <calculatedColumnFormula>SUMIF(RECAP!B:C,B14,RECAP!E:E)</calculatedColumnFormula>
    </tableColumn>
    <tableColumn id="4" name="PRIX UNITAIRE" dataDxfId="0" dataCellStyle="Normal 2">
      <calculatedColumnFormula>VLOOKUP(Tableau6[[#This Row],[DESCRIPTION]],PRODUITS!A:B,2,FALSE)</calculatedColumnFormula>
    </tableColumn>
    <tableColumn id="5" name="TOTAL" dataDxfId="6" dataCellStyle="Normal 2">
      <calculatedColumnFormula>C14*D14</calculatedColumnFormula>
    </tableColumn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I1:J14" totalsRowShown="0" headerRowDxfId="15">
  <autoFilter ref="I1:J14"/>
  <tableColumns count="2">
    <tableColumn id="1" name="PAINS " dataDxfId="16"/>
    <tableColumn id="2" name="TOTAL/PDTS" dataCellStyle="Monétaire">
      <calculatedColumnFormula>SUMIF(#REF!,PRODUITS!A2,#REF!)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K1:L9" totalsRowShown="0" headerRowDxfId="13">
  <autoFilter ref="K1:L9"/>
  <tableColumns count="2">
    <tableColumn id="1" name="VIENNOISERIES" dataDxfId="14"/>
    <tableColumn id="2" name="TOTAL/PDTS" dataCellStyle="Monétaire">
      <calculatedColumnFormula>SUMIF(#REF!,PRODUITS!A15,#REF!)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M1:N15" totalsRowShown="0" headerRowDxfId="11">
  <autoFilter ref="M1:N15"/>
  <tableColumns count="2">
    <tableColumn id="1" name="GATEAUX " dataDxfId="12"/>
    <tableColumn id="2" name="TOTAL/PDTS" dataCellStyle="Monétaire">
      <calculatedColumnFormula>SUMIF(#REF!,PRODUITS!A22,#REF!)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E3" totalsRowShown="0">
  <autoFilter ref="A1:E3"/>
  <tableColumns count="5">
    <tableColumn id="1" name="DATE" dataDxfId="4"/>
    <tableColumn id="2" name="PRODUITS "/>
    <tableColumn id="3" name="QUANTITES "/>
    <tableColumn id="4" name="PRIX" dataDxfId="3" dataCellStyle="Monétaire">
      <calculatedColumnFormula>IF(Tableau2[[PRODUITS ]]="","",VLOOKUP(Tableau2[[#This Row],[PRODUITS ]],Tableau1[#All],2,FALSE))</calculatedColumnFormula>
    </tableColumn>
    <tableColumn id="5" name="TOTAL/PDTS" dataDxfId="2" dataCellStyle="Monétaire">
      <calculatedColumnFormula>IF(Tableau2[[PRODUITS ]]="","",Tableau2[[#This Row],[QUANTITES ]]*Tableau2[[#This Row],[PRIX]])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1" displayName="Tableau1" ref="A1:B35" totalsRowShown="0">
  <autoFilter ref="A1:B35"/>
  <tableColumns count="2">
    <tableColumn id="1" name="Produits "/>
    <tableColumn id="2" name="Prix " dataDxfId="17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496B0"/>
    <outlinePr summaryBelow="0" summaryRight="0"/>
    <pageSetUpPr fitToPage="1"/>
  </sheetPr>
  <dimension ref="A1:G39"/>
  <sheetViews>
    <sheetView showGridLines="0" topLeftCell="A16" workbookViewId="0">
      <selection activeCell="B6" sqref="B6"/>
    </sheetView>
  </sheetViews>
  <sheetFormatPr baseColWidth="10" defaultColWidth="17.28515625" defaultRowHeight="15" customHeight="1"/>
  <cols>
    <col min="1" max="1" width="8.28515625" style="10" customWidth="1"/>
    <col min="2" max="2" width="33.42578125" style="10" customWidth="1"/>
    <col min="3" max="3" width="11.7109375" style="10" customWidth="1"/>
    <col min="4" max="4" width="22.42578125" style="10" customWidth="1"/>
    <col min="5" max="5" width="18.42578125" style="10" customWidth="1"/>
    <col min="6" max="7" width="10.42578125" style="10" customWidth="1"/>
    <col min="8" max="16384" width="17.28515625" style="10"/>
  </cols>
  <sheetData>
    <row r="1" spans="1:7" ht="14.25" customHeight="1">
      <c r="A1" s="9"/>
      <c r="B1" s="9"/>
      <c r="C1" s="9"/>
      <c r="D1" s="9"/>
      <c r="E1" s="9"/>
      <c r="F1" s="9"/>
      <c r="G1" s="9"/>
    </row>
    <row r="2" spans="1:7" ht="27.75">
      <c r="A2" s="11"/>
      <c r="B2" s="12" t="s">
        <v>64</v>
      </c>
      <c r="C2" s="13"/>
      <c r="D2" s="14"/>
      <c r="E2" s="64" t="s">
        <v>44</v>
      </c>
      <c r="F2" s="48"/>
      <c r="G2" s="15"/>
    </row>
    <row r="3" spans="1:7" ht="18.75" customHeight="1">
      <c r="A3" s="16"/>
      <c r="B3" s="17" t="s">
        <v>65</v>
      </c>
      <c r="C3" s="13"/>
      <c r="D3" s="11"/>
      <c r="E3" s="16"/>
      <c r="F3" s="18"/>
      <c r="G3" s="19"/>
    </row>
    <row r="4" spans="1:7" ht="18.75" customHeight="1">
      <c r="A4" s="16"/>
      <c r="B4" s="20" t="s">
        <v>65</v>
      </c>
      <c r="C4" s="13"/>
      <c r="D4" s="11"/>
      <c r="E4" s="16"/>
      <c r="F4" s="18"/>
      <c r="G4" s="19"/>
    </row>
    <row r="5" spans="1:7" ht="18.75" customHeight="1">
      <c r="A5" s="16"/>
      <c r="B5" s="49" t="s">
        <v>66</v>
      </c>
      <c r="C5" s="50"/>
      <c r="D5" s="11"/>
      <c r="E5" s="16"/>
      <c r="F5" s="18"/>
      <c r="G5" s="19"/>
    </row>
    <row r="6" spans="1:7" ht="18" customHeight="1">
      <c r="A6" s="16"/>
      <c r="B6" s="23"/>
      <c r="C6" s="11"/>
      <c r="D6" s="21"/>
      <c r="E6" s="11"/>
      <c r="F6" s="22"/>
      <c r="G6" s="22"/>
    </row>
    <row r="7" spans="1:7" ht="18" customHeight="1">
      <c r="A7" s="16"/>
      <c r="B7" s="24" t="s">
        <v>46</v>
      </c>
      <c r="C7" s="11"/>
      <c r="D7" s="25" t="s">
        <v>47</v>
      </c>
      <c r="E7" s="26" t="s">
        <v>48</v>
      </c>
      <c r="F7" s="27"/>
    </row>
    <row r="8" spans="1:7" ht="18" customHeight="1">
      <c r="A8" s="16"/>
      <c r="B8" s="28" t="s">
        <v>49</v>
      </c>
      <c r="C8" s="11"/>
      <c r="D8" s="25" t="s">
        <v>50</v>
      </c>
      <c r="E8" s="51"/>
      <c r="F8" s="21"/>
    </row>
    <row r="9" spans="1:7" ht="18" customHeight="1">
      <c r="A9" s="16"/>
      <c r="B9" s="28" t="s">
        <v>51</v>
      </c>
      <c r="C9" s="11"/>
      <c r="D9" s="29"/>
      <c r="E9" s="30"/>
      <c r="F9" s="31"/>
    </row>
    <row r="10" spans="1:7" ht="15.75" customHeight="1">
      <c r="A10" s="16"/>
      <c r="B10" s="28" t="s">
        <v>45</v>
      </c>
      <c r="C10" s="11"/>
      <c r="D10" s="32"/>
      <c r="E10" s="33"/>
      <c r="F10" s="33"/>
    </row>
    <row r="11" spans="1:7" ht="18" customHeight="1">
      <c r="A11" s="16"/>
      <c r="B11" s="28" t="s">
        <v>52</v>
      </c>
      <c r="C11" s="34"/>
      <c r="D11" s="32"/>
      <c r="E11" s="28"/>
      <c r="F11" s="28"/>
    </row>
    <row r="12" spans="1:7" ht="18" customHeight="1">
      <c r="A12" s="16"/>
      <c r="B12" s="28"/>
      <c r="C12" s="34"/>
      <c r="E12" s="28"/>
      <c r="F12" s="28"/>
      <c r="G12" s="28"/>
    </row>
    <row r="13" spans="1:7" ht="18" customHeight="1">
      <c r="A13" s="16"/>
      <c r="B13" s="52" t="s">
        <v>53</v>
      </c>
      <c r="C13" s="53" t="s">
        <v>54</v>
      </c>
      <c r="D13" s="53" t="s">
        <v>55</v>
      </c>
      <c r="E13" s="54" t="s">
        <v>56</v>
      </c>
      <c r="F13" s="22"/>
    </row>
    <row r="14" spans="1:7" ht="18" customHeight="1">
      <c r="A14" s="16"/>
      <c r="B14" s="61" t="s">
        <v>8</v>
      </c>
      <c r="C14" s="62">
        <f ca="1">SUMIF(RECAP!B:C,B14,RECAP!E:E)</f>
        <v>11</v>
      </c>
      <c r="D14" s="63">
        <f>VLOOKUP(Tableau6[[#This Row],[DESCRIPTION]],PRODUITS!A:B,2,FALSE)</f>
        <v>1</v>
      </c>
      <c r="E14" s="63">
        <f ca="1">C14*D14</f>
        <v>11</v>
      </c>
      <c r="F14" s="35"/>
    </row>
    <row r="15" spans="1:7" ht="18" customHeight="1">
      <c r="A15" s="16"/>
      <c r="B15" s="55" t="s">
        <v>2</v>
      </c>
      <c r="C15" s="56">
        <f ca="1">SUMIF(RECAP!B:C,B15,RECAP!E:E)</f>
        <v>15</v>
      </c>
      <c r="D15" s="57">
        <f>VLOOKUP(Tableau6[[#This Row],[DESCRIPTION]],PRODUITS!A:B,2,FALSE)</f>
        <v>1</v>
      </c>
      <c r="E15" s="57">
        <f ca="1">C15*D15</f>
        <v>15</v>
      </c>
      <c r="F15" s="35"/>
    </row>
    <row r="16" spans="1:7" ht="18" customHeight="1">
      <c r="A16" s="16"/>
      <c r="B16" s="55"/>
      <c r="C16" s="56">
        <f ca="1">SUMIF(RECAP!B:C,B16,RECAP!E:E)</f>
        <v>0</v>
      </c>
      <c r="D16" s="57" t="e">
        <f>VLOOKUP(Tableau6[[#This Row],[DESCRIPTION]],PRODUITS!A:B,2,FALSE)</f>
        <v>#N/A</v>
      </c>
      <c r="E16" s="57" t="e">
        <f ca="1">C16*D16</f>
        <v>#N/A</v>
      </c>
      <c r="F16" s="35"/>
    </row>
    <row r="17" spans="1:6" ht="18" customHeight="1">
      <c r="A17" s="16"/>
      <c r="B17" s="55"/>
      <c r="C17" s="56">
        <f ca="1">SUMIF(RECAP!B:C,B17,RECAP!E:E)</f>
        <v>0</v>
      </c>
      <c r="D17" s="57" t="e">
        <f>VLOOKUP(Tableau6[[#This Row],[DESCRIPTION]],PRODUITS!A:B,2,FALSE)</f>
        <v>#N/A</v>
      </c>
      <c r="E17" s="57" t="e">
        <f ca="1">C17*D17</f>
        <v>#N/A</v>
      </c>
      <c r="F17" s="35"/>
    </row>
    <row r="18" spans="1:6" ht="18" customHeight="1">
      <c r="A18" s="16"/>
      <c r="B18" s="55"/>
      <c r="C18" s="56">
        <f ca="1">SUMIF(RECAP!B:C,B18,RECAP!E:E)</f>
        <v>0</v>
      </c>
      <c r="D18" s="57" t="e">
        <f>VLOOKUP(Tableau6[[#This Row],[DESCRIPTION]],PRODUITS!A:B,2,FALSE)</f>
        <v>#N/A</v>
      </c>
      <c r="E18" s="57" t="e">
        <f ca="1">C18*D18</f>
        <v>#N/A</v>
      </c>
      <c r="F18" s="35"/>
    </row>
    <row r="19" spans="1:6" ht="18" customHeight="1">
      <c r="A19" s="16"/>
      <c r="B19" s="55"/>
      <c r="C19" s="56">
        <f ca="1">SUMIF(RECAP!B:C,B19,RECAP!E:E)</f>
        <v>0</v>
      </c>
      <c r="D19" s="57" t="e">
        <f>VLOOKUP(Tableau6[[#This Row],[DESCRIPTION]],PRODUITS!A:B,2,FALSE)</f>
        <v>#N/A</v>
      </c>
      <c r="E19" s="57" t="e">
        <f ca="1">C19*D19</f>
        <v>#N/A</v>
      </c>
      <c r="F19" s="35"/>
    </row>
    <row r="20" spans="1:6" ht="18" customHeight="1">
      <c r="A20" s="16"/>
      <c r="B20" s="55"/>
      <c r="C20" s="56">
        <f ca="1">SUMIF(RECAP!B:C,B20,RECAP!E:E)</f>
        <v>0</v>
      </c>
      <c r="D20" s="57" t="e">
        <f>VLOOKUP(Tableau6[[#This Row],[DESCRIPTION]],PRODUITS!A:B,2,FALSE)</f>
        <v>#N/A</v>
      </c>
      <c r="E20" s="57" t="e">
        <f ca="1">C20*D20</f>
        <v>#N/A</v>
      </c>
      <c r="F20" s="35"/>
    </row>
    <row r="21" spans="1:6" ht="18" customHeight="1">
      <c r="A21" s="16"/>
      <c r="B21" s="55"/>
      <c r="C21" s="56">
        <f ca="1">SUMIF(RECAP!B:C,B21,RECAP!E:E)</f>
        <v>0</v>
      </c>
      <c r="D21" s="57" t="e">
        <f>VLOOKUP(Tableau6[[#This Row],[DESCRIPTION]],PRODUITS!A:B,2,FALSE)</f>
        <v>#N/A</v>
      </c>
      <c r="E21" s="57" t="e">
        <f ca="1">C21*D21</f>
        <v>#N/A</v>
      </c>
      <c r="F21" s="35"/>
    </row>
    <row r="22" spans="1:6" ht="18" customHeight="1">
      <c r="A22" s="16"/>
      <c r="B22" s="55"/>
      <c r="C22" s="56">
        <f ca="1">SUMIF(RECAP!B:C,B22,RECAP!E:E)</f>
        <v>0</v>
      </c>
      <c r="D22" s="57" t="e">
        <f>VLOOKUP(Tableau6[[#This Row],[DESCRIPTION]],PRODUITS!A:B,2,FALSE)</f>
        <v>#N/A</v>
      </c>
      <c r="E22" s="57" t="e">
        <f ca="1">C22*D22</f>
        <v>#N/A</v>
      </c>
      <c r="F22" s="35"/>
    </row>
    <row r="23" spans="1:6" ht="18" customHeight="1">
      <c r="A23" s="16"/>
      <c r="B23" s="55"/>
      <c r="C23" s="56">
        <f ca="1">SUMIF(RECAP!B:C,B23,RECAP!E:E)</f>
        <v>0</v>
      </c>
      <c r="D23" s="57" t="e">
        <f>VLOOKUP(Tableau6[[#This Row],[DESCRIPTION]],PRODUITS!A:B,2,FALSE)</f>
        <v>#N/A</v>
      </c>
      <c r="E23" s="57" t="e">
        <f ca="1">C23*D23</f>
        <v>#N/A</v>
      </c>
      <c r="F23" s="35"/>
    </row>
    <row r="24" spans="1:6" ht="18" customHeight="1">
      <c r="A24" s="16"/>
      <c r="B24" s="58"/>
      <c r="C24" s="56">
        <f ca="1">SUMIF(RECAP!B:C,B24,RECAP!E:E)</f>
        <v>0</v>
      </c>
      <c r="D24" s="57" t="e">
        <f>VLOOKUP(Tableau6[[#This Row],[DESCRIPTION]],PRODUITS!A:B,2,FALSE)</f>
        <v>#N/A</v>
      </c>
      <c r="E24" s="59" t="e">
        <f ca="1">C24*D24</f>
        <v>#N/A</v>
      </c>
      <c r="F24" s="35"/>
    </row>
    <row r="25" spans="1:6" ht="18" customHeight="1">
      <c r="A25" s="16"/>
      <c r="B25" s="61"/>
      <c r="C25" s="62">
        <f ca="1">SUMIF(RECAP!B:C,B25,RECAP!E:E)</f>
        <v>0</v>
      </c>
      <c r="D25" s="63" t="e">
        <f>VLOOKUP(Tableau6[[#This Row],[DESCRIPTION]],PRODUITS!A:B,2,FALSE)</f>
        <v>#N/A</v>
      </c>
      <c r="E25" s="63" t="e">
        <f ca="1">C25*D25</f>
        <v>#N/A</v>
      </c>
      <c r="F25" s="38"/>
    </row>
    <row r="26" spans="1:6" ht="19.5" customHeight="1">
      <c r="A26" s="16"/>
      <c r="B26" s="55"/>
      <c r="C26" s="56">
        <f ca="1">SUMIF(RECAP!B:C,B26,RECAP!E:E)</f>
        <v>0</v>
      </c>
      <c r="D26" s="57" t="e">
        <f>VLOOKUP(Tableau6[[#This Row],[DESCRIPTION]],PRODUITS!A:B,2,FALSE)</f>
        <v>#N/A</v>
      </c>
      <c r="E26" s="57" t="e">
        <f ca="1">C26*D26</f>
        <v>#N/A</v>
      </c>
      <c r="F26" s="38"/>
    </row>
    <row r="27" spans="1:6" ht="19.5" customHeight="1">
      <c r="A27" s="16"/>
      <c r="B27" s="55"/>
      <c r="C27" s="56">
        <f ca="1">SUMIF(RECAP!B:C,B27,RECAP!E:E)</f>
        <v>0</v>
      </c>
      <c r="D27" s="57" t="e">
        <f>VLOOKUP(Tableau6[[#This Row],[DESCRIPTION]],PRODUITS!A:B,2,FALSE)</f>
        <v>#N/A</v>
      </c>
      <c r="E27" s="57" t="e">
        <f ca="1">C27*D27</f>
        <v>#N/A</v>
      </c>
      <c r="F27" s="38"/>
    </row>
    <row r="28" spans="1:6" ht="18" customHeight="1">
      <c r="A28" s="16"/>
      <c r="B28" s="55"/>
      <c r="C28" s="56">
        <f ca="1">SUMIF(RECAP!B:C,B28,RECAP!E:E)</f>
        <v>0</v>
      </c>
      <c r="D28" s="57" t="e">
        <f>VLOOKUP(Tableau6[[#This Row],[DESCRIPTION]],PRODUITS!A:B,2,FALSE)</f>
        <v>#N/A</v>
      </c>
      <c r="E28" s="57" t="e">
        <f ca="1">C28*D28</f>
        <v>#N/A</v>
      </c>
      <c r="F28" s="40"/>
    </row>
    <row r="29" spans="1:6" ht="18" customHeight="1">
      <c r="A29" s="16"/>
      <c r="B29" s="55"/>
      <c r="C29" s="56">
        <f ca="1">SUMIF(RECAP!B:C,B29,RECAP!E:E)</f>
        <v>0</v>
      </c>
      <c r="D29" s="57" t="e">
        <f>VLOOKUP(Tableau6[[#This Row],[DESCRIPTION]],PRODUITS!A:B,2,FALSE)</f>
        <v>#N/A</v>
      </c>
      <c r="E29" s="57" t="e">
        <f ca="1">C29*D29</f>
        <v>#N/A</v>
      </c>
      <c r="F29" s="38"/>
    </row>
    <row r="30" spans="1:6" ht="18" customHeight="1">
      <c r="A30" s="16"/>
      <c r="B30" s="55"/>
      <c r="C30" s="56">
        <f ca="1">SUMIF(RECAP!B:C,B30,RECAP!E:E)</f>
        <v>0</v>
      </c>
      <c r="D30" s="57" t="e">
        <f>VLOOKUP(Tableau6[[#This Row],[DESCRIPTION]],PRODUITS!A:B,2,FALSE)</f>
        <v>#N/A</v>
      </c>
      <c r="E30" s="57" t="e">
        <f ca="1">C30*D30</f>
        <v>#N/A</v>
      </c>
      <c r="F30" s="42"/>
    </row>
    <row r="31" spans="1:6" ht="18" customHeight="1">
      <c r="A31" s="16"/>
      <c r="B31" s="55"/>
      <c r="C31" s="56">
        <f ca="1">SUMIF(RECAP!B:C,B31,RECAP!E:E)</f>
        <v>0</v>
      </c>
      <c r="D31" s="57" t="e">
        <f>VLOOKUP(Tableau6[[#This Row],[DESCRIPTION]],PRODUITS!A:B,2,FALSE)</f>
        <v>#N/A</v>
      </c>
      <c r="E31" s="57" t="e">
        <f ca="1">C31*D31</f>
        <v>#N/A</v>
      </c>
      <c r="F31" s="45"/>
    </row>
    <row r="32" spans="1:6" ht="9.75" customHeight="1">
      <c r="A32" s="16"/>
      <c r="B32" s="46"/>
    </row>
    <row r="33" spans="1:5" ht="18" customHeight="1">
      <c r="A33" s="16"/>
      <c r="D33" s="36" t="s">
        <v>57</v>
      </c>
      <c r="E33" s="60" t="e">
        <f ca="1">SUM(E14:E31)</f>
        <v>#N/A</v>
      </c>
    </row>
    <row r="34" spans="1:5" ht="15.75" customHeight="1">
      <c r="A34" s="16"/>
      <c r="D34" s="36" t="s">
        <v>58</v>
      </c>
      <c r="E34" s="37">
        <v>0</v>
      </c>
    </row>
    <row r="35" spans="1:5" ht="15.75" customHeight="1">
      <c r="A35" s="16"/>
      <c r="D35" s="36" t="s">
        <v>59</v>
      </c>
      <c r="E35" s="37" t="e">
        <f ca="1">E33-E34</f>
        <v>#N/A</v>
      </c>
    </row>
    <row r="36" spans="1:5" ht="21" customHeight="1">
      <c r="A36" s="47"/>
      <c r="D36" s="36" t="s">
        <v>60</v>
      </c>
      <c r="E36" s="39">
        <v>0</v>
      </c>
    </row>
    <row r="37" spans="1:5" ht="15.75" customHeight="1">
      <c r="A37" s="16"/>
      <c r="D37" s="36" t="s">
        <v>61</v>
      </c>
      <c r="E37" s="37" t="e">
        <f ca="1">E35*E36</f>
        <v>#N/A</v>
      </c>
    </row>
    <row r="38" spans="1:5" ht="15" customHeight="1">
      <c r="D38" s="36" t="s">
        <v>62</v>
      </c>
      <c r="E38" s="41">
        <v>0</v>
      </c>
    </row>
    <row r="39" spans="1:5" ht="15" customHeight="1">
      <c r="D39" s="43" t="s">
        <v>63</v>
      </c>
      <c r="E39" s="44" t="e">
        <f ca="1">E35+E37+E38</f>
        <v>#N/A</v>
      </c>
    </row>
  </sheetData>
  <mergeCells count="5">
    <mergeCell ref="B2:C2"/>
    <mergeCell ref="E2:F2"/>
    <mergeCell ref="B3:C3"/>
    <mergeCell ref="B4:C4"/>
    <mergeCell ref="B5:C5"/>
  </mergeCells>
  <printOptions horizontalCentered="1" verticalCentered="1"/>
  <pageMargins left="0" right="0" top="0" bottom="0" header="0" footer="0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80" zoomScaleNormal="80" workbookViewId="0">
      <selection activeCell="C4" sqref="C4"/>
    </sheetView>
  </sheetViews>
  <sheetFormatPr baseColWidth="10" defaultRowHeight="15"/>
  <cols>
    <col min="2" max="2" width="19.140625" bestFit="1" customWidth="1"/>
    <col min="3" max="3" width="13.7109375" customWidth="1"/>
    <col min="4" max="5" width="11.42578125" style="1"/>
    <col min="9" max="9" width="27.140625" bestFit="1" customWidth="1"/>
    <col min="10" max="10" width="15.42578125" style="1" customWidth="1"/>
    <col min="11" max="11" width="27.140625" bestFit="1" customWidth="1"/>
    <col min="12" max="12" width="15.42578125" style="1" customWidth="1"/>
    <col min="13" max="13" width="27.140625" bestFit="1" customWidth="1"/>
    <col min="14" max="14" width="15.42578125" style="1" customWidth="1"/>
  </cols>
  <sheetData>
    <row r="1" spans="1:14" ht="15.75">
      <c r="A1" t="s">
        <v>3</v>
      </c>
      <c r="B1" t="s">
        <v>4</v>
      </c>
      <c r="C1" t="s">
        <v>5</v>
      </c>
      <c r="D1" s="1" t="s">
        <v>6</v>
      </c>
      <c r="E1" s="1" t="s">
        <v>7</v>
      </c>
      <c r="I1" s="7" t="s">
        <v>41</v>
      </c>
      <c r="J1" s="8" t="s">
        <v>7</v>
      </c>
      <c r="K1" s="7" t="s">
        <v>42</v>
      </c>
      <c r="L1" s="8" t="s">
        <v>7</v>
      </c>
      <c r="M1" s="7" t="s">
        <v>43</v>
      </c>
      <c r="N1" s="8" t="s">
        <v>7</v>
      </c>
    </row>
    <row r="2" spans="1:14">
      <c r="A2" s="2">
        <v>44228</v>
      </c>
      <c r="B2" t="s">
        <v>2</v>
      </c>
      <c r="C2">
        <v>15</v>
      </c>
      <c r="D2" s="1">
        <f>IF(Tableau2[[PRODUITS ]]="","",VLOOKUP(Tableau2[[#This Row],[PRODUITS ]],Tableau1[#All],2,FALSE))</f>
        <v>1</v>
      </c>
      <c r="E2" s="1">
        <f>IF(Tableau2[[PRODUITS ]]="","",Tableau2[[#This Row],[QUANTITES ]]*Tableau2[[#This Row],[PRIX]])</f>
        <v>15</v>
      </c>
      <c r="I2" s="3" t="s">
        <v>12</v>
      </c>
      <c r="J2" s="1">
        <f>SUMIF(Tableau2[[PRODUITS ]],PRODUITS!A2,Tableau2[TOTAL/PDTS])</f>
        <v>0</v>
      </c>
      <c r="K2" s="4" t="s">
        <v>8</v>
      </c>
      <c r="L2" s="1">
        <f>SUMIF(Tableau2[[PRODUITS ]],PRODUITS!A15,Tableau2[TOTAL/PDTS])</f>
        <v>11</v>
      </c>
      <c r="M2" s="3" t="s">
        <v>28</v>
      </c>
      <c r="N2" s="1">
        <f>SUMIF(Tableau2[[PRODUITS ]],PRODUITS!A22,Tableau2[TOTAL/PDTS])</f>
        <v>0</v>
      </c>
    </row>
    <row r="3" spans="1:14">
      <c r="A3" s="2">
        <v>44198</v>
      </c>
      <c r="B3" t="s">
        <v>8</v>
      </c>
      <c r="C3">
        <v>11</v>
      </c>
      <c r="D3" s="6">
        <f>IF(Tableau2[[PRODUITS ]]="","",VLOOKUP(Tableau2[[#This Row],[PRODUITS ]],Tableau1[#All],2,FALSE))</f>
        <v>1</v>
      </c>
      <c r="E3" s="6">
        <f>IF(Tableau2[[PRODUITS ]]="","",Tableau2[[#This Row],[QUANTITES ]]*Tableau2[[#This Row],[PRIX]])</f>
        <v>11</v>
      </c>
      <c r="I3" s="4" t="s">
        <v>10</v>
      </c>
      <c r="J3" s="1">
        <f>SUMIF(Tableau2[[PRODUITS ]],PRODUITS!A3,Tableau2[TOTAL/PDTS])</f>
        <v>0</v>
      </c>
      <c r="K3" s="3" t="s">
        <v>2</v>
      </c>
      <c r="L3" s="1">
        <f>SUMIF(Tableau2[[PRODUITS ]],PRODUITS!A16,Tableau2[TOTAL/PDTS])</f>
        <v>15</v>
      </c>
      <c r="M3" s="4" t="s">
        <v>29</v>
      </c>
      <c r="N3" s="1">
        <f>SUMIF(Tableau2[[PRODUITS ]],PRODUITS!A23,Tableau2[TOTAL/PDTS])</f>
        <v>0</v>
      </c>
    </row>
    <row r="4" spans="1:14">
      <c r="A4" s="2"/>
      <c r="D4" s="6"/>
      <c r="E4" s="6"/>
      <c r="I4" s="3" t="s">
        <v>13</v>
      </c>
      <c r="J4" s="1">
        <f>SUMIF(Tableau2[[PRODUITS ]],PRODUITS!A4,Tableau2[TOTAL/PDTS])</f>
        <v>0</v>
      </c>
      <c r="K4" s="4" t="s">
        <v>23</v>
      </c>
      <c r="L4" s="1">
        <f>SUMIF(Tableau2[[PRODUITS ]],PRODUITS!A17,Tableau2[TOTAL/PDTS])</f>
        <v>0</v>
      </c>
      <c r="M4" s="3" t="s">
        <v>30</v>
      </c>
      <c r="N4" s="1">
        <f>SUMIF(Tableau2[[PRODUITS ]],PRODUITS!A24,Tableau2[TOTAL/PDTS])</f>
        <v>0</v>
      </c>
    </row>
    <row r="5" spans="1:14">
      <c r="A5" s="2"/>
      <c r="D5" s="6"/>
      <c r="E5" s="6"/>
      <c r="I5" s="4" t="s">
        <v>14</v>
      </c>
      <c r="J5" s="1">
        <f>SUMIF(Tableau2[[PRODUITS ]],PRODUITS!A5,Tableau2[TOTAL/PDTS])</f>
        <v>0</v>
      </c>
      <c r="K5" s="3" t="s">
        <v>24</v>
      </c>
      <c r="L5" s="1">
        <f>SUMIF(Tableau2[[PRODUITS ]],PRODUITS!A18,Tableau2[TOTAL/PDTS])</f>
        <v>0</v>
      </c>
      <c r="M5" s="4" t="s">
        <v>31</v>
      </c>
      <c r="N5" s="1">
        <f>SUMIF(Tableau2[[PRODUITS ]],PRODUITS!A25,Tableau2[TOTAL/PDTS])</f>
        <v>0</v>
      </c>
    </row>
    <row r="6" spans="1:14">
      <c r="A6" s="2"/>
      <c r="D6" s="6"/>
      <c r="E6" s="6"/>
      <c r="I6" s="3" t="s">
        <v>15</v>
      </c>
      <c r="J6" s="1">
        <f>SUMIF(Tableau2[[PRODUITS ]],PRODUITS!A6,Tableau2[TOTAL/PDTS])</f>
        <v>0</v>
      </c>
      <c r="K6" s="4" t="s">
        <v>25</v>
      </c>
      <c r="L6" s="1">
        <f>SUMIF(Tableau2[[PRODUITS ]],PRODUITS!A19,Tableau2[TOTAL/PDTS])</f>
        <v>0</v>
      </c>
      <c r="M6" s="3" t="s">
        <v>32</v>
      </c>
      <c r="N6" s="1">
        <f>SUMIF(Tableau2[[PRODUITS ]],PRODUITS!A26,Tableau2[TOTAL/PDTS])</f>
        <v>0</v>
      </c>
    </row>
    <row r="7" spans="1:14">
      <c r="A7" s="2"/>
      <c r="D7" s="6"/>
      <c r="E7" s="6"/>
      <c r="I7" s="4" t="s">
        <v>9</v>
      </c>
      <c r="J7" s="1">
        <f>SUMIF(Tableau2[[PRODUITS ]],PRODUITS!A7,Tableau2[TOTAL/PDTS])</f>
        <v>0</v>
      </c>
      <c r="K7" s="3" t="s">
        <v>26</v>
      </c>
      <c r="L7" s="1">
        <f>SUMIF(Tableau2[[PRODUITS ]],PRODUITS!A20,Tableau2[TOTAL/PDTS])</f>
        <v>0</v>
      </c>
      <c r="M7" s="4" t="s">
        <v>33</v>
      </c>
      <c r="N7" s="1">
        <f>SUMIF(Tableau2[[PRODUITS ]],PRODUITS!A27,Tableau2[TOTAL/PDTS])</f>
        <v>0</v>
      </c>
    </row>
    <row r="8" spans="1:14">
      <c r="A8" s="2"/>
      <c r="D8" s="6"/>
      <c r="E8" s="6"/>
      <c r="I8" s="3" t="s">
        <v>16</v>
      </c>
      <c r="J8" s="1">
        <f>SUMIF(Tableau2[[PRODUITS ]],PRODUITS!A8,Tableau2[TOTAL/PDTS])</f>
        <v>0</v>
      </c>
      <c r="K8" s="4" t="s">
        <v>27</v>
      </c>
      <c r="L8" s="1">
        <f>SUMIF(Tableau2[[PRODUITS ]],PRODUITS!A21,Tableau2[TOTAL/PDTS])</f>
        <v>0</v>
      </c>
      <c r="M8" s="3" t="s">
        <v>11</v>
      </c>
      <c r="N8" s="1">
        <f>SUMIF(Tableau2[[PRODUITS ]],PRODUITS!A28,Tableau2[TOTAL/PDTS])</f>
        <v>0</v>
      </c>
    </row>
    <row r="9" spans="1:14">
      <c r="A9" s="2"/>
      <c r="D9" s="6"/>
      <c r="E9" s="6"/>
      <c r="F9" s="1"/>
      <c r="I9" s="4" t="s">
        <v>17</v>
      </c>
      <c r="J9" s="1">
        <f>SUMIF(Tableau2[[PRODUITS ]],PRODUITS!A9,Tableau2[TOTAL/PDTS])</f>
        <v>0</v>
      </c>
      <c r="K9" s="65"/>
      <c r="L9" s="66">
        <f>SUMIF(Tableau2[[PRODUITS ]],PRODUITS!A22,Tableau2[TOTAL/PDTS])</f>
        <v>0</v>
      </c>
      <c r="M9" s="4" t="s">
        <v>34</v>
      </c>
      <c r="N9" s="1">
        <f>SUMIF(Tableau2[[PRODUITS ]],PRODUITS!A29,Tableau2[TOTAL/PDTS])</f>
        <v>0</v>
      </c>
    </row>
    <row r="10" spans="1:14">
      <c r="A10" s="2"/>
      <c r="B10" s="2"/>
      <c r="D10" s="6"/>
      <c r="E10" s="6"/>
      <c r="F10" s="1"/>
      <c r="I10" s="3" t="s">
        <v>18</v>
      </c>
      <c r="J10" s="1">
        <f>SUMIF(Tableau2[[PRODUITS ]],PRODUITS!A10,Tableau2[TOTAL/PDTS])</f>
        <v>0</v>
      </c>
      <c r="M10" s="3" t="s">
        <v>35</v>
      </c>
      <c r="N10" s="1">
        <f>SUMIF(Tableau2[[PRODUITS ]],PRODUITS!A30,Tableau2[TOTAL/PDTS])</f>
        <v>0</v>
      </c>
    </row>
    <row r="11" spans="1:14">
      <c r="A11" s="2"/>
      <c r="B11" s="2"/>
      <c r="D11" s="6"/>
      <c r="E11" s="5"/>
      <c r="F11" s="6"/>
      <c r="I11" s="4" t="s">
        <v>19</v>
      </c>
      <c r="J11" s="1">
        <f>SUMIF(Tableau2[[PRODUITS ]],PRODUITS!A11,Tableau2[TOTAL/PDTS])</f>
        <v>0</v>
      </c>
      <c r="M11" s="4" t="s">
        <v>36</v>
      </c>
      <c r="N11" s="1">
        <f>SUMIF(Tableau2[[PRODUITS ]],PRODUITS!A31,Tableau2[TOTAL/PDTS])</f>
        <v>0</v>
      </c>
    </row>
    <row r="12" spans="1:14">
      <c r="A12" s="2"/>
      <c r="B12" s="2"/>
      <c r="D12" s="6"/>
      <c r="E12" s="5"/>
      <c r="F12" s="6"/>
      <c r="I12" s="3" t="s">
        <v>20</v>
      </c>
      <c r="J12" s="1">
        <f>SUMIF(Tableau2[[PRODUITS ]],PRODUITS!A12,Tableau2[TOTAL/PDTS])</f>
        <v>0</v>
      </c>
      <c r="M12" s="3" t="s">
        <v>37</v>
      </c>
      <c r="N12" s="1">
        <f>SUMIF(Tableau2[[PRODUITS ]],PRODUITS!A32,Tableau2[TOTAL/PDTS])</f>
        <v>0</v>
      </c>
    </row>
    <row r="13" spans="1:14">
      <c r="A13" s="2"/>
      <c r="B13" s="2"/>
      <c r="D13" s="6"/>
      <c r="E13" s="5"/>
      <c r="F13" s="6"/>
      <c r="I13" s="4" t="s">
        <v>21</v>
      </c>
      <c r="J13" s="1">
        <f>SUMIF(Tableau2[[PRODUITS ]],PRODUITS!A13,Tableau2[TOTAL/PDTS])</f>
        <v>0</v>
      </c>
      <c r="M13" s="4" t="s">
        <v>38</v>
      </c>
      <c r="N13" s="1">
        <f>SUMIF(Tableau2[[PRODUITS ]],PRODUITS!A33,Tableau2[TOTAL/PDTS])</f>
        <v>0</v>
      </c>
    </row>
    <row r="14" spans="1:14">
      <c r="B14" s="2"/>
      <c r="D14"/>
      <c r="E14" s="5"/>
      <c r="F14" s="6"/>
      <c r="I14" s="3" t="s">
        <v>22</v>
      </c>
      <c r="J14" s="1">
        <f>SUMIF(Tableau2[[PRODUITS ]],PRODUITS!A14,Tableau2[TOTAL/PDTS])</f>
        <v>0</v>
      </c>
      <c r="M14" s="3" t="s">
        <v>39</v>
      </c>
      <c r="N14" s="1">
        <f>SUMIF(Tableau2[[PRODUITS ]],PRODUITS!A34,Tableau2[TOTAL/PDTS])</f>
        <v>0</v>
      </c>
    </row>
    <row r="15" spans="1:14">
      <c r="B15" s="2"/>
      <c r="D15"/>
      <c r="E15" s="5"/>
      <c r="F15" s="6"/>
      <c r="M15" s="4" t="s">
        <v>40</v>
      </c>
      <c r="N15" s="1">
        <f>SUMIF(Tableau2[[PRODUITS ]],PRODUITS!A35,Tableau2[TOTAL/PDTS])</f>
        <v>0</v>
      </c>
    </row>
    <row r="16" spans="1:14">
      <c r="B16" s="2"/>
      <c r="D16"/>
      <c r="E16" s="6"/>
      <c r="F16" s="6"/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PRODUITS!$A:$A</xm:f>
          </x14:formula1>
          <xm:sqref>B2:B3 C10:C16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zoomScale="80" zoomScaleNormal="80" workbookViewId="0">
      <selection activeCell="B2" sqref="B2:B35"/>
    </sheetView>
  </sheetViews>
  <sheetFormatPr baseColWidth="10" defaultRowHeight="15"/>
  <cols>
    <col min="1" max="1" width="24.140625" bestFit="1" customWidth="1"/>
  </cols>
  <sheetData>
    <row r="1" spans="1:2">
      <c r="A1" t="s">
        <v>0</v>
      </c>
      <c r="B1" t="s">
        <v>1</v>
      </c>
    </row>
    <row r="2" spans="1:2">
      <c r="A2" t="s">
        <v>12</v>
      </c>
      <c r="B2" s="1">
        <v>1</v>
      </c>
    </row>
    <row r="3" spans="1:2">
      <c r="A3" t="s">
        <v>10</v>
      </c>
      <c r="B3" s="1">
        <v>1</v>
      </c>
    </row>
    <row r="4" spans="1:2">
      <c r="A4" t="s">
        <v>13</v>
      </c>
      <c r="B4" s="1">
        <v>1</v>
      </c>
    </row>
    <row r="5" spans="1:2">
      <c r="A5" t="s">
        <v>14</v>
      </c>
      <c r="B5" s="1">
        <v>1</v>
      </c>
    </row>
    <row r="6" spans="1:2">
      <c r="A6" t="s">
        <v>15</v>
      </c>
      <c r="B6" s="1">
        <v>1</v>
      </c>
    </row>
    <row r="7" spans="1:2">
      <c r="A7" t="s">
        <v>9</v>
      </c>
      <c r="B7" s="1">
        <v>1</v>
      </c>
    </row>
    <row r="8" spans="1:2">
      <c r="A8" t="s">
        <v>16</v>
      </c>
      <c r="B8" s="1">
        <v>1</v>
      </c>
    </row>
    <row r="9" spans="1:2">
      <c r="A9" t="s">
        <v>17</v>
      </c>
      <c r="B9" s="1">
        <v>1</v>
      </c>
    </row>
    <row r="10" spans="1:2">
      <c r="A10" t="s">
        <v>18</v>
      </c>
      <c r="B10" s="1">
        <v>1</v>
      </c>
    </row>
    <row r="11" spans="1:2">
      <c r="A11" t="s">
        <v>19</v>
      </c>
      <c r="B11" s="1">
        <v>1</v>
      </c>
    </row>
    <row r="12" spans="1:2">
      <c r="A12" t="s">
        <v>20</v>
      </c>
      <c r="B12" s="1">
        <v>1</v>
      </c>
    </row>
    <row r="13" spans="1:2">
      <c r="A13" t="s">
        <v>21</v>
      </c>
      <c r="B13" s="1">
        <v>1</v>
      </c>
    </row>
    <row r="14" spans="1:2">
      <c r="A14" t="s">
        <v>22</v>
      </c>
      <c r="B14" s="1">
        <v>1</v>
      </c>
    </row>
    <row r="15" spans="1:2">
      <c r="A15" t="s">
        <v>8</v>
      </c>
      <c r="B15" s="1">
        <v>1</v>
      </c>
    </row>
    <row r="16" spans="1:2">
      <c r="A16" t="s">
        <v>2</v>
      </c>
      <c r="B16" s="1">
        <v>1</v>
      </c>
    </row>
    <row r="17" spans="1:2">
      <c r="A17" t="s">
        <v>23</v>
      </c>
      <c r="B17" s="1">
        <v>1</v>
      </c>
    </row>
    <row r="18" spans="1:2">
      <c r="A18" t="s">
        <v>24</v>
      </c>
      <c r="B18" s="1">
        <v>1</v>
      </c>
    </row>
    <row r="19" spans="1:2">
      <c r="A19" t="s">
        <v>25</v>
      </c>
      <c r="B19" s="1">
        <v>1</v>
      </c>
    </row>
    <row r="20" spans="1:2">
      <c r="A20" t="s">
        <v>26</v>
      </c>
      <c r="B20" s="1">
        <v>1</v>
      </c>
    </row>
    <row r="21" spans="1:2">
      <c r="A21" t="s">
        <v>27</v>
      </c>
      <c r="B21" s="1">
        <v>1</v>
      </c>
    </row>
    <row r="22" spans="1:2">
      <c r="A22" t="s">
        <v>28</v>
      </c>
      <c r="B22" s="1">
        <v>1</v>
      </c>
    </row>
    <row r="23" spans="1:2">
      <c r="A23" t="s">
        <v>29</v>
      </c>
      <c r="B23" s="1">
        <v>1</v>
      </c>
    </row>
    <row r="24" spans="1:2">
      <c r="A24" t="s">
        <v>30</v>
      </c>
      <c r="B24" s="1">
        <v>1</v>
      </c>
    </row>
    <row r="25" spans="1:2">
      <c r="A25" t="s">
        <v>31</v>
      </c>
      <c r="B25" s="1">
        <v>1</v>
      </c>
    </row>
    <row r="26" spans="1:2">
      <c r="A26" t="s">
        <v>32</v>
      </c>
      <c r="B26" s="1">
        <v>1</v>
      </c>
    </row>
    <row r="27" spans="1:2">
      <c r="A27" t="s">
        <v>33</v>
      </c>
      <c r="B27" s="1">
        <v>1</v>
      </c>
    </row>
    <row r="28" spans="1:2">
      <c r="A28" t="s">
        <v>11</v>
      </c>
      <c r="B28" s="1">
        <v>1</v>
      </c>
    </row>
    <row r="29" spans="1:2">
      <c r="A29" t="s">
        <v>34</v>
      </c>
      <c r="B29" s="1">
        <v>1</v>
      </c>
    </row>
    <row r="30" spans="1:2">
      <c r="A30" t="s">
        <v>35</v>
      </c>
      <c r="B30" s="1">
        <v>1</v>
      </c>
    </row>
    <row r="31" spans="1:2">
      <c r="A31" t="s">
        <v>36</v>
      </c>
      <c r="B31" s="1">
        <v>1</v>
      </c>
    </row>
    <row r="32" spans="1:2">
      <c r="A32" t="s">
        <v>37</v>
      </c>
      <c r="B32" s="1">
        <v>1</v>
      </c>
    </row>
    <row r="33" spans="1:2">
      <c r="A33" t="s">
        <v>38</v>
      </c>
      <c r="B33" s="1">
        <v>1</v>
      </c>
    </row>
    <row r="34" spans="1:2">
      <c r="A34" t="s">
        <v>39</v>
      </c>
      <c r="B34" s="1">
        <v>1</v>
      </c>
    </row>
    <row r="35" spans="1:2">
      <c r="A35" t="s">
        <v>40</v>
      </c>
      <c r="B35" s="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RECAP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DORIAN TONY</dc:creator>
  <cp:lastModifiedBy>GARCIA DORIAN TONY</cp:lastModifiedBy>
  <cp:lastPrinted>2021-01-07T12:25:49Z</cp:lastPrinted>
  <dcterms:created xsi:type="dcterms:W3CDTF">2021-01-07T00:59:01Z</dcterms:created>
  <dcterms:modified xsi:type="dcterms:W3CDTF">2021-01-07T12:43:24Z</dcterms:modified>
</cp:coreProperties>
</file>