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Spreadsheets\Project (Assignment 2)\"/>
    </mc:Choice>
  </mc:AlternateContent>
  <bookViews>
    <workbookView xWindow="0" yWindow="0" windowWidth="19200" windowHeight="11595"/>
  </bookViews>
  <sheets>
    <sheet name="Offers" sheetId="1" r:id="rId1"/>
    <sheet name="Offers Formulas" sheetId="3" r:id="rId2"/>
    <sheet name="Chart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G3" i="1" s="1"/>
  <c r="D4" i="1"/>
  <c r="H4" i="1" s="1"/>
  <c r="D5" i="1"/>
  <c r="G5" i="1" s="1"/>
  <c r="H5" i="1"/>
  <c r="D6" i="1"/>
  <c r="G6" i="1" s="1"/>
  <c r="H6" i="1"/>
  <c r="D7" i="1"/>
  <c r="G7" i="1" s="1"/>
  <c r="H7" i="1"/>
  <c r="D8" i="1"/>
  <c r="G8" i="1" s="1"/>
  <c r="H8" i="1"/>
  <c r="D9" i="1"/>
  <c r="G9" i="1" s="1"/>
  <c r="H9" i="1"/>
  <c r="D10" i="1"/>
  <c r="G10" i="1" s="1"/>
  <c r="H10" i="1"/>
  <c r="D11" i="1"/>
  <c r="G11" i="1" s="1"/>
  <c r="H11" i="1"/>
  <c r="D12" i="1"/>
  <c r="G12" i="1" s="1"/>
  <c r="H12" i="1"/>
  <c r="D13" i="1"/>
  <c r="G13" i="1" s="1"/>
  <c r="H13" i="1"/>
  <c r="D14" i="1"/>
  <c r="G14" i="1" s="1"/>
  <c r="H14" i="1"/>
  <c r="D15" i="1"/>
  <c r="G15" i="1" s="1"/>
  <c r="H15" i="1"/>
  <c r="D16" i="1"/>
  <c r="G16" i="1" s="1"/>
  <c r="H16" i="1"/>
  <c r="D17" i="1"/>
  <c r="G17" i="1" s="1"/>
  <c r="H17" i="1"/>
  <c r="H3" i="1" l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G4" i="1"/>
  <c r="I4" i="1" s="1"/>
  <c r="I3" i="1"/>
  <c r="G17" i="3"/>
  <c r="I17" i="3" s="1"/>
  <c r="D17" i="3"/>
  <c r="H17" i="3" s="1"/>
  <c r="G16" i="3"/>
  <c r="I16" i="3" s="1"/>
  <c r="D16" i="3"/>
  <c r="H16" i="3" s="1"/>
  <c r="G15" i="3"/>
  <c r="I15" i="3" s="1"/>
  <c r="D15" i="3"/>
  <c r="H15" i="3" s="1"/>
  <c r="G14" i="3"/>
  <c r="I14" i="3" s="1"/>
  <c r="D14" i="3"/>
  <c r="H14" i="3" s="1"/>
  <c r="G13" i="3"/>
  <c r="I13" i="3" s="1"/>
  <c r="D13" i="3"/>
  <c r="H13" i="3" s="1"/>
  <c r="G12" i="3"/>
  <c r="I12" i="3" s="1"/>
  <c r="D12" i="3"/>
  <c r="H12" i="3" s="1"/>
  <c r="G11" i="3"/>
  <c r="I11" i="3" s="1"/>
  <c r="D11" i="3"/>
  <c r="H11" i="3" s="1"/>
  <c r="G10" i="3"/>
  <c r="I10" i="3" s="1"/>
  <c r="D10" i="3"/>
  <c r="H10" i="3" s="1"/>
  <c r="G9" i="3"/>
  <c r="I9" i="3" s="1"/>
  <c r="D9" i="3"/>
  <c r="H9" i="3" s="1"/>
  <c r="G8" i="3"/>
  <c r="I8" i="3" s="1"/>
  <c r="D8" i="3"/>
  <c r="H8" i="3" s="1"/>
  <c r="G7" i="3"/>
  <c r="I7" i="3" s="1"/>
  <c r="D7" i="3"/>
  <c r="H7" i="3" s="1"/>
  <c r="G6" i="3"/>
  <c r="I6" i="3" s="1"/>
  <c r="D6" i="3"/>
  <c r="H6" i="3" s="1"/>
  <c r="G5" i="3"/>
  <c r="I5" i="3" s="1"/>
  <c r="D5" i="3"/>
  <c r="H5" i="3" s="1"/>
  <c r="G4" i="3"/>
  <c r="I4" i="3" s="1"/>
  <c r="D4" i="3"/>
  <c r="H4" i="3" s="1"/>
  <c r="G3" i="3"/>
  <c r="I3" i="3" s="1"/>
  <c r="D3" i="3"/>
  <c r="H3" i="3" s="1"/>
  <c r="I18" i="1" l="1"/>
  <c r="I19" i="1"/>
  <c r="I18" i="3"/>
  <c r="I19" i="3"/>
</calcChain>
</file>

<file path=xl/sharedStrings.xml><?xml version="1.0" encoding="utf-8"?>
<sst xmlns="http://schemas.openxmlformats.org/spreadsheetml/2006/main" count="130" uniqueCount="21">
  <si>
    <t>Date Arrival</t>
  </si>
  <si>
    <t>Date Departure</t>
  </si>
  <si>
    <t>Type of Room</t>
  </si>
  <si>
    <t>Room Charge</t>
  </si>
  <si>
    <t>Discount</t>
  </si>
  <si>
    <t>Free Beauty Treatment</t>
  </si>
  <si>
    <t>Total</t>
  </si>
  <si>
    <t>Room Code</t>
  </si>
  <si>
    <t>A</t>
  </si>
  <si>
    <t>B</t>
  </si>
  <si>
    <t>C</t>
  </si>
  <si>
    <t>D</t>
  </si>
  <si>
    <t>E</t>
  </si>
  <si>
    <t>Driver from Airprort</t>
  </si>
  <si>
    <t>Yes</t>
  </si>
  <si>
    <t>No</t>
  </si>
  <si>
    <t>Cost for Driver from Airport</t>
  </si>
  <si>
    <t>Total :</t>
  </si>
  <si>
    <t>Average :</t>
  </si>
  <si>
    <t>Welcome Kit</t>
  </si>
  <si>
    <r>
      <rPr>
        <i/>
        <sz val="40"/>
        <color theme="1"/>
        <rFont val="French Script MT"/>
        <family val="4"/>
      </rPr>
      <t>Firenze Number Nine Hotel &amp; Spa</t>
    </r>
    <r>
      <rPr>
        <sz val="40"/>
        <color theme="1"/>
        <rFont val="French Script MT"/>
        <family val="4"/>
      </rPr>
      <t xml:space="preserve"> Offers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</si>
</sst>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#,##0.00"/>
    <numFmt numFmtId="165" formatCode="[$-F400]h:mm:ss\ AM/PM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ndalus"/>
      <family val="1"/>
    </font>
    <font>
      <b/>
      <sz val="10"/>
      <color theme="1"/>
      <name val="Lucida Calligraphy"/>
      <family val="4"/>
    </font>
    <font>
      <sz val="40"/>
      <color theme="1"/>
      <name val="French Script MT"/>
      <family val="4"/>
    </font>
    <font>
      <i/>
      <sz val="40"/>
      <color theme="1"/>
      <name val="French Script MT"/>
      <family val="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theme="2" tint="-0.24994659260841701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auto="1"/>
      </patternFill>
    </fill>
  </fills>
  <borders count="34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thin">
        <color theme="3"/>
      </right>
      <top/>
      <bottom/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 style="medium">
        <color theme="3"/>
      </left>
      <right style="thin">
        <color indexed="64"/>
      </right>
      <top style="medium">
        <color theme="3"/>
      </top>
      <bottom style="medium">
        <color theme="3"/>
      </bottom>
      <diagonal/>
    </border>
    <border>
      <left style="thin">
        <color indexed="64"/>
      </left>
      <right style="thin">
        <color indexed="64"/>
      </right>
      <top style="medium">
        <color theme="3"/>
      </top>
      <bottom style="medium">
        <color theme="3"/>
      </bottom>
      <diagonal/>
    </border>
    <border>
      <left style="thin">
        <color indexed="64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 style="thin">
        <color theme="3"/>
      </right>
      <top style="medium">
        <color theme="3"/>
      </top>
      <bottom style="medium">
        <color theme="3"/>
      </bottom>
      <diagonal/>
    </border>
    <border>
      <left style="thin">
        <color theme="3"/>
      </left>
      <right style="thin">
        <color theme="3"/>
      </right>
      <top style="medium">
        <color theme="3"/>
      </top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/>
      <right style="thin">
        <color theme="3"/>
      </right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 style="thin">
        <color theme="3"/>
      </right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medium">
        <color theme="3"/>
      </right>
      <top style="thin">
        <color theme="3"/>
      </top>
      <bottom style="thin">
        <color theme="3"/>
      </bottom>
      <diagonal/>
    </border>
    <border>
      <left style="medium">
        <color theme="3"/>
      </left>
      <right style="thin">
        <color theme="3"/>
      </right>
      <top/>
      <bottom style="medium">
        <color theme="3"/>
      </bottom>
      <diagonal/>
    </border>
    <border>
      <left style="thin">
        <color theme="3"/>
      </left>
      <right style="thin">
        <color theme="3"/>
      </right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thin">
        <color theme="3"/>
      </right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thin">
        <color theme="3"/>
      </left>
      <right style="medium">
        <color theme="3"/>
      </right>
      <top style="thin">
        <color theme="3"/>
      </top>
      <bottom style="medium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 style="medium">
        <color theme="3"/>
      </right>
      <top style="thin">
        <color theme="3"/>
      </top>
      <bottom style="medium">
        <color theme="3"/>
      </bottom>
      <diagonal/>
    </border>
    <border>
      <left/>
      <right style="thin">
        <color theme="3"/>
      </right>
      <top style="medium">
        <color theme="3"/>
      </top>
      <bottom/>
      <diagonal/>
    </border>
    <border>
      <left style="thin">
        <color theme="3"/>
      </left>
      <right style="thin">
        <color theme="3"/>
      </right>
      <top style="medium">
        <color theme="3"/>
      </top>
      <bottom/>
      <diagonal/>
    </border>
    <border>
      <left style="thin">
        <color theme="3"/>
      </left>
      <right style="thin">
        <color theme="3"/>
      </right>
      <top style="medium">
        <color theme="3"/>
      </top>
      <bottom style="thin">
        <color theme="3"/>
      </bottom>
      <diagonal/>
    </border>
    <border>
      <left/>
      <right style="medium">
        <color theme="3"/>
      </right>
      <top style="medium">
        <color theme="3"/>
      </top>
      <bottom/>
      <diagonal/>
    </border>
    <border>
      <left/>
      <right style="thin">
        <color theme="3"/>
      </right>
      <top style="thin">
        <color theme="3"/>
      </top>
      <bottom style="medium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medium">
        <color theme="3"/>
      </bottom>
      <diagonal/>
    </border>
    <border>
      <left/>
      <right/>
      <top style="thin">
        <color theme="3"/>
      </top>
      <bottom style="medium">
        <color theme="3"/>
      </bottom>
      <diagonal/>
    </border>
    <border>
      <left style="thin">
        <color theme="3"/>
      </left>
      <right style="medium">
        <color theme="3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/>
    <xf numFmtId="0" fontId="0" fillId="0" borderId="0" xfId="0" applyBorder="1"/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right" vertical="center"/>
    </xf>
    <xf numFmtId="0" fontId="3" fillId="2" borderId="25" xfId="0" applyFont="1" applyFill="1" applyBorder="1" applyAlignment="1">
      <alignment horizontal="righ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14" fontId="2" fillId="3" borderId="14" xfId="0" applyNumberFormat="1" applyFont="1" applyFill="1" applyBorder="1" applyAlignment="1">
      <alignment vertical="center"/>
    </xf>
    <xf numFmtId="14" fontId="2" fillId="3" borderId="5" xfId="0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horizontal="center" vertical="center"/>
    </xf>
    <xf numFmtId="164" fontId="2" fillId="3" borderId="5" xfId="0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horizontal="center" vertical="center"/>
    </xf>
    <xf numFmtId="9" fontId="2" fillId="3" borderId="4" xfId="1" applyFont="1" applyFill="1" applyBorder="1" applyAlignment="1">
      <alignment vertical="center"/>
    </xf>
    <xf numFmtId="165" fontId="2" fillId="3" borderId="2" xfId="0" applyNumberFormat="1" applyFont="1" applyFill="1" applyBorder="1" applyAlignment="1">
      <alignment horizontal="center" vertical="center"/>
    </xf>
    <xf numFmtId="164" fontId="2" fillId="3" borderId="15" xfId="0" applyNumberFormat="1" applyFont="1" applyFill="1" applyBorder="1" applyAlignment="1">
      <alignment vertical="center"/>
    </xf>
    <xf numFmtId="14" fontId="2" fillId="3" borderId="16" xfId="0" applyNumberFormat="1" applyFont="1" applyFill="1" applyBorder="1" applyAlignment="1">
      <alignment vertical="center"/>
    </xf>
    <xf numFmtId="14" fontId="2" fillId="3" borderId="1" xfId="0" applyNumberFormat="1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165" fontId="2" fillId="3" borderId="4" xfId="0" applyNumberFormat="1" applyFont="1" applyFill="1" applyBorder="1" applyAlignment="1">
      <alignment horizontal="center" vertical="center"/>
    </xf>
    <xf numFmtId="164" fontId="2" fillId="3" borderId="17" xfId="0" applyNumberFormat="1" applyFont="1" applyFill="1" applyBorder="1" applyAlignment="1">
      <alignment vertical="center"/>
    </xf>
    <xf numFmtId="14" fontId="2" fillId="3" borderId="18" xfId="0" applyNumberFormat="1" applyFont="1" applyFill="1" applyBorder="1" applyAlignment="1">
      <alignment vertical="center"/>
    </xf>
    <xf numFmtId="14" fontId="2" fillId="3" borderId="19" xfId="0" applyNumberFormat="1" applyFont="1" applyFill="1" applyBorder="1" applyAlignment="1">
      <alignment vertical="center"/>
    </xf>
    <xf numFmtId="0" fontId="2" fillId="3" borderId="20" xfId="0" applyFont="1" applyFill="1" applyBorder="1" applyAlignment="1">
      <alignment horizontal="center" vertical="center"/>
    </xf>
    <xf numFmtId="164" fontId="2" fillId="3" borderId="19" xfId="0" applyNumberFormat="1" applyFont="1" applyFill="1" applyBorder="1" applyAlignment="1">
      <alignment vertical="center"/>
    </xf>
    <xf numFmtId="0" fontId="2" fillId="3" borderId="19" xfId="0" applyFont="1" applyFill="1" applyBorder="1" applyAlignment="1">
      <alignment horizontal="center" vertical="center"/>
    </xf>
    <xf numFmtId="9" fontId="2" fillId="3" borderId="31" xfId="1" applyFont="1" applyFill="1" applyBorder="1" applyAlignment="1">
      <alignment vertical="center"/>
    </xf>
    <xf numFmtId="165" fontId="2" fillId="3" borderId="21" xfId="0" applyNumberFormat="1" applyFont="1" applyFill="1" applyBorder="1" applyAlignment="1">
      <alignment horizontal="center" vertical="center"/>
    </xf>
    <xf numFmtId="164" fontId="2" fillId="3" borderId="22" xfId="0" applyNumberFormat="1" applyFont="1" applyFill="1" applyBorder="1" applyAlignment="1">
      <alignment vertical="center"/>
    </xf>
    <xf numFmtId="164" fontId="2" fillId="3" borderId="33" xfId="0" applyNumberFormat="1" applyFont="1" applyFill="1" applyBorder="1" applyAlignment="1">
      <alignment vertical="center"/>
    </xf>
    <xf numFmtId="164" fontId="2" fillId="3" borderId="23" xfId="0" applyNumberFormat="1" applyFont="1" applyFill="1" applyBorder="1" applyAlignment="1">
      <alignment vertical="center"/>
    </xf>
    <xf numFmtId="0" fontId="2" fillId="3" borderId="26" xfId="0" applyFont="1" applyFill="1" applyBorder="1"/>
    <xf numFmtId="0" fontId="2" fillId="3" borderId="27" xfId="0" applyFont="1" applyFill="1" applyBorder="1"/>
    <xf numFmtId="0" fontId="2" fillId="3" borderId="28" xfId="0" applyFont="1" applyFill="1" applyBorder="1"/>
    <xf numFmtId="0" fontId="2" fillId="3" borderId="29" xfId="0" applyFont="1" applyFill="1" applyBorder="1"/>
    <xf numFmtId="164" fontId="2" fillId="3" borderId="30" xfId="0" applyNumberFormat="1" applyFont="1" applyFill="1" applyBorder="1"/>
    <xf numFmtId="164" fontId="2" fillId="3" borderId="31" xfId="0" applyNumberFormat="1" applyFont="1" applyFill="1" applyBorder="1"/>
    <xf numFmtId="164" fontId="2" fillId="3" borderId="32" xfId="0" applyNumberFormat="1" applyFont="1" applyFill="1" applyBorder="1"/>
    <xf numFmtId="164" fontId="2" fillId="3" borderId="23" xfId="0" applyNumberFormat="1" applyFont="1" applyFill="1" applyBorder="1"/>
    <xf numFmtId="164" fontId="2" fillId="3" borderId="13" xfId="0" applyNumberFormat="1" applyFont="1" applyFill="1" applyBorder="1"/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right" vertical="center"/>
    </xf>
    <xf numFmtId="0" fontId="3" fillId="4" borderId="25" xfId="0" applyFont="1" applyFill="1" applyBorder="1" applyAlignment="1">
      <alignment horizontal="right" vertical="center"/>
    </xf>
    <xf numFmtId="0" fontId="3" fillId="4" borderId="6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left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microsoft.com/office/2011/relationships/chartColorStyle" Target="colors1.xml"/><Relationship Id="rId1" Type="http://schemas.microsoft.com/office/2011/relationships/chartStyle" Target="style1.xml"/><Relationship Id="rId4" Type="http://schemas.openxmlformats.org/officeDocument/2006/relationships/image" Target="../media/image2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Offers!$A$1</c:f>
          <c:strCache>
            <c:ptCount val="1"/>
            <c:pt idx="0">
              <c:v>Firenze Number Nine Hotel &amp; Spa Offers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3600" b="0" i="0" u="none" strike="noStrike" kern="1200" cap="none" spc="0" baseline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  <a:latin typeface="French Script MT" panose="03020402040607040605" pitchFamily="66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Offers!$I$2</c:f>
              <c:strCache>
                <c:ptCount val="1"/>
                <c:pt idx="0">
                  <c:v>Total</c:v>
                </c:pt>
              </c:strCache>
            </c:strRef>
          </c:tx>
          <c:spPr>
            <a:blipFill>
              <a:blip xmlns:r="http://schemas.openxmlformats.org/officeDocument/2006/relationships" r:embed="rId3"/>
              <a:tile tx="0" ty="0" sx="100000" sy="100000" flip="none" algn="tl"/>
            </a:blip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c:spPr>
          <c:invertIfNegative val="0"/>
          <c:cat>
            <c:strRef>
              <c:f>Offers!$C$3:$C$17</c:f>
              <c:strCache>
                <c:ptCount val="15"/>
                <c:pt idx="0">
                  <c:v>C</c:v>
                </c:pt>
                <c:pt idx="1">
                  <c:v>D</c:v>
                </c:pt>
                <c:pt idx="2">
                  <c:v>E</c:v>
                </c:pt>
                <c:pt idx="3">
                  <c:v>D</c:v>
                </c:pt>
                <c:pt idx="4">
                  <c:v>B</c:v>
                </c:pt>
                <c:pt idx="5">
                  <c:v>A</c:v>
                </c:pt>
                <c:pt idx="6">
                  <c:v>A</c:v>
                </c:pt>
                <c:pt idx="7">
                  <c:v>C</c:v>
                </c:pt>
                <c:pt idx="8">
                  <c:v>B</c:v>
                </c:pt>
                <c:pt idx="9">
                  <c:v>E</c:v>
                </c:pt>
                <c:pt idx="10">
                  <c:v>D</c:v>
                </c:pt>
                <c:pt idx="11">
                  <c:v>B</c:v>
                </c:pt>
                <c:pt idx="12">
                  <c:v>D</c:v>
                </c:pt>
                <c:pt idx="13">
                  <c:v>A</c:v>
                </c:pt>
                <c:pt idx="14">
                  <c:v>E</c:v>
                </c:pt>
              </c:strCache>
            </c:strRef>
          </c:cat>
          <c:val>
            <c:numRef>
              <c:f>Offers!$I$3:$I$17</c:f>
              <c:numCache>
                <c:formatCode>"€"#,##0.00</c:formatCode>
                <c:ptCount val="15"/>
                <c:pt idx="0">
                  <c:v>1435.2</c:v>
                </c:pt>
                <c:pt idx="1">
                  <c:v>692.2</c:v>
                </c:pt>
                <c:pt idx="2">
                  <c:v>2122.4</c:v>
                </c:pt>
                <c:pt idx="3">
                  <c:v>888.3</c:v>
                </c:pt>
                <c:pt idx="4">
                  <c:v>566.20000000000005</c:v>
                </c:pt>
                <c:pt idx="5">
                  <c:v>1157.3499999999999</c:v>
                </c:pt>
                <c:pt idx="6">
                  <c:v>553.15</c:v>
                </c:pt>
                <c:pt idx="7">
                  <c:v>1674.4</c:v>
                </c:pt>
                <c:pt idx="8">
                  <c:v>1100.75</c:v>
                </c:pt>
                <c:pt idx="9">
                  <c:v>782.2</c:v>
                </c:pt>
                <c:pt idx="10">
                  <c:v>1579.2</c:v>
                </c:pt>
                <c:pt idx="11">
                  <c:v>1084.2</c:v>
                </c:pt>
                <c:pt idx="12">
                  <c:v>1118.5999999999999</c:v>
                </c:pt>
                <c:pt idx="13">
                  <c:v>402.1</c:v>
                </c:pt>
                <c:pt idx="14">
                  <c:v>2222.4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74586016"/>
        <c:axId val="174586400"/>
        <c:axId val="0"/>
      </c:bar3DChart>
      <c:catAx>
        <c:axId val="174586016"/>
        <c:scaling>
          <c:orientation val="minMax"/>
        </c:scaling>
        <c:delete val="0"/>
        <c:axPos val="b"/>
        <c:title>
          <c:tx>
            <c:strRef>
              <c:f>Offers!$C$2</c:f>
              <c:strCache>
                <c:ptCount val="1"/>
                <c:pt idx="0">
                  <c:v>Type of Room</c:v>
                </c:pt>
              </c:strCache>
            </c:strRef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1" i="1" u="none" strike="noStrike" kern="1200" cap="none" spc="0" baseline="0">
                  <a:ln w="0"/>
                  <a:solidFill>
                    <a:schemeClr val="accent1"/>
                  </a:solidFill>
                  <a:effectLst>
                    <a:outerShdw blurRad="38100" dist="25400" dir="5400000" algn="ctr" rotWithShape="0">
                      <a:srgbClr val="6E747A">
                        <a:alpha val="43000"/>
                      </a:srgbClr>
                    </a:outerShdw>
                  </a:effectLst>
                  <a:latin typeface="Batang" panose="02030600000101010101" pitchFamily="18" charset="-127"/>
                  <a:ea typeface="Batang" panose="02030600000101010101" pitchFamily="18" charset="-127"/>
                  <a:cs typeface="Andalus" panose="02020603050405020304" pitchFamily="18" charset="-78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cap="none" spc="0" baseline="0">
                <a:ln w="0"/>
                <a:solidFill>
                  <a:schemeClr val="accent1"/>
                </a:solidFill>
                <a:effectLst>
                  <a:outerShdw blurRad="38100" dist="25400" dir="5400000" algn="ctr" rotWithShape="0">
                    <a:srgbClr val="6E747A">
                      <a:alpha val="43000"/>
                    </a:srgbClr>
                  </a:outerShdw>
                </a:effectLst>
                <a:latin typeface="Andalus" panose="02020603050405020304" pitchFamily="18" charset="-78"/>
                <a:ea typeface="+mn-ea"/>
                <a:cs typeface="Andalus" panose="02020603050405020304" pitchFamily="18" charset="-78"/>
              </a:defRPr>
            </a:pPr>
            <a:endParaRPr lang="en-US"/>
          </a:p>
        </c:txPr>
        <c:crossAx val="174586400"/>
        <c:crosses val="autoZero"/>
        <c:auto val="1"/>
        <c:lblAlgn val="ctr"/>
        <c:lblOffset val="100"/>
        <c:noMultiLvlLbl val="0"/>
      </c:catAx>
      <c:valAx>
        <c:axId val="174586400"/>
        <c:scaling>
          <c:orientation val="minMax"/>
        </c:scaling>
        <c:delete val="0"/>
        <c:axPos val="l"/>
        <c:majorGridlines>
          <c:spPr>
            <a:ln w="12700" cap="flat" cmpd="sng" algn="ctr">
              <a:solidFill>
                <a:schemeClr val="accent3"/>
              </a:solidFill>
              <a:prstDash val="solid"/>
              <a:miter lim="800000"/>
            </a:ln>
            <a:effectLst/>
          </c:spPr>
        </c:majorGridlines>
        <c:title>
          <c:tx>
            <c:strRef>
              <c:f>Offers!$I$2</c:f>
              <c:strCache>
                <c:ptCount val="1"/>
                <c:pt idx="0">
                  <c:v>Total</c:v>
                </c:pt>
              </c:strCache>
            </c:strRef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1" i="1" u="none" strike="noStrike" kern="1200" cap="none" spc="0" baseline="0">
                  <a:ln w="0"/>
                  <a:solidFill>
                    <a:schemeClr val="accent1"/>
                  </a:solidFill>
                  <a:effectLst>
                    <a:outerShdw blurRad="38100" dist="25400" dir="5400000" algn="ctr" rotWithShape="0">
                      <a:srgbClr val="6E747A">
                        <a:alpha val="43000"/>
                      </a:srgbClr>
                    </a:outerShdw>
                  </a:effectLst>
                  <a:latin typeface="Batang" panose="02030600000101010101" pitchFamily="18" charset="-127"/>
                  <a:ea typeface="Batang" panose="02030600000101010101" pitchFamily="18" charset="-127"/>
                  <a:cs typeface="Arabic Typesetting" panose="03020402040406030203" pitchFamily="66" charset="-78"/>
                </a:defRPr>
              </a:pPr>
              <a:endParaRPr lang="en-US"/>
            </a:p>
          </c:txPr>
        </c:title>
        <c:numFmt formatCode="&quot;€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cap="none" spc="0" baseline="0">
                <a:ln w="0"/>
                <a:solidFill>
                  <a:schemeClr val="accent1"/>
                </a:solidFill>
                <a:effectLst>
                  <a:outerShdw blurRad="38100" dist="25400" dir="5400000" algn="ctr" rotWithShape="0">
                    <a:srgbClr val="6E747A">
                      <a:alpha val="43000"/>
                    </a:srgbClr>
                  </a:outerShdw>
                </a:effectLst>
                <a:latin typeface="Andalus" panose="02020603050405020304" pitchFamily="18" charset="-78"/>
                <a:ea typeface="+mn-ea"/>
                <a:cs typeface="Andalus" panose="02020603050405020304" pitchFamily="18" charset="-78"/>
              </a:defRPr>
            </a:pPr>
            <a:endParaRPr lang="en-US"/>
          </a:p>
        </c:txPr>
        <c:crossAx val="1745860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blipFill>
      <a:blip xmlns:r="http://schemas.openxmlformats.org/officeDocument/2006/relationships" r:embed="rId4"/>
      <a:tile tx="0" ty="0" sx="100000" sy="100000" flip="none" algn="tl"/>
    </a:blipFill>
    <a:ln>
      <a:noFill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1370" cy="607115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topLeftCell="A3" workbookViewId="0">
      <selection activeCell="A3" sqref="A3:I17"/>
    </sheetView>
  </sheetViews>
  <sheetFormatPr defaultRowHeight="15" x14ac:dyDescent="0.25"/>
  <cols>
    <col min="1" max="1" width="16.42578125" bestFit="1" customWidth="1"/>
    <col min="2" max="2" width="19.7109375" bestFit="1" customWidth="1"/>
    <col min="3" max="3" width="8.28515625" bestFit="1" customWidth="1"/>
    <col min="4" max="4" width="16.7109375" bestFit="1" customWidth="1"/>
    <col min="5" max="5" width="14.140625" customWidth="1"/>
    <col min="6" max="6" width="11.28515625" bestFit="1" customWidth="1"/>
    <col min="7" max="7" width="11.42578125" bestFit="1" customWidth="1"/>
    <col min="8" max="8" width="12.7109375" customWidth="1"/>
    <col min="9" max="9" width="11.28515625" customWidth="1"/>
    <col min="11" max="11" width="10.7109375" bestFit="1" customWidth="1"/>
  </cols>
  <sheetData>
    <row r="1" spans="1:11" ht="60" customHeight="1" thickBot="1" x14ac:dyDescent="0.3">
      <c r="A1" s="4" t="s">
        <v>20</v>
      </c>
      <c r="B1" s="5"/>
      <c r="C1" s="5"/>
      <c r="D1" s="5"/>
      <c r="E1" s="5"/>
      <c r="F1" s="5"/>
      <c r="G1" s="5"/>
      <c r="H1" s="5"/>
      <c r="I1" s="6"/>
    </row>
    <row r="2" spans="1:11" ht="54.75" thickBot="1" x14ac:dyDescent="0.3">
      <c r="A2" s="7" t="s">
        <v>0</v>
      </c>
      <c r="B2" s="8" t="s">
        <v>1</v>
      </c>
      <c r="C2" s="9" t="s">
        <v>2</v>
      </c>
      <c r="D2" s="8" t="s">
        <v>3</v>
      </c>
      <c r="E2" s="9" t="s">
        <v>19</v>
      </c>
      <c r="F2" s="10" t="s">
        <v>13</v>
      </c>
      <c r="G2" s="11" t="s">
        <v>4</v>
      </c>
      <c r="H2" s="12" t="s">
        <v>5</v>
      </c>
      <c r="I2" s="13" t="s">
        <v>6</v>
      </c>
    </row>
    <row r="3" spans="1:11" ht="21" x14ac:dyDescent="0.25">
      <c r="A3" s="18">
        <v>42491</v>
      </c>
      <c r="B3" s="19">
        <v>42497</v>
      </c>
      <c r="C3" s="20" t="s">
        <v>10</v>
      </c>
      <c r="D3" s="21">
        <f>HLOOKUP(C3,$B$19:$F$20,2)*(B3-A3)</f>
        <v>1794</v>
      </c>
      <c r="E3" s="20" t="s">
        <v>14</v>
      </c>
      <c r="F3" s="22" t="s">
        <v>15</v>
      </c>
      <c r="G3" s="23">
        <f t="shared" ref="G3:G14" si="0">IF(AND((B3-A3)&gt;5,D3&gt;=1500),20%,IF(AND((B3-A3)&lt;=5,D3&gt;=1100),15%,IF(AND(D3&gt;=501,(B3-A3)&lt;=3),10%,5%)))</f>
        <v>0.2</v>
      </c>
      <c r="H3" s="24" t="str">
        <f>IF(AND(D3&lt;=1000,E3="Yes"),"1h30",IF(AND(D3&gt;1000,E3="Yes"),"2h",IF(AND(D3&lt;=700,E3="No"),"40min","1h")))</f>
        <v>2h</v>
      </c>
      <c r="I3" s="25">
        <f t="shared" ref="I3:I17" si="1">IF(F3="Yes",$C$22,0)+(D3-(D3*G3))</f>
        <v>1435.2</v>
      </c>
      <c r="K3" s="2"/>
    </row>
    <row r="4" spans="1:11" ht="21" x14ac:dyDescent="0.25">
      <c r="A4" s="26">
        <v>42491</v>
      </c>
      <c r="B4" s="27">
        <v>42493</v>
      </c>
      <c r="C4" s="28" t="s">
        <v>11</v>
      </c>
      <c r="D4" s="29">
        <f t="shared" ref="D4:D17" si="2">HLOOKUP(C4,$B$19:$F$20,2)*(B4-A4)</f>
        <v>658</v>
      </c>
      <c r="E4" s="28" t="s">
        <v>15</v>
      </c>
      <c r="F4" s="30" t="s">
        <v>14</v>
      </c>
      <c r="G4" s="23">
        <f t="shared" si="0"/>
        <v>0.1</v>
      </c>
      <c r="H4" s="31" t="str">
        <f t="shared" ref="H4:H17" si="3">IF(AND(D4&lt;=1000,E4="Yes"),"1h30",IF(AND(D4&gt;1000,E4="Yes"),"2h",IF(AND(D4&lt;=700,E4="No"),"40min","1h")))</f>
        <v>40min</v>
      </c>
      <c r="I4" s="32">
        <f t="shared" si="1"/>
        <v>692.2</v>
      </c>
      <c r="K4" s="2"/>
    </row>
    <row r="5" spans="1:11" ht="21" x14ac:dyDescent="0.25">
      <c r="A5" s="26">
        <v>42495</v>
      </c>
      <c r="B5" s="27">
        <v>42502</v>
      </c>
      <c r="C5" s="28" t="s">
        <v>12</v>
      </c>
      <c r="D5" s="29">
        <f t="shared" si="2"/>
        <v>2653</v>
      </c>
      <c r="E5" s="28" t="s">
        <v>14</v>
      </c>
      <c r="F5" s="30" t="s">
        <v>15</v>
      </c>
      <c r="G5" s="23">
        <f t="shared" si="0"/>
        <v>0.2</v>
      </c>
      <c r="H5" s="31" t="str">
        <f t="shared" si="3"/>
        <v>2h</v>
      </c>
      <c r="I5" s="32">
        <f t="shared" si="1"/>
        <v>2122.4</v>
      </c>
      <c r="K5" s="2"/>
    </row>
    <row r="6" spans="1:11" ht="21" x14ac:dyDescent="0.25">
      <c r="A6" s="18">
        <v>42498</v>
      </c>
      <c r="B6" s="19">
        <v>42501</v>
      </c>
      <c r="C6" s="20" t="s">
        <v>11</v>
      </c>
      <c r="D6" s="29">
        <f t="shared" si="2"/>
        <v>987</v>
      </c>
      <c r="E6" s="20" t="s">
        <v>14</v>
      </c>
      <c r="F6" s="22" t="s">
        <v>15</v>
      </c>
      <c r="G6" s="23">
        <f t="shared" si="0"/>
        <v>0.1</v>
      </c>
      <c r="H6" s="24" t="str">
        <f t="shared" si="3"/>
        <v>1h30</v>
      </c>
      <c r="I6" s="25">
        <f t="shared" si="1"/>
        <v>888.3</v>
      </c>
      <c r="K6" s="2"/>
    </row>
    <row r="7" spans="1:11" ht="21" x14ac:dyDescent="0.25">
      <c r="A7" s="26">
        <v>42499</v>
      </c>
      <c r="B7" s="27">
        <v>42501</v>
      </c>
      <c r="C7" s="28" t="s">
        <v>9</v>
      </c>
      <c r="D7" s="29">
        <f t="shared" si="2"/>
        <v>518</v>
      </c>
      <c r="E7" s="28" t="s">
        <v>14</v>
      </c>
      <c r="F7" s="30" t="s">
        <v>14</v>
      </c>
      <c r="G7" s="23">
        <f t="shared" si="0"/>
        <v>0.1</v>
      </c>
      <c r="H7" s="31" t="str">
        <f t="shared" si="3"/>
        <v>1h30</v>
      </c>
      <c r="I7" s="32">
        <f t="shared" si="1"/>
        <v>566.20000000000005</v>
      </c>
      <c r="K7" s="2"/>
    </row>
    <row r="8" spans="1:11" ht="21" x14ac:dyDescent="0.25">
      <c r="A8" s="18">
        <v>42499</v>
      </c>
      <c r="B8" s="19">
        <v>42506</v>
      </c>
      <c r="C8" s="20" t="s">
        <v>8</v>
      </c>
      <c r="D8" s="29">
        <f t="shared" si="2"/>
        <v>1113</v>
      </c>
      <c r="E8" s="20" t="s">
        <v>15</v>
      </c>
      <c r="F8" s="22" t="s">
        <v>14</v>
      </c>
      <c r="G8" s="23">
        <f t="shared" si="0"/>
        <v>0.05</v>
      </c>
      <c r="H8" s="24" t="str">
        <f t="shared" si="3"/>
        <v>1h</v>
      </c>
      <c r="I8" s="25">
        <f t="shared" si="1"/>
        <v>1157.3499999999999</v>
      </c>
      <c r="K8" s="2"/>
    </row>
    <row r="9" spans="1:11" ht="21" x14ac:dyDescent="0.25">
      <c r="A9" s="26">
        <v>42502</v>
      </c>
      <c r="B9" s="27">
        <v>42505</v>
      </c>
      <c r="C9" s="28" t="s">
        <v>8</v>
      </c>
      <c r="D9" s="29">
        <f t="shared" si="2"/>
        <v>477</v>
      </c>
      <c r="E9" s="28" t="s">
        <v>15</v>
      </c>
      <c r="F9" s="30" t="s">
        <v>14</v>
      </c>
      <c r="G9" s="23">
        <f t="shared" si="0"/>
        <v>0.05</v>
      </c>
      <c r="H9" s="31" t="str">
        <f t="shared" si="3"/>
        <v>40min</v>
      </c>
      <c r="I9" s="32">
        <f t="shared" si="1"/>
        <v>553.15</v>
      </c>
      <c r="K9" s="2"/>
    </row>
    <row r="10" spans="1:11" ht="21" x14ac:dyDescent="0.25">
      <c r="A10" s="18">
        <v>42503</v>
      </c>
      <c r="B10" s="19">
        <v>42510</v>
      </c>
      <c r="C10" s="20" t="s">
        <v>10</v>
      </c>
      <c r="D10" s="29">
        <f t="shared" si="2"/>
        <v>2093</v>
      </c>
      <c r="E10" s="20" t="s">
        <v>14</v>
      </c>
      <c r="F10" s="22" t="s">
        <v>15</v>
      </c>
      <c r="G10" s="23">
        <f t="shared" si="0"/>
        <v>0.2</v>
      </c>
      <c r="H10" s="24" t="str">
        <f t="shared" si="3"/>
        <v>2h</v>
      </c>
      <c r="I10" s="25">
        <f t="shared" si="1"/>
        <v>1674.4</v>
      </c>
      <c r="K10" s="2"/>
    </row>
    <row r="11" spans="1:11" ht="21" x14ac:dyDescent="0.25">
      <c r="A11" s="26">
        <v>42503</v>
      </c>
      <c r="B11" s="27">
        <v>42508</v>
      </c>
      <c r="C11" s="28" t="s">
        <v>9</v>
      </c>
      <c r="D11" s="29">
        <f t="shared" si="2"/>
        <v>1295</v>
      </c>
      <c r="E11" s="28" t="s">
        <v>15</v>
      </c>
      <c r="F11" s="30" t="s">
        <v>15</v>
      </c>
      <c r="G11" s="23">
        <f t="shared" si="0"/>
        <v>0.15</v>
      </c>
      <c r="H11" s="31" t="str">
        <f t="shared" si="3"/>
        <v>1h</v>
      </c>
      <c r="I11" s="32">
        <f t="shared" si="1"/>
        <v>1100.75</v>
      </c>
      <c r="K11" s="2"/>
    </row>
    <row r="12" spans="1:11" ht="21" x14ac:dyDescent="0.25">
      <c r="A12" s="18">
        <v>42508</v>
      </c>
      <c r="B12" s="19">
        <v>42510</v>
      </c>
      <c r="C12" s="20" t="s">
        <v>12</v>
      </c>
      <c r="D12" s="29">
        <f t="shared" si="2"/>
        <v>758</v>
      </c>
      <c r="E12" s="20" t="s">
        <v>14</v>
      </c>
      <c r="F12" s="22" t="s">
        <v>14</v>
      </c>
      <c r="G12" s="23">
        <f t="shared" si="0"/>
        <v>0.1</v>
      </c>
      <c r="H12" s="24" t="str">
        <f t="shared" si="3"/>
        <v>1h30</v>
      </c>
      <c r="I12" s="25">
        <f t="shared" si="1"/>
        <v>782.2</v>
      </c>
      <c r="K12" s="2"/>
    </row>
    <row r="13" spans="1:11" ht="21" x14ac:dyDescent="0.25">
      <c r="A13" s="26">
        <v>42509</v>
      </c>
      <c r="B13" s="27">
        <v>42515</v>
      </c>
      <c r="C13" s="28" t="s">
        <v>11</v>
      </c>
      <c r="D13" s="29">
        <f t="shared" si="2"/>
        <v>1974</v>
      </c>
      <c r="E13" s="28" t="s">
        <v>14</v>
      </c>
      <c r="F13" s="30" t="s">
        <v>15</v>
      </c>
      <c r="G13" s="23">
        <f t="shared" si="0"/>
        <v>0.2</v>
      </c>
      <c r="H13" s="31" t="str">
        <f t="shared" si="3"/>
        <v>2h</v>
      </c>
      <c r="I13" s="32">
        <f t="shared" si="1"/>
        <v>1579.2</v>
      </c>
      <c r="K13" s="2"/>
    </row>
    <row r="14" spans="1:11" ht="21" x14ac:dyDescent="0.25">
      <c r="A14" s="18">
        <v>42512</v>
      </c>
      <c r="B14" s="19">
        <v>42516</v>
      </c>
      <c r="C14" s="20" t="s">
        <v>9</v>
      </c>
      <c r="D14" s="29">
        <f t="shared" si="2"/>
        <v>1036</v>
      </c>
      <c r="E14" s="20" t="s">
        <v>15</v>
      </c>
      <c r="F14" s="22" t="s">
        <v>14</v>
      </c>
      <c r="G14" s="23">
        <f t="shared" si="0"/>
        <v>0.05</v>
      </c>
      <c r="H14" s="24" t="str">
        <f t="shared" si="3"/>
        <v>1h</v>
      </c>
      <c r="I14" s="25">
        <f t="shared" si="1"/>
        <v>1084.2</v>
      </c>
      <c r="K14" s="2"/>
    </row>
    <row r="15" spans="1:11" ht="21" x14ac:dyDescent="0.25">
      <c r="A15" s="26">
        <v>42517</v>
      </c>
      <c r="B15" s="27">
        <v>42521</v>
      </c>
      <c r="C15" s="28" t="s">
        <v>11</v>
      </c>
      <c r="D15" s="29">
        <f t="shared" si="2"/>
        <v>1316</v>
      </c>
      <c r="E15" s="28" t="s">
        <v>14</v>
      </c>
      <c r="F15" s="30" t="s">
        <v>15</v>
      </c>
      <c r="G15" s="23">
        <f>IF(AND((B15-A15)&gt;5,D15&gt;=1500),20%,IF(AND((B15-A15)&lt;=5,D15&gt;=1100),15%,IF(AND(D15&gt;=501,(B15-A15)&lt;=3),10%,5%)))</f>
        <v>0.15</v>
      </c>
      <c r="H15" s="31" t="str">
        <f t="shared" si="3"/>
        <v>2h</v>
      </c>
      <c r="I15" s="32">
        <f t="shared" si="1"/>
        <v>1118.5999999999999</v>
      </c>
      <c r="K15" s="2"/>
    </row>
    <row r="16" spans="1:11" ht="21" x14ac:dyDescent="0.25">
      <c r="A16" s="26">
        <v>42519</v>
      </c>
      <c r="B16" s="27">
        <v>42521</v>
      </c>
      <c r="C16" s="28" t="s">
        <v>8</v>
      </c>
      <c r="D16" s="29">
        <f t="shared" si="2"/>
        <v>318</v>
      </c>
      <c r="E16" s="28" t="s">
        <v>15</v>
      </c>
      <c r="F16" s="30" t="s">
        <v>14</v>
      </c>
      <c r="G16" s="23">
        <f t="shared" ref="G16:G17" si="4">IF(AND((B16-A16)&gt;5,D16&gt;=1500),20%,IF(AND((B16-A16)&lt;=5,D16&gt;=1100),15%,IF(AND(D16&gt;=501,(B16-A16)&lt;=3),10%,5%)))</f>
        <v>0.05</v>
      </c>
      <c r="H16" s="31" t="str">
        <f t="shared" si="3"/>
        <v>40min</v>
      </c>
      <c r="I16" s="32">
        <f t="shared" si="1"/>
        <v>402.1</v>
      </c>
      <c r="K16" s="2"/>
    </row>
    <row r="17" spans="1:11" ht="21.75" thickBot="1" x14ac:dyDescent="0.3">
      <c r="A17" s="33">
        <v>42521</v>
      </c>
      <c r="B17" s="34">
        <v>42528</v>
      </c>
      <c r="C17" s="35" t="s">
        <v>12</v>
      </c>
      <c r="D17" s="36">
        <f t="shared" si="2"/>
        <v>2653</v>
      </c>
      <c r="E17" s="35" t="s">
        <v>14</v>
      </c>
      <c r="F17" s="37" t="s">
        <v>14</v>
      </c>
      <c r="G17" s="38">
        <f t="shared" si="4"/>
        <v>0.2</v>
      </c>
      <c r="H17" s="39" t="str">
        <f t="shared" si="3"/>
        <v>2h</v>
      </c>
      <c r="I17" s="40">
        <f t="shared" si="1"/>
        <v>2222.4</v>
      </c>
      <c r="K17" s="2"/>
    </row>
    <row r="18" spans="1:11" ht="21.75" thickBot="1" x14ac:dyDescent="0.3">
      <c r="C18" s="1"/>
      <c r="G18" s="3"/>
      <c r="H18" s="14" t="s">
        <v>17</v>
      </c>
      <c r="I18" s="41">
        <f>SUM(I3:I17)</f>
        <v>17378.650000000001</v>
      </c>
    </row>
    <row r="19" spans="1:11" ht="21.75" thickBot="1" x14ac:dyDescent="0.55000000000000004">
      <c r="A19" s="14" t="s">
        <v>7</v>
      </c>
      <c r="B19" s="43" t="s">
        <v>8</v>
      </c>
      <c r="C19" s="44" t="s">
        <v>9</v>
      </c>
      <c r="D19" s="44" t="s">
        <v>10</v>
      </c>
      <c r="E19" s="45" t="s">
        <v>11</v>
      </c>
      <c r="F19" s="46" t="s">
        <v>12</v>
      </c>
      <c r="G19" s="3"/>
      <c r="H19" s="15" t="s">
        <v>18</v>
      </c>
      <c r="I19" s="42">
        <f>AVERAGE(I3:I17)</f>
        <v>1158.5766666666668</v>
      </c>
    </row>
    <row r="20" spans="1:11" ht="21.75" thickBot="1" x14ac:dyDescent="0.55000000000000004">
      <c r="A20" s="15" t="s">
        <v>3</v>
      </c>
      <c r="B20" s="47">
        <v>159</v>
      </c>
      <c r="C20" s="48">
        <v>259</v>
      </c>
      <c r="D20" s="48">
        <v>299</v>
      </c>
      <c r="E20" s="49">
        <v>329</v>
      </c>
      <c r="F20" s="50">
        <v>379</v>
      </c>
    </row>
    <row r="21" spans="1:11" ht="15.75" thickBot="1" x14ac:dyDescent="0.3"/>
    <row r="22" spans="1:11" ht="21.75" thickBot="1" x14ac:dyDescent="0.55000000000000004">
      <c r="A22" s="16" t="s">
        <v>16</v>
      </c>
      <c r="B22" s="17"/>
      <c r="C22" s="51">
        <v>100</v>
      </c>
    </row>
  </sheetData>
  <mergeCells count="2">
    <mergeCell ref="A1:I1"/>
    <mergeCell ref="A22:B2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showFormulas="1" workbookViewId="0">
      <selection activeCell="E4" sqref="E4"/>
    </sheetView>
  </sheetViews>
  <sheetFormatPr defaultRowHeight="15" x14ac:dyDescent="0.25"/>
  <cols>
    <col min="1" max="1" width="8.28515625" bestFit="1" customWidth="1"/>
    <col min="2" max="2" width="10" bestFit="1" customWidth="1"/>
    <col min="3" max="3" width="8.42578125" bestFit="1" customWidth="1"/>
    <col min="4" max="4" width="20.28515625" bestFit="1" customWidth="1"/>
    <col min="5" max="5" width="8" bestFit="1" customWidth="1"/>
    <col min="6" max="6" width="9" customWidth="1"/>
    <col min="7" max="7" width="59.85546875" bestFit="1" customWidth="1"/>
    <col min="8" max="8" width="55.140625" bestFit="1" customWidth="1"/>
    <col min="9" max="9" width="19.5703125" bestFit="1" customWidth="1"/>
  </cols>
  <sheetData>
    <row r="1" spans="1:9" ht="53.25" thickBot="1" x14ac:dyDescent="0.3">
      <c r="A1" s="52" t="s">
        <v>20</v>
      </c>
      <c r="B1" s="53"/>
      <c r="C1" s="53"/>
      <c r="D1" s="53"/>
      <c r="E1" s="53"/>
      <c r="F1" s="53"/>
      <c r="G1" s="53"/>
      <c r="H1" s="53"/>
      <c r="I1" s="54"/>
    </row>
    <row r="2" spans="1:9" ht="54.75" thickBot="1" x14ac:dyDescent="0.3">
      <c r="A2" s="55" t="s">
        <v>0</v>
      </c>
      <c r="B2" s="56" t="s">
        <v>1</v>
      </c>
      <c r="C2" s="57" t="s">
        <v>2</v>
      </c>
      <c r="D2" s="56" t="s">
        <v>3</v>
      </c>
      <c r="E2" s="57" t="s">
        <v>19</v>
      </c>
      <c r="F2" s="58" t="s">
        <v>13</v>
      </c>
      <c r="G2" s="59" t="s">
        <v>4</v>
      </c>
      <c r="H2" s="60" t="s">
        <v>5</v>
      </c>
      <c r="I2" s="61" t="s">
        <v>6</v>
      </c>
    </row>
    <row r="3" spans="1:9" ht="21" x14ac:dyDescent="0.25">
      <c r="A3" s="18">
        <v>42491</v>
      </c>
      <c r="B3" s="19">
        <v>42497</v>
      </c>
      <c r="C3" s="20" t="s">
        <v>10</v>
      </c>
      <c r="D3" s="21">
        <f>HLOOKUP(C3,$B$19:$F$20,2)*(B3-A3)</f>
        <v>1794</v>
      </c>
      <c r="E3" s="20" t="s">
        <v>14</v>
      </c>
      <c r="F3" s="22" t="s">
        <v>15</v>
      </c>
      <c r="G3" s="23">
        <f t="shared" ref="G3:G14" si="0">IF(AND((B3-A3)&gt;5,D3&gt;=1500),20%,IF(AND((B3-A3)&lt;=5,D3&gt;=1100),15%,IF(AND(D3&gt;=501,(B3-A3)&lt;=3),10%,5%)))</f>
        <v>0.2</v>
      </c>
      <c r="H3" s="24" t="str">
        <f>IF(AND(D3&lt;=1000,E3="Yes"),"1h30",IF(AND(D3&gt;1000,E3="Yes"),"2h",IF(AND(D3&lt;=700,E3="No"),"40min","1h")))</f>
        <v>2h</v>
      </c>
      <c r="I3" s="25">
        <f t="shared" ref="I3:I17" si="1">IF(F3="Yes",$C$22,0)+(D3-(D3*G3))</f>
        <v>1435.2</v>
      </c>
    </row>
    <row r="4" spans="1:9" ht="21" x14ac:dyDescent="0.25">
      <c r="A4" s="26">
        <v>42491</v>
      </c>
      <c r="B4" s="27">
        <v>42493</v>
      </c>
      <c r="C4" s="28" t="s">
        <v>11</v>
      </c>
      <c r="D4" s="29">
        <f t="shared" ref="D4:D17" si="2">HLOOKUP(C4,$B$19:$F$20,2)*(B4-A4)</f>
        <v>658</v>
      </c>
      <c r="E4" s="28" t="s">
        <v>15</v>
      </c>
      <c r="F4" s="30" t="s">
        <v>14</v>
      </c>
      <c r="G4" s="23">
        <f t="shared" si="0"/>
        <v>0.1</v>
      </c>
      <c r="H4" s="31" t="str">
        <f t="shared" ref="H4:H17" si="3">IF(AND(D4&lt;=1000,E4="Yes"),"1h30",IF(AND(D4&gt;1000,E4="Yes"),"2h",IF(AND(D4&lt;=700,E4="No"),"40min","1h")))</f>
        <v>40min</v>
      </c>
      <c r="I4" s="32">
        <f t="shared" si="1"/>
        <v>692.2</v>
      </c>
    </row>
    <row r="5" spans="1:9" ht="21" x14ac:dyDescent="0.25">
      <c r="A5" s="26">
        <v>42495</v>
      </c>
      <c r="B5" s="27">
        <v>42502</v>
      </c>
      <c r="C5" s="28" t="s">
        <v>12</v>
      </c>
      <c r="D5" s="29">
        <f t="shared" si="2"/>
        <v>2653</v>
      </c>
      <c r="E5" s="28" t="s">
        <v>14</v>
      </c>
      <c r="F5" s="30" t="s">
        <v>15</v>
      </c>
      <c r="G5" s="23">
        <f t="shared" si="0"/>
        <v>0.2</v>
      </c>
      <c r="H5" s="31" t="str">
        <f t="shared" si="3"/>
        <v>2h</v>
      </c>
      <c r="I5" s="32">
        <f t="shared" si="1"/>
        <v>2122.4</v>
      </c>
    </row>
    <row r="6" spans="1:9" ht="21" x14ac:dyDescent="0.25">
      <c r="A6" s="18">
        <v>42498</v>
      </c>
      <c r="B6" s="19">
        <v>42501</v>
      </c>
      <c r="C6" s="20" t="s">
        <v>11</v>
      </c>
      <c r="D6" s="29">
        <f t="shared" si="2"/>
        <v>987</v>
      </c>
      <c r="E6" s="20" t="s">
        <v>14</v>
      </c>
      <c r="F6" s="22" t="s">
        <v>15</v>
      </c>
      <c r="G6" s="23">
        <f t="shared" si="0"/>
        <v>0.1</v>
      </c>
      <c r="H6" s="24" t="str">
        <f t="shared" si="3"/>
        <v>1h30</v>
      </c>
      <c r="I6" s="25">
        <f t="shared" si="1"/>
        <v>888.3</v>
      </c>
    </row>
    <row r="7" spans="1:9" ht="21" x14ac:dyDescent="0.25">
      <c r="A7" s="26">
        <v>42499</v>
      </c>
      <c r="B7" s="27">
        <v>42501</v>
      </c>
      <c r="C7" s="28" t="s">
        <v>9</v>
      </c>
      <c r="D7" s="29">
        <f t="shared" si="2"/>
        <v>518</v>
      </c>
      <c r="E7" s="28" t="s">
        <v>14</v>
      </c>
      <c r="F7" s="30" t="s">
        <v>14</v>
      </c>
      <c r="G7" s="23">
        <f t="shared" si="0"/>
        <v>0.1</v>
      </c>
      <c r="H7" s="31" t="str">
        <f t="shared" si="3"/>
        <v>1h30</v>
      </c>
      <c r="I7" s="32">
        <f t="shared" si="1"/>
        <v>566.20000000000005</v>
      </c>
    </row>
    <row r="8" spans="1:9" ht="21" x14ac:dyDescent="0.25">
      <c r="A8" s="18">
        <v>42499</v>
      </c>
      <c r="B8" s="19">
        <v>42506</v>
      </c>
      <c r="C8" s="20" t="s">
        <v>8</v>
      </c>
      <c r="D8" s="29">
        <f t="shared" si="2"/>
        <v>1113</v>
      </c>
      <c r="E8" s="20" t="s">
        <v>15</v>
      </c>
      <c r="F8" s="22" t="s">
        <v>14</v>
      </c>
      <c r="G8" s="23">
        <f t="shared" si="0"/>
        <v>0.05</v>
      </c>
      <c r="H8" s="24" t="str">
        <f t="shared" si="3"/>
        <v>1h</v>
      </c>
      <c r="I8" s="25">
        <f t="shared" si="1"/>
        <v>1157.3499999999999</v>
      </c>
    </row>
    <row r="9" spans="1:9" ht="21" x14ac:dyDescent="0.25">
      <c r="A9" s="26">
        <v>42502</v>
      </c>
      <c r="B9" s="27">
        <v>42505</v>
      </c>
      <c r="C9" s="28" t="s">
        <v>8</v>
      </c>
      <c r="D9" s="29">
        <f t="shared" si="2"/>
        <v>477</v>
      </c>
      <c r="E9" s="28" t="s">
        <v>15</v>
      </c>
      <c r="F9" s="30" t="s">
        <v>14</v>
      </c>
      <c r="G9" s="23">
        <f t="shared" si="0"/>
        <v>0.05</v>
      </c>
      <c r="H9" s="31" t="str">
        <f t="shared" si="3"/>
        <v>40min</v>
      </c>
      <c r="I9" s="32">
        <f t="shared" si="1"/>
        <v>553.15</v>
      </c>
    </row>
    <row r="10" spans="1:9" ht="21" x14ac:dyDescent="0.25">
      <c r="A10" s="18">
        <v>42503</v>
      </c>
      <c r="B10" s="19">
        <v>42510</v>
      </c>
      <c r="C10" s="20" t="s">
        <v>10</v>
      </c>
      <c r="D10" s="29">
        <f t="shared" si="2"/>
        <v>2093</v>
      </c>
      <c r="E10" s="20" t="s">
        <v>14</v>
      </c>
      <c r="F10" s="22" t="s">
        <v>15</v>
      </c>
      <c r="G10" s="23">
        <f t="shared" si="0"/>
        <v>0.2</v>
      </c>
      <c r="H10" s="24" t="str">
        <f t="shared" si="3"/>
        <v>2h</v>
      </c>
      <c r="I10" s="25">
        <f t="shared" si="1"/>
        <v>1674.4</v>
      </c>
    </row>
    <row r="11" spans="1:9" ht="21" x14ac:dyDescent="0.25">
      <c r="A11" s="26">
        <v>42503</v>
      </c>
      <c r="B11" s="27">
        <v>42508</v>
      </c>
      <c r="C11" s="28" t="s">
        <v>9</v>
      </c>
      <c r="D11" s="29">
        <f t="shared" si="2"/>
        <v>1295</v>
      </c>
      <c r="E11" s="28" t="s">
        <v>15</v>
      </c>
      <c r="F11" s="30" t="s">
        <v>15</v>
      </c>
      <c r="G11" s="23">
        <f t="shared" si="0"/>
        <v>0.15</v>
      </c>
      <c r="H11" s="31" t="str">
        <f t="shared" si="3"/>
        <v>1h</v>
      </c>
      <c r="I11" s="32">
        <f t="shared" si="1"/>
        <v>1100.75</v>
      </c>
    </row>
    <row r="12" spans="1:9" ht="21" x14ac:dyDescent="0.25">
      <c r="A12" s="18">
        <v>42508</v>
      </c>
      <c r="B12" s="19">
        <v>42510</v>
      </c>
      <c r="C12" s="20" t="s">
        <v>12</v>
      </c>
      <c r="D12" s="29">
        <f t="shared" si="2"/>
        <v>758</v>
      </c>
      <c r="E12" s="20" t="s">
        <v>14</v>
      </c>
      <c r="F12" s="22" t="s">
        <v>14</v>
      </c>
      <c r="G12" s="23">
        <f t="shared" si="0"/>
        <v>0.1</v>
      </c>
      <c r="H12" s="24" t="str">
        <f t="shared" si="3"/>
        <v>1h30</v>
      </c>
      <c r="I12" s="25">
        <f t="shared" si="1"/>
        <v>782.2</v>
      </c>
    </row>
    <row r="13" spans="1:9" ht="21" x14ac:dyDescent="0.25">
      <c r="A13" s="26">
        <v>42509</v>
      </c>
      <c r="B13" s="27">
        <v>42515</v>
      </c>
      <c r="C13" s="28" t="s">
        <v>11</v>
      </c>
      <c r="D13" s="29">
        <f t="shared" si="2"/>
        <v>1974</v>
      </c>
      <c r="E13" s="28" t="s">
        <v>14</v>
      </c>
      <c r="F13" s="30" t="s">
        <v>15</v>
      </c>
      <c r="G13" s="23">
        <f t="shared" si="0"/>
        <v>0.2</v>
      </c>
      <c r="H13" s="31" t="str">
        <f t="shared" si="3"/>
        <v>2h</v>
      </c>
      <c r="I13" s="32">
        <f t="shared" si="1"/>
        <v>1579.2</v>
      </c>
    </row>
    <row r="14" spans="1:9" ht="21" x14ac:dyDescent="0.25">
      <c r="A14" s="18">
        <v>42512</v>
      </c>
      <c r="B14" s="19">
        <v>42516</v>
      </c>
      <c r="C14" s="20" t="s">
        <v>9</v>
      </c>
      <c r="D14" s="29">
        <f t="shared" si="2"/>
        <v>1036</v>
      </c>
      <c r="E14" s="20" t="s">
        <v>15</v>
      </c>
      <c r="F14" s="22" t="s">
        <v>14</v>
      </c>
      <c r="G14" s="23">
        <f t="shared" si="0"/>
        <v>0.05</v>
      </c>
      <c r="H14" s="24" t="str">
        <f t="shared" si="3"/>
        <v>1h</v>
      </c>
      <c r="I14" s="25">
        <f t="shared" si="1"/>
        <v>1084.2</v>
      </c>
    </row>
    <row r="15" spans="1:9" ht="21" x14ac:dyDescent="0.25">
      <c r="A15" s="26">
        <v>42517</v>
      </c>
      <c r="B15" s="27">
        <v>42521</v>
      </c>
      <c r="C15" s="28" t="s">
        <v>11</v>
      </c>
      <c r="D15" s="29">
        <f t="shared" si="2"/>
        <v>1316</v>
      </c>
      <c r="E15" s="28" t="s">
        <v>14</v>
      </c>
      <c r="F15" s="30" t="s">
        <v>15</v>
      </c>
      <c r="G15" s="23">
        <f>IF(AND((B15-A15)&gt;5,D15&gt;=1500),20%,IF(AND((B15-A15)&lt;=5,D15&gt;=1100),15%,IF(AND(D15&gt;=501,(B15-A15)&lt;=3),10%,5%)))</f>
        <v>0.15</v>
      </c>
      <c r="H15" s="31" t="str">
        <f t="shared" si="3"/>
        <v>2h</v>
      </c>
      <c r="I15" s="32">
        <f t="shared" si="1"/>
        <v>1118.5999999999999</v>
      </c>
    </row>
    <row r="16" spans="1:9" ht="21" x14ac:dyDescent="0.25">
      <c r="A16" s="26">
        <v>42519</v>
      </c>
      <c r="B16" s="27">
        <v>42521</v>
      </c>
      <c r="C16" s="28" t="s">
        <v>8</v>
      </c>
      <c r="D16" s="29">
        <f t="shared" si="2"/>
        <v>318</v>
      </c>
      <c r="E16" s="28" t="s">
        <v>15</v>
      </c>
      <c r="F16" s="30" t="s">
        <v>14</v>
      </c>
      <c r="G16" s="23">
        <f t="shared" ref="G16:G17" si="4">IF(AND((B16-A16)&gt;5,D16&gt;=1500),20%,IF(AND((B16-A16)&lt;=5,D16&gt;=1100),15%,IF(AND(D16&gt;=501,(B16-A16)&lt;=3),10%,5%)))</f>
        <v>0.05</v>
      </c>
      <c r="H16" s="31" t="str">
        <f t="shared" si="3"/>
        <v>40min</v>
      </c>
      <c r="I16" s="32">
        <f t="shared" si="1"/>
        <v>402.1</v>
      </c>
    </row>
    <row r="17" spans="1:9" ht="21.75" thickBot="1" x14ac:dyDescent="0.3">
      <c r="A17" s="33">
        <v>42521</v>
      </c>
      <c r="B17" s="34">
        <v>42528</v>
      </c>
      <c r="C17" s="35" t="s">
        <v>12</v>
      </c>
      <c r="D17" s="36">
        <f t="shared" si="2"/>
        <v>2653</v>
      </c>
      <c r="E17" s="35" t="s">
        <v>14</v>
      </c>
      <c r="F17" s="37" t="s">
        <v>14</v>
      </c>
      <c r="G17" s="38">
        <f t="shared" si="4"/>
        <v>0.2</v>
      </c>
      <c r="H17" s="39" t="str">
        <f t="shared" si="3"/>
        <v>2h</v>
      </c>
      <c r="I17" s="40">
        <f t="shared" si="1"/>
        <v>2222.4</v>
      </c>
    </row>
    <row r="18" spans="1:9" ht="21.75" thickBot="1" x14ac:dyDescent="0.3">
      <c r="C18" s="1"/>
      <c r="G18" s="3"/>
      <c r="H18" s="62" t="s">
        <v>17</v>
      </c>
      <c r="I18" s="41">
        <f>SUM(I3:I17)</f>
        <v>17378.650000000001</v>
      </c>
    </row>
    <row r="19" spans="1:9" ht="21.75" thickBot="1" x14ac:dyDescent="0.55000000000000004">
      <c r="A19" s="62" t="s">
        <v>7</v>
      </c>
      <c r="B19" s="43" t="s">
        <v>8</v>
      </c>
      <c r="C19" s="44" t="s">
        <v>9</v>
      </c>
      <c r="D19" s="44" t="s">
        <v>10</v>
      </c>
      <c r="E19" s="45" t="s">
        <v>11</v>
      </c>
      <c r="F19" s="46" t="s">
        <v>12</v>
      </c>
      <c r="G19" s="3"/>
      <c r="H19" s="63" t="s">
        <v>18</v>
      </c>
      <c r="I19" s="42">
        <f>AVERAGE(I3:I17)</f>
        <v>1158.5766666666668</v>
      </c>
    </row>
    <row r="20" spans="1:9" ht="21.75" thickBot="1" x14ac:dyDescent="0.55000000000000004">
      <c r="A20" s="63" t="s">
        <v>3</v>
      </c>
      <c r="B20" s="47">
        <v>159</v>
      </c>
      <c r="C20" s="48">
        <v>259</v>
      </c>
      <c r="D20" s="48">
        <v>299</v>
      </c>
      <c r="E20" s="49">
        <v>329</v>
      </c>
      <c r="F20" s="50">
        <v>379</v>
      </c>
    </row>
    <row r="21" spans="1:9" ht="15.75" thickBot="1" x14ac:dyDescent="0.3"/>
    <row r="22" spans="1:9" ht="21.75" thickBot="1" x14ac:dyDescent="0.55000000000000004">
      <c r="A22" s="64" t="s">
        <v>16</v>
      </c>
      <c r="B22" s="65"/>
      <c r="C22" s="51">
        <v>100</v>
      </c>
    </row>
  </sheetData>
  <mergeCells count="2">
    <mergeCell ref="A1:I1"/>
    <mergeCell ref="A22:B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1</vt:i4>
      </vt:variant>
    </vt:vector>
  </HeadingPairs>
  <TitlesOfParts>
    <vt:vector size="3" baseType="lpstr">
      <vt:lpstr>Offers</vt:lpstr>
      <vt:lpstr>Offers Formulas</vt:lpstr>
      <vt:lpstr>Chart</vt:lpstr>
    </vt:vector>
  </TitlesOfParts>
  <Company>Whitehall College CDETB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 VANDERWORST</dc:creator>
  <cp:lastModifiedBy>LOUISE VANDERWORST</cp:lastModifiedBy>
  <dcterms:created xsi:type="dcterms:W3CDTF">2016-02-02T13:06:48Z</dcterms:created>
  <dcterms:modified xsi:type="dcterms:W3CDTF">2016-03-08T13:27:46Z</dcterms:modified>
</cp:coreProperties>
</file>