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-saussier\Desktop\"/>
    </mc:Choice>
  </mc:AlternateContent>
  <bookViews>
    <workbookView xWindow="0" yWindow="0" windowWidth="28800" windowHeight="11835" firstSheet="1" activeTab="1"/>
  </bookViews>
  <sheets>
    <sheet name="RECAP_2016" sheetId="3" r:id="rId1"/>
    <sheet name="CHANTIERS_2016" sheetId="2" r:id="rId2"/>
    <sheet name="Feuil2" sheetId="17" r:id="rId3"/>
  </sheets>
  <functionGroups builtInGroupCount="18"/>
  <definedNames>
    <definedName name="_xlnm._FilterDatabase" localSheetId="1" hidden="1">CHANTIERS_2016!$B$1:$AJ$94</definedName>
    <definedName name="facture">CHANTIERS_2016!$N:$N</definedName>
    <definedName name="_xlnm.Print_Titles" localSheetId="1">CHANTIERS_2016!$1:$1</definedName>
    <definedName name="_xlnm.Print_Titles" localSheetId="0">RECAP_2016!$1:$2</definedName>
    <definedName name="Nom_Client">CHANTIERS_2016!$F:$F</definedName>
  </definedNames>
  <calcPr calcId="152511"/>
</workbook>
</file>

<file path=xl/calcChain.xml><?xml version="1.0" encoding="utf-8"?>
<calcChain xmlns="http://schemas.openxmlformats.org/spreadsheetml/2006/main">
  <c r="AC2" i="2" l="1"/>
  <c r="AC3" i="2"/>
  <c r="AC4" i="2"/>
  <c r="AC5" i="2" l="1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78" i="2"/>
  <c r="AC79" i="2"/>
  <c r="AC80" i="2"/>
  <c r="AC81" i="2"/>
  <c r="AC82" i="2"/>
  <c r="AC83" i="2"/>
  <c r="AC84" i="2"/>
  <c r="AC85" i="2"/>
  <c r="AC86" i="2"/>
  <c r="AC87" i="2"/>
  <c r="AC88" i="2"/>
  <c r="AC89" i="2"/>
  <c r="AC90" i="2"/>
  <c r="AC91" i="2"/>
  <c r="AC92" i="2"/>
  <c r="AC93" i="2"/>
  <c r="AC94" i="2"/>
  <c r="AC95" i="2"/>
  <c r="AC96" i="2"/>
  <c r="AC97" i="2"/>
  <c r="AC98" i="2"/>
  <c r="AC99" i="2"/>
  <c r="AC100" i="2"/>
  <c r="AC101" i="2"/>
  <c r="AC102" i="2"/>
  <c r="AC103" i="2"/>
  <c r="AC104" i="2"/>
  <c r="AC105" i="2"/>
  <c r="AC106" i="2"/>
  <c r="AC107" i="2"/>
  <c r="AC108" i="2"/>
  <c r="AC109" i="2"/>
  <c r="AC110" i="2"/>
  <c r="AC111" i="2"/>
  <c r="AC112" i="2"/>
  <c r="AC113" i="2"/>
  <c r="AC114" i="2"/>
  <c r="AC115" i="2"/>
  <c r="AC116" i="2"/>
  <c r="AC117" i="2"/>
  <c r="AC118" i="2"/>
  <c r="AC119" i="2"/>
  <c r="AC120" i="2"/>
  <c r="AC121" i="2"/>
  <c r="AC122" i="2"/>
  <c r="AC123" i="2"/>
  <c r="AC124" i="2"/>
  <c r="AC125" i="2"/>
  <c r="AC126" i="2"/>
  <c r="AC127" i="2"/>
  <c r="AC128" i="2"/>
  <c r="AC129" i="2"/>
  <c r="AC130" i="2"/>
  <c r="AC131" i="2"/>
  <c r="AC132" i="2"/>
  <c r="AA95" i="2" l="1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AA184" i="2"/>
  <c r="AA185" i="2"/>
  <c r="AA186" i="2"/>
  <c r="AA187" i="2"/>
  <c r="AA188" i="2"/>
  <c r="AA189" i="2"/>
  <c r="AA190" i="2"/>
  <c r="AA191" i="2"/>
  <c r="AA192" i="2"/>
  <c r="AA193" i="2"/>
  <c r="AA194" i="2"/>
  <c r="AA195" i="2"/>
  <c r="AA196" i="2"/>
  <c r="AA197" i="2"/>
  <c r="AA198" i="2"/>
  <c r="AA199" i="2"/>
  <c r="AA200" i="2"/>
  <c r="AA201" i="2"/>
  <c r="AA202" i="2"/>
  <c r="AA203" i="2"/>
  <c r="AA204" i="2"/>
  <c r="AA205" i="2"/>
  <c r="AA206" i="2"/>
  <c r="AA207" i="2"/>
  <c r="AA208" i="2"/>
  <c r="AA209" i="2"/>
  <c r="AA210" i="2"/>
  <c r="AA211" i="2"/>
  <c r="AA212" i="2"/>
  <c r="AA213" i="2"/>
  <c r="AA214" i="2"/>
  <c r="AA215" i="2"/>
  <c r="AA216" i="2"/>
  <c r="AA217" i="2"/>
  <c r="AA218" i="2"/>
  <c r="AA219" i="2"/>
  <c r="AA220" i="2"/>
  <c r="AA221" i="2"/>
  <c r="AA222" i="2"/>
  <c r="AA223" i="2"/>
  <c r="AA224" i="2"/>
  <c r="AA225" i="2"/>
  <c r="AA226" i="2"/>
  <c r="AA227" i="2"/>
  <c r="AA228" i="2"/>
  <c r="AA229" i="2"/>
  <c r="AA230" i="2"/>
  <c r="AA231" i="2"/>
  <c r="AA232" i="2"/>
  <c r="AA233" i="2"/>
  <c r="AA234" i="2"/>
  <c r="AA235" i="2"/>
  <c r="AA236" i="2"/>
  <c r="AA237" i="2"/>
  <c r="AA238" i="2"/>
  <c r="AA239" i="2"/>
  <c r="AA240" i="2"/>
  <c r="AA241" i="2"/>
  <c r="AA242" i="2"/>
  <c r="AA243" i="2"/>
  <c r="AA244" i="2"/>
  <c r="AA245" i="2"/>
  <c r="AA246" i="2"/>
  <c r="AA247" i="2"/>
  <c r="AA248" i="2"/>
  <c r="AA249" i="2"/>
  <c r="AA250" i="2"/>
  <c r="AA251" i="2"/>
  <c r="AA252" i="2"/>
  <c r="AA253" i="2"/>
  <c r="AA254" i="2"/>
  <c r="AA255" i="2"/>
  <c r="AA256" i="2"/>
  <c r="AA257" i="2"/>
  <c r="AA258" i="2"/>
  <c r="AA259" i="2"/>
  <c r="AA260" i="2"/>
  <c r="AA261" i="2"/>
  <c r="AA262" i="2"/>
  <c r="AA263" i="2"/>
  <c r="AA264" i="2"/>
  <c r="AA265" i="2"/>
  <c r="AA266" i="2"/>
  <c r="AA267" i="2"/>
  <c r="AA268" i="2"/>
  <c r="AA269" i="2"/>
  <c r="AA270" i="2"/>
  <c r="AA271" i="2"/>
  <c r="AA272" i="2"/>
  <c r="AA273" i="2"/>
  <c r="AA274" i="2"/>
  <c r="AA275" i="2"/>
  <c r="AA276" i="2"/>
  <c r="AA277" i="2"/>
  <c r="AA278" i="2"/>
  <c r="AA279" i="2"/>
  <c r="AA280" i="2"/>
  <c r="AA281" i="2"/>
  <c r="AA282" i="2"/>
  <c r="AA283" i="2"/>
  <c r="AA284" i="2"/>
  <c r="AA285" i="2"/>
  <c r="AA286" i="2"/>
  <c r="AA287" i="2"/>
  <c r="AA288" i="2"/>
  <c r="AA289" i="2"/>
  <c r="AA290" i="2"/>
  <c r="AA291" i="2"/>
  <c r="AA292" i="2"/>
  <c r="AA293" i="2"/>
  <c r="AA294" i="2"/>
  <c r="AA295" i="2"/>
  <c r="AA296" i="2"/>
  <c r="AA297" i="2"/>
  <c r="AA298" i="2"/>
  <c r="AA299" i="2"/>
  <c r="AA300" i="2"/>
  <c r="AA301" i="2"/>
  <c r="AA302" i="2"/>
  <c r="AA303" i="2"/>
  <c r="AA304" i="2"/>
  <c r="AA305" i="2"/>
  <c r="AA306" i="2"/>
  <c r="AA307" i="2"/>
  <c r="AA308" i="2"/>
  <c r="AA309" i="2"/>
  <c r="AA310" i="2"/>
  <c r="AA311" i="2"/>
  <c r="AA312" i="2"/>
  <c r="AA313" i="2"/>
  <c r="AA314" i="2"/>
  <c r="AA315" i="2"/>
  <c r="AA316" i="2"/>
  <c r="AA317" i="2"/>
  <c r="AA318" i="2"/>
  <c r="AA319" i="2"/>
  <c r="AA320" i="2"/>
  <c r="AA321" i="2"/>
  <c r="AA322" i="2"/>
  <c r="AA323" i="2"/>
  <c r="AA324" i="2"/>
  <c r="AA325" i="2"/>
  <c r="AA326" i="2"/>
  <c r="AA327" i="2"/>
  <c r="AA328" i="2"/>
  <c r="AA329" i="2"/>
  <c r="AA330" i="2"/>
  <c r="AA331" i="2"/>
  <c r="AA332" i="2"/>
  <c r="AA333" i="2"/>
  <c r="AA334" i="2"/>
  <c r="AA335" i="2"/>
  <c r="AA336" i="2"/>
  <c r="AA337" i="2"/>
  <c r="AA338" i="2"/>
  <c r="AA339" i="2"/>
  <c r="AA340" i="2"/>
  <c r="AA341" i="2"/>
  <c r="AA342" i="2"/>
  <c r="AA343" i="2"/>
  <c r="AA344" i="2"/>
  <c r="AA345" i="2"/>
  <c r="AA346" i="2"/>
  <c r="AA347" i="2"/>
  <c r="AA348" i="2"/>
  <c r="AA349" i="2"/>
  <c r="AA350" i="2"/>
  <c r="AA351" i="2"/>
  <c r="AA352" i="2"/>
  <c r="AA353" i="2"/>
  <c r="AA354" i="2"/>
  <c r="AA355" i="2"/>
  <c r="AA356" i="2"/>
  <c r="AA357" i="2"/>
  <c r="AA358" i="2"/>
  <c r="AA359" i="2"/>
  <c r="AA360" i="2"/>
  <c r="AA361" i="2"/>
  <c r="AA362" i="2"/>
  <c r="AA363" i="2"/>
  <c r="AA364" i="2"/>
  <c r="AA365" i="2"/>
  <c r="AA366" i="2"/>
  <c r="AA367" i="2"/>
  <c r="AA368" i="2"/>
  <c r="AA369" i="2"/>
  <c r="AA370" i="2"/>
  <c r="AA371" i="2"/>
  <c r="AA372" i="2"/>
  <c r="AA373" i="2"/>
  <c r="AA374" i="2"/>
  <c r="AA375" i="2"/>
  <c r="AA376" i="2"/>
  <c r="AA377" i="2"/>
  <c r="AA378" i="2"/>
  <c r="AA379" i="2"/>
  <c r="AA380" i="2"/>
  <c r="AA381" i="2"/>
  <c r="AA382" i="2"/>
  <c r="AA383" i="2"/>
  <c r="AA384" i="2"/>
  <c r="AA385" i="2"/>
  <c r="AA386" i="2"/>
  <c r="AA387" i="2"/>
  <c r="AA388" i="2"/>
  <c r="AA389" i="2"/>
  <c r="AA390" i="2"/>
  <c r="AA391" i="2"/>
  <c r="AA392" i="2"/>
  <c r="AA393" i="2"/>
  <c r="AA394" i="2"/>
  <c r="AA395" i="2"/>
  <c r="AA396" i="2"/>
  <c r="AA397" i="2"/>
  <c r="AA398" i="2"/>
  <c r="AA399" i="2"/>
  <c r="AA400" i="2"/>
  <c r="AA401" i="2"/>
  <c r="AA402" i="2"/>
  <c r="AA403" i="2"/>
  <c r="AA404" i="2"/>
  <c r="AA405" i="2"/>
  <c r="AA406" i="2"/>
  <c r="AA407" i="2"/>
  <c r="AA408" i="2"/>
  <c r="AA409" i="2"/>
  <c r="AA410" i="2"/>
  <c r="AA411" i="2"/>
  <c r="AA412" i="2"/>
  <c r="AA413" i="2"/>
  <c r="AA414" i="2"/>
  <c r="AA415" i="2"/>
  <c r="AA416" i="2"/>
  <c r="AA417" i="2"/>
  <c r="AA418" i="2"/>
  <c r="AA419" i="2"/>
  <c r="AA420" i="2"/>
  <c r="AA421" i="2"/>
  <c r="AA422" i="2"/>
  <c r="AA423" i="2"/>
  <c r="AA424" i="2"/>
  <c r="AA425" i="2"/>
  <c r="AA426" i="2"/>
  <c r="AA427" i="2"/>
  <c r="AA428" i="2"/>
  <c r="AA429" i="2"/>
  <c r="AA430" i="2"/>
  <c r="AA431" i="2"/>
  <c r="AA432" i="2"/>
  <c r="AA433" i="2"/>
  <c r="AA434" i="2"/>
  <c r="AA435" i="2"/>
  <c r="AA436" i="2"/>
  <c r="AA437" i="2"/>
  <c r="AA438" i="2"/>
  <c r="AA439" i="2"/>
  <c r="AA440" i="2"/>
  <c r="AA441" i="2"/>
  <c r="AA442" i="2"/>
  <c r="AA443" i="2"/>
  <c r="AA444" i="2"/>
  <c r="AA445" i="2"/>
  <c r="AA446" i="2"/>
  <c r="AA447" i="2"/>
  <c r="AA448" i="2"/>
  <c r="AA449" i="2"/>
  <c r="AA450" i="2"/>
  <c r="AA451" i="2"/>
  <c r="AA452" i="2"/>
  <c r="AA453" i="2"/>
  <c r="AA454" i="2"/>
  <c r="AA455" i="2"/>
  <c r="AA456" i="2"/>
  <c r="AA457" i="2"/>
  <c r="AA458" i="2"/>
  <c r="AA459" i="2"/>
  <c r="AA460" i="2"/>
  <c r="AA461" i="2"/>
  <c r="AA462" i="2"/>
  <c r="AA463" i="2"/>
  <c r="AA464" i="2"/>
  <c r="AA465" i="2"/>
  <c r="AA466" i="2"/>
  <c r="AA467" i="2"/>
  <c r="AA468" i="2"/>
  <c r="AA469" i="2"/>
  <c r="AA470" i="2"/>
  <c r="AA471" i="2"/>
  <c r="AA472" i="2"/>
  <c r="AA473" i="2"/>
  <c r="AA474" i="2"/>
  <c r="AA475" i="2"/>
  <c r="AA476" i="2"/>
  <c r="AA477" i="2"/>
  <c r="AA478" i="2"/>
  <c r="AA479" i="2"/>
  <c r="AA480" i="2"/>
  <c r="AA481" i="2"/>
  <c r="AA482" i="2"/>
  <c r="AA483" i="2"/>
  <c r="AA484" i="2"/>
  <c r="AA485" i="2"/>
  <c r="AA486" i="2"/>
  <c r="AA487" i="2"/>
  <c r="AA488" i="2"/>
  <c r="AA489" i="2"/>
  <c r="AA490" i="2"/>
  <c r="AA491" i="2"/>
  <c r="AA492" i="2"/>
  <c r="AA493" i="2"/>
  <c r="AA494" i="2"/>
  <c r="AA495" i="2"/>
  <c r="AA496" i="2"/>
  <c r="AA497" i="2"/>
  <c r="AA498" i="2"/>
  <c r="AA499" i="2"/>
  <c r="AA500" i="2"/>
  <c r="AA501" i="2"/>
  <c r="AA502" i="2"/>
  <c r="AA503" i="2"/>
  <c r="AA504" i="2"/>
  <c r="AA505" i="2"/>
  <c r="AA506" i="2"/>
  <c r="AA507" i="2"/>
  <c r="AA508" i="2"/>
  <c r="AA509" i="2"/>
  <c r="AA510" i="2"/>
  <c r="AA511" i="2"/>
  <c r="AA512" i="2"/>
  <c r="AA513" i="2"/>
  <c r="AA514" i="2"/>
  <c r="AA515" i="2"/>
  <c r="AA516" i="2"/>
  <c r="AA517" i="2"/>
  <c r="AA518" i="2"/>
  <c r="AA519" i="2"/>
  <c r="AA520" i="2"/>
  <c r="AA521" i="2"/>
  <c r="AA522" i="2"/>
  <c r="AA523" i="2"/>
  <c r="AA524" i="2"/>
  <c r="AA525" i="2"/>
  <c r="AA526" i="2"/>
  <c r="AA527" i="2"/>
  <c r="AA528" i="2"/>
  <c r="AA529" i="2"/>
  <c r="AA530" i="2"/>
  <c r="AA531" i="2"/>
  <c r="AA532" i="2"/>
  <c r="AA533" i="2"/>
  <c r="AA534" i="2"/>
  <c r="AA535" i="2"/>
  <c r="AA536" i="2"/>
  <c r="AA537" i="2"/>
  <c r="AA538" i="2"/>
  <c r="AA539" i="2"/>
  <c r="AA540" i="2"/>
  <c r="AA541" i="2"/>
  <c r="AA542" i="2"/>
  <c r="AA543" i="2"/>
  <c r="AA544" i="2"/>
  <c r="AA545" i="2"/>
  <c r="AA546" i="2"/>
  <c r="AA547" i="2"/>
  <c r="AA548" i="2"/>
  <c r="AA549" i="2"/>
  <c r="AA550" i="2"/>
  <c r="AA551" i="2"/>
  <c r="AA552" i="2"/>
  <c r="AA553" i="2"/>
  <c r="AA554" i="2"/>
  <c r="AA555" i="2"/>
  <c r="AA556" i="2"/>
  <c r="AA557" i="2"/>
  <c r="AA558" i="2"/>
  <c r="AA559" i="2"/>
  <c r="AA560" i="2"/>
  <c r="AA561" i="2"/>
  <c r="AA562" i="2"/>
  <c r="AA563" i="2"/>
  <c r="AA564" i="2"/>
  <c r="AA565" i="2"/>
  <c r="AA566" i="2"/>
  <c r="AA567" i="2"/>
  <c r="AA568" i="2"/>
  <c r="AA569" i="2"/>
  <c r="AA570" i="2"/>
  <c r="AA571" i="2"/>
  <c r="AA572" i="2"/>
  <c r="AA573" i="2"/>
  <c r="AA574" i="2"/>
  <c r="AA575" i="2"/>
  <c r="AA576" i="2"/>
  <c r="AA577" i="2"/>
  <c r="AA578" i="2"/>
  <c r="AA579" i="2"/>
  <c r="AA580" i="2"/>
  <c r="AA581" i="2"/>
  <c r="AA582" i="2"/>
  <c r="AA583" i="2"/>
  <c r="AA584" i="2"/>
  <c r="AA585" i="2"/>
  <c r="AA586" i="2"/>
  <c r="AA587" i="2"/>
  <c r="AA588" i="2"/>
  <c r="AA589" i="2"/>
  <c r="AA590" i="2"/>
  <c r="AA591" i="2"/>
  <c r="AA592" i="2"/>
  <c r="AA593" i="2"/>
  <c r="AA594" i="2"/>
  <c r="AA595" i="2"/>
  <c r="AA596" i="2"/>
  <c r="AA597" i="2"/>
  <c r="AA598" i="2"/>
  <c r="AA599" i="2"/>
  <c r="AA600" i="2"/>
  <c r="AA601" i="2"/>
  <c r="AA602" i="2"/>
  <c r="AA603" i="2"/>
  <c r="AA604" i="2"/>
  <c r="AA605" i="2"/>
  <c r="AA606" i="2"/>
  <c r="AA607" i="2"/>
  <c r="AA608" i="2"/>
  <c r="AA609" i="2"/>
  <c r="AA610" i="2"/>
  <c r="AA611" i="2"/>
  <c r="AA612" i="2"/>
  <c r="AA613" i="2"/>
  <c r="AA614" i="2"/>
  <c r="AA615" i="2"/>
  <c r="AA616" i="2"/>
  <c r="AA617" i="2"/>
  <c r="AA618" i="2"/>
  <c r="AA619" i="2"/>
  <c r="AA620" i="2"/>
  <c r="AA621" i="2"/>
  <c r="AA622" i="2"/>
  <c r="AA623" i="2"/>
  <c r="AA624" i="2"/>
  <c r="AA625" i="2"/>
  <c r="AA626" i="2"/>
  <c r="AA627" i="2"/>
  <c r="AA628" i="2"/>
  <c r="AA629" i="2"/>
  <c r="AA630" i="2"/>
  <c r="AA631" i="2"/>
  <c r="AA632" i="2"/>
  <c r="AA633" i="2"/>
  <c r="AA634" i="2"/>
  <c r="AA635" i="2"/>
  <c r="AA636" i="2"/>
  <c r="AA637" i="2"/>
  <c r="AA638" i="2"/>
  <c r="AA639" i="2"/>
  <c r="AA640" i="2"/>
  <c r="AA641" i="2"/>
  <c r="AA642" i="2"/>
  <c r="AA643" i="2"/>
  <c r="AA644" i="2"/>
  <c r="AA645" i="2"/>
  <c r="AA646" i="2"/>
  <c r="AA647" i="2"/>
  <c r="AA648" i="2"/>
  <c r="AA649" i="2"/>
  <c r="AA650" i="2"/>
  <c r="AA651" i="2"/>
  <c r="AA652" i="2"/>
  <c r="AA653" i="2"/>
  <c r="AA654" i="2"/>
  <c r="AA655" i="2"/>
  <c r="AA656" i="2"/>
  <c r="AA657" i="2"/>
  <c r="AA658" i="2"/>
  <c r="AA659" i="2"/>
  <c r="AA660" i="2"/>
  <c r="AA661" i="2"/>
  <c r="AA662" i="2"/>
  <c r="AA663" i="2"/>
  <c r="AA664" i="2"/>
  <c r="AA665" i="2"/>
  <c r="AA666" i="2"/>
  <c r="AA667" i="2"/>
  <c r="AA668" i="2"/>
  <c r="AA669" i="2"/>
  <c r="AA670" i="2"/>
  <c r="AA671" i="2"/>
  <c r="AA672" i="2"/>
  <c r="AA673" i="2"/>
  <c r="AA674" i="2"/>
  <c r="AA675" i="2"/>
  <c r="AA676" i="2"/>
  <c r="AA677" i="2"/>
  <c r="AA678" i="2"/>
  <c r="AA679" i="2"/>
  <c r="AA680" i="2"/>
  <c r="AA681" i="2"/>
  <c r="AA682" i="2"/>
  <c r="AA683" i="2"/>
  <c r="AA684" i="2"/>
  <c r="AA685" i="2"/>
  <c r="AA686" i="2"/>
  <c r="AA687" i="2"/>
  <c r="AA688" i="2"/>
  <c r="AA689" i="2"/>
  <c r="AA690" i="2"/>
  <c r="AA691" i="2"/>
  <c r="AA692" i="2"/>
  <c r="AA693" i="2"/>
  <c r="AA694" i="2"/>
  <c r="AA695" i="2"/>
  <c r="AA696" i="2"/>
  <c r="AA697" i="2"/>
  <c r="AA698" i="2"/>
  <c r="AA699" i="2"/>
  <c r="AA700" i="2"/>
  <c r="AA701" i="2"/>
  <c r="AA702" i="2"/>
  <c r="AA703" i="2"/>
  <c r="AA704" i="2"/>
  <c r="AA705" i="2"/>
  <c r="AA706" i="2"/>
  <c r="AA707" i="2"/>
  <c r="AA708" i="2"/>
  <c r="AA709" i="2"/>
  <c r="AA710" i="2"/>
  <c r="AA711" i="2"/>
  <c r="AA712" i="2"/>
  <c r="AA713" i="2"/>
  <c r="AA714" i="2"/>
  <c r="AA715" i="2"/>
  <c r="AA716" i="2"/>
  <c r="AA717" i="2"/>
  <c r="AA718" i="2"/>
  <c r="AA719" i="2"/>
  <c r="AA720" i="2"/>
  <c r="AA721" i="2"/>
  <c r="AA722" i="2"/>
  <c r="AA723" i="2"/>
  <c r="AA724" i="2"/>
  <c r="AA725" i="2"/>
  <c r="AA726" i="2"/>
  <c r="AA727" i="2"/>
  <c r="AA728" i="2"/>
  <c r="AA729" i="2"/>
  <c r="AA730" i="2"/>
  <c r="AA731" i="2"/>
  <c r="AA732" i="2"/>
  <c r="AA733" i="2"/>
  <c r="AA734" i="2"/>
  <c r="AA735" i="2"/>
  <c r="AA736" i="2"/>
  <c r="AA737" i="2"/>
  <c r="AA738" i="2"/>
  <c r="AA739" i="2"/>
  <c r="AA740" i="2"/>
  <c r="AA741" i="2"/>
  <c r="AA742" i="2"/>
  <c r="AA743" i="2"/>
  <c r="AA744" i="2"/>
  <c r="AA745" i="2"/>
  <c r="AA746" i="2"/>
  <c r="AA747" i="2"/>
  <c r="AA748" i="2"/>
  <c r="AA749" i="2"/>
  <c r="AA750" i="2"/>
  <c r="AA751" i="2"/>
  <c r="AA752" i="2"/>
  <c r="AA753" i="2"/>
  <c r="AA754" i="2"/>
  <c r="AA755" i="2"/>
  <c r="AA756" i="2"/>
  <c r="AA757" i="2"/>
  <c r="AA758" i="2"/>
  <c r="AA759" i="2"/>
  <c r="AA760" i="2"/>
  <c r="AA761" i="2"/>
  <c r="AA762" i="2"/>
  <c r="AA763" i="2"/>
  <c r="AA764" i="2"/>
  <c r="AA765" i="2"/>
  <c r="AA766" i="2"/>
  <c r="AA767" i="2"/>
  <c r="AA768" i="2"/>
  <c r="AA769" i="2"/>
  <c r="AA770" i="2"/>
  <c r="AA771" i="2"/>
  <c r="AA772" i="2"/>
  <c r="AA773" i="2"/>
  <c r="AA774" i="2"/>
  <c r="AA775" i="2"/>
  <c r="AA776" i="2"/>
  <c r="AA777" i="2"/>
  <c r="AA778" i="2"/>
  <c r="AA779" i="2"/>
  <c r="AA780" i="2"/>
  <c r="AA781" i="2"/>
  <c r="AA782" i="2"/>
  <c r="AA783" i="2"/>
  <c r="AA784" i="2"/>
  <c r="AA785" i="2"/>
  <c r="AA786" i="2"/>
  <c r="AA787" i="2"/>
  <c r="AA788" i="2"/>
  <c r="AA789" i="2"/>
  <c r="AA790" i="2"/>
  <c r="AA791" i="2"/>
  <c r="AA792" i="2"/>
  <c r="AA793" i="2"/>
  <c r="AA794" i="2"/>
  <c r="AA795" i="2"/>
  <c r="AA796" i="2"/>
  <c r="AA797" i="2"/>
  <c r="AA798" i="2"/>
  <c r="AA799" i="2"/>
  <c r="AA800" i="2"/>
  <c r="AA801" i="2"/>
  <c r="AA802" i="2"/>
  <c r="AA803" i="2"/>
  <c r="AA804" i="2"/>
  <c r="AA805" i="2"/>
  <c r="AA806" i="2"/>
  <c r="AA807" i="2"/>
  <c r="AA808" i="2"/>
  <c r="AA809" i="2"/>
  <c r="AA810" i="2"/>
  <c r="AA811" i="2"/>
  <c r="AA812" i="2"/>
  <c r="AA813" i="2"/>
  <c r="AA814" i="2"/>
  <c r="AA815" i="2"/>
  <c r="AA816" i="2"/>
  <c r="AA817" i="2"/>
  <c r="AA818" i="2"/>
  <c r="AA819" i="2"/>
  <c r="AA820" i="2"/>
  <c r="AA821" i="2"/>
  <c r="AA822" i="2"/>
  <c r="AA823" i="2"/>
  <c r="AA824" i="2"/>
  <c r="AA825" i="2"/>
  <c r="AA826" i="2"/>
  <c r="AA827" i="2"/>
  <c r="AA828" i="2"/>
  <c r="AA829" i="2"/>
  <c r="AA830" i="2"/>
  <c r="AA831" i="2"/>
  <c r="AA832" i="2"/>
  <c r="AA833" i="2"/>
  <c r="AA834" i="2"/>
  <c r="AA835" i="2"/>
  <c r="AA836" i="2"/>
  <c r="AA837" i="2"/>
  <c r="AA838" i="2"/>
  <c r="AA839" i="2"/>
  <c r="AA840" i="2"/>
  <c r="AA841" i="2"/>
  <c r="AA842" i="2"/>
  <c r="AA843" i="2"/>
  <c r="AA844" i="2"/>
  <c r="AA845" i="2"/>
  <c r="AA846" i="2"/>
  <c r="AA847" i="2"/>
  <c r="AA848" i="2"/>
  <c r="AA849" i="2"/>
  <c r="AA850" i="2"/>
  <c r="AA851" i="2"/>
  <c r="AA852" i="2"/>
  <c r="AA853" i="2"/>
  <c r="AA854" i="2"/>
  <c r="AA855" i="2"/>
  <c r="AA856" i="2"/>
  <c r="AA857" i="2"/>
  <c r="AA858" i="2"/>
  <c r="AA859" i="2"/>
  <c r="AA860" i="2"/>
  <c r="AA861" i="2"/>
  <c r="AA862" i="2"/>
  <c r="AA863" i="2"/>
  <c r="AA864" i="2"/>
  <c r="AA865" i="2"/>
  <c r="AA866" i="2"/>
  <c r="AA867" i="2"/>
  <c r="AA868" i="2"/>
  <c r="AA869" i="2"/>
  <c r="AA870" i="2"/>
  <c r="AA871" i="2"/>
  <c r="AA872" i="2"/>
  <c r="AA873" i="2"/>
  <c r="AA874" i="2"/>
  <c r="AA875" i="2"/>
  <c r="AA876" i="2"/>
  <c r="AA877" i="2"/>
  <c r="AA878" i="2"/>
  <c r="AA879" i="2"/>
  <c r="AA880" i="2"/>
  <c r="AA881" i="2"/>
  <c r="AA882" i="2"/>
  <c r="AA883" i="2"/>
  <c r="AA884" i="2"/>
  <c r="AA885" i="2"/>
  <c r="AA886" i="2"/>
  <c r="AA887" i="2"/>
  <c r="AA888" i="2"/>
  <c r="AA889" i="2"/>
  <c r="AA890" i="2"/>
  <c r="AA891" i="2"/>
  <c r="AA892" i="2"/>
  <c r="AA893" i="2"/>
  <c r="AA894" i="2"/>
  <c r="AA895" i="2"/>
  <c r="AA896" i="2"/>
  <c r="AA897" i="2"/>
  <c r="AA898" i="2"/>
  <c r="AA899" i="2"/>
  <c r="AA900" i="2"/>
  <c r="AA901" i="2"/>
  <c r="AA902" i="2"/>
  <c r="AA903" i="2"/>
  <c r="AA904" i="2"/>
  <c r="AA905" i="2"/>
  <c r="AA906" i="2"/>
  <c r="AA907" i="2"/>
  <c r="AA908" i="2"/>
  <c r="AA909" i="2"/>
  <c r="AA910" i="2"/>
  <c r="AA911" i="2"/>
  <c r="AA912" i="2"/>
  <c r="AA913" i="2"/>
  <c r="AA914" i="2"/>
  <c r="AA915" i="2"/>
  <c r="AA916" i="2"/>
  <c r="AA917" i="2"/>
  <c r="AA918" i="2"/>
  <c r="AA919" i="2"/>
  <c r="AA920" i="2"/>
  <c r="AA921" i="2"/>
  <c r="AA922" i="2"/>
  <c r="AA923" i="2"/>
  <c r="AA924" i="2"/>
  <c r="AA925" i="2"/>
  <c r="AA926" i="2"/>
  <c r="AA927" i="2"/>
  <c r="AA928" i="2"/>
  <c r="AA929" i="2"/>
  <c r="AA930" i="2"/>
  <c r="AA931" i="2"/>
  <c r="AA932" i="2"/>
  <c r="AA933" i="2"/>
  <c r="AA934" i="2"/>
  <c r="AA935" i="2"/>
  <c r="AA936" i="2"/>
  <c r="AA937" i="2"/>
  <c r="AA938" i="2"/>
  <c r="AA939" i="2"/>
  <c r="AA940" i="2"/>
  <c r="AA941" i="2"/>
  <c r="AA942" i="2"/>
  <c r="AA943" i="2"/>
  <c r="AA944" i="2"/>
  <c r="AA945" i="2"/>
  <c r="AA946" i="2"/>
  <c r="AA947" i="2"/>
  <c r="AA948" i="2"/>
  <c r="AA949" i="2"/>
  <c r="AA950" i="2"/>
  <c r="AA951" i="2"/>
  <c r="AA952" i="2"/>
  <c r="AA953" i="2"/>
  <c r="AA954" i="2"/>
  <c r="AA955" i="2"/>
  <c r="AA956" i="2"/>
  <c r="AA957" i="2"/>
  <c r="AA958" i="2"/>
  <c r="AA959" i="2"/>
  <c r="AA960" i="2"/>
  <c r="AA961" i="2"/>
  <c r="AA962" i="2"/>
  <c r="AA963" i="2"/>
  <c r="AA964" i="2"/>
  <c r="AA965" i="2"/>
  <c r="AA966" i="2"/>
  <c r="AA967" i="2"/>
  <c r="AA968" i="2"/>
  <c r="AA969" i="2"/>
  <c r="AA970" i="2"/>
  <c r="AA971" i="2"/>
  <c r="AA972" i="2"/>
  <c r="AA973" i="2"/>
  <c r="AA974" i="2"/>
  <c r="AA975" i="2"/>
  <c r="AA976" i="2"/>
  <c r="AA977" i="2"/>
  <c r="AA978" i="2"/>
  <c r="AA979" i="2"/>
  <c r="AA980" i="2"/>
  <c r="AA981" i="2"/>
  <c r="AA982" i="2"/>
  <c r="AA983" i="2"/>
  <c r="AA984" i="2"/>
  <c r="AA985" i="2"/>
  <c r="AA986" i="2"/>
  <c r="AA987" i="2"/>
  <c r="AA988" i="2"/>
  <c r="AA989" i="2"/>
  <c r="AA990" i="2"/>
  <c r="AA991" i="2"/>
  <c r="AA992" i="2"/>
  <c r="AA993" i="2"/>
  <c r="AA994" i="2"/>
  <c r="AA995" i="2"/>
  <c r="AA996" i="2"/>
  <c r="AA997" i="2"/>
  <c r="AA998" i="2"/>
  <c r="AA999" i="2"/>
  <c r="AA1000" i="2"/>
  <c r="AA1001" i="2"/>
  <c r="AA1002" i="2"/>
  <c r="AA1003" i="2"/>
  <c r="AA1004" i="2"/>
  <c r="AA1005" i="2"/>
  <c r="AA1006" i="2"/>
  <c r="AA1007" i="2"/>
  <c r="AA1008" i="2"/>
  <c r="AA1009" i="2"/>
  <c r="AA1010" i="2"/>
  <c r="AA1011" i="2"/>
  <c r="AA1012" i="2"/>
  <c r="AA1013" i="2"/>
  <c r="AA1014" i="2"/>
  <c r="AA1015" i="2"/>
  <c r="AA1016" i="2"/>
  <c r="AA1017" i="2"/>
  <c r="AA1018" i="2"/>
  <c r="AA1019" i="2"/>
  <c r="AA1020" i="2"/>
  <c r="AA1021" i="2"/>
  <c r="AA1022" i="2"/>
  <c r="AA1023" i="2"/>
  <c r="AA1024" i="2"/>
  <c r="AA1025" i="2"/>
  <c r="AA1026" i="2"/>
  <c r="AA1027" i="2"/>
  <c r="AA1028" i="2"/>
  <c r="AA1029" i="2"/>
  <c r="AA1030" i="2"/>
  <c r="AA1031" i="2"/>
  <c r="AA1032" i="2"/>
  <c r="AA1033" i="2"/>
  <c r="AA1034" i="2"/>
  <c r="AA1035" i="2"/>
  <c r="AA1036" i="2"/>
  <c r="AA1037" i="2"/>
  <c r="AA1038" i="2"/>
  <c r="AA1039" i="2"/>
  <c r="AA1040" i="2"/>
  <c r="AA1041" i="2"/>
  <c r="AA1042" i="2"/>
  <c r="AA1043" i="2"/>
  <c r="AA1044" i="2"/>
  <c r="AA1045" i="2"/>
  <c r="AA1046" i="2"/>
  <c r="AA1047" i="2"/>
  <c r="AA1048" i="2"/>
  <c r="AA1049" i="2"/>
  <c r="AA1050" i="2"/>
  <c r="AA1051" i="2"/>
  <c r="AA1052" i="2"/>
  <c r="AA1053" i="2"/>
  <c r="AA1054" i="2"/>
  <c r="AA1055" i="2"/>
  <c r="AA1056" i="2"/>
  <c r="AA1057" i="2"/>
  <c r="AA1058" i="2"/>
  <c r="AA1059" i="2"/>
  <c r="AA1060" i="2"/>
  <c r="AA1061" i="2"/>
  <c r="AA1062" i="2"/>
  <c r="AA1063" i="2"/>
  <c r="AA1064" i="2"/>
  <c r="AA1065" i="2"/>
  <c r="AA1066" i="2"/>
  <c r="AA1067" i="2"/>
  <c r="AA1068" i="2"/>
  <c r="AA1069" i="2"/>
  <c r="AA1070" i="2"/>
  <c r="AA1071" i="2"/>
  <c r="AA1072" i="2"/>
  <c r="AA1073" i="2"/>
  <c r="AA1074" i="2"/>
  <c r="AA1075" i="2"/>
  <c r="AA1076" i="2"/>
  <c r="AA1077" i="2"/>
  <c r="AA1078" i="2"/>
  <c r="AA1079" i="2"/>
  <c r="AA1080" i="2"/>
  <c r="AA1081" i="2"/>
  <c r="AA1082" i="2"/>
  <c r="AA1083" i="2"/>
  <c r="AA1084" i="2"/>
  <c r="AA1085" i="2"/>
  <c r="AA1086" i="2"/>
  <c r="AA1087" i="2"/>
  <c r="AA1088" i="2"/>
  <c r="AA1089" i="2"/>
  <c r="AA1090" i="2"/>
  <c r="AA1091" i="2"/>
  <c r="AA1092" i="2"/>
  <c r="AA1093" i="2"/>
  <c r="AA1094" i="2"/>
  <c r="AA1095" i="2"/>
  <c r="AA1096" i="2"/>
  <c r="AA1097" i="2"/>
  <c r="AA1098" i="2"/>
  <c r="AA1099" i="2"/>
  <c r="T3" i="2"/>
  <c r="AA3" i="2" s="1"/>
  <c r="T4" i="2"/>
  <c r="AA4" i="2" s="1"/>
  <c r="T5" i="2"/>
  <c r="AA5" i="2" s="1"/>
  <c r="T6" i="2"/>
  <c r="AA6" i="2" s="1"/>
  <c r="T7" i="2"/>
  <c r="AA7" i="2" s="1"/>
  <c r="T8" i="2"/>
  <c r="AA8" i="2" s="1"/>
  <c r="T9" i="2"/>
  <c r="AA9" i="2" s="1"/>
  <c r="T10" i="2"/>
  <c r="AA10" i="2" s="1"/>
  <c r="T11" i="2"/>
  <c r="AA11" i="2" s="1"/>
  <c r="T12" i="2"/>
  <c r="AA12" i="2" s="1"/>
  <c r="T13" i="2"/>
  <c r="AA13" i="2" s="1"/>
  <c r="T14" i="2"/>
  <c r="AA14" i="2" s="1"/>
  <c r="T15" i="2"/>
  <c r="AA15" i="2" s="1"/>
  <c r="T16" i="2"/>
  <c r="AA16" i="2" s="1"/>
  <c r="T17" i="2"/>
  <c r="AA17" i="2" s="1"/>
  <c r="T18" i="2"/>
  <c r="AA18" i="2" s="1"/>
  <c r="T19" i="2"/>
  <c r="AA19" i="2" s="1"/>
  <c r="T20" i="2"/>
  <c r="AA20" i="2" s="1"/>
  <c r="T21" i="2"/>
  <c r="AA21" i="2" s="1"/>
  <c r="T22" i="2"/>
  <c r="AA22" i="2" s="1"/>
  <c r="T23" i="2"/>
  <c r="AA23" i="2" s="1"/>
  <c r="T24" i="2"/>
  <c r="AA24" i="2" s="1"/>
  <c r="T25" i="2"/>
  <c r="AA25" i="2" s="1"/>
  <c r="T26" i="2"/>
  <c r="AA26" i="2" s="1"/>
  <c r="T27" i="2"/>
  <c r="AA27" i="2" s="1"/>
  <c r="T28" i="2"/>
  <c r="AA28" i="2" s="1"/>
  <c r="T29" i="2"/>
  <c r="AA29" i="2" s="1"/>
  <c r="T30" i="2"/>
  <c r="AA30" i="2" s="1"/>
  <c r="T31" i="2"/>
  <c r="AA31" i="2" s="1"/>
  <c r="T32" i="2"/>
  <c r="AA32" i="2" s="1"/>
  <c r="T33" i="2"/>
  <c r="AA33" i="2" s="1"/>
  <c r="T34" i="2"/>
  <c r="AA34" i="2" s="1"/>
  <c r="T35" i="2"/>
  <c r="AA35" i="2" s="1"/>
  <c r="T36" i="2"/>
  <c r="AA36" i="2" s="1"/>
  <c r="T37" i="2"/>
  <c r="AA37" i="2" s="1"/>
  <c r="T38" i="2"/>
  <c r="AA38" i="2" s="1"/>
  <c r="T39" i="2"/>
  <c r="AA39" i="2" s="1"/>
  <c r="T40" i="2"/>
  <c r="AA40" i="2" s="1"/>
  <c r="T41" i="2"/>
  <c r="AA41" i="2" s="1"/>
  <c r="T42" i="2"/>
  <c r="AA42" i="2" s="1"/>
  <c r="T43" i="2"/>
  <c r="AA43" i="2" s="1"/>
  <c r="T44" i="2"/>
  <c r="AA44" i="2" s="1"/>
  <c r="T45" i="2"/>
  <c r="AA45" i="2" s="1"/>
  <c r="T46" i="2"/>
  <c r="AA46" i="2" s="1"/>
  <c r="T47" i="2"/>
  <c r="AA47" i="2" s="1"/>
  <c r="T48" i="2"/>
  <c r="AA48" i="2" s="1"/>
  <c r="T49" i="2"/>
  <c r="AA49" i="2" s="1"/>
  <c r="T50" i="2"/>
  <c r="AA50" i="2" s="1"/>
  <c r="T51" i="2"/>
  <c r="AA51" i="2" s="1"/>
  <c r="T52" i="2"/>
  <c r="AA52" i="2" s="1"/>
  <c r="T53" i="2"/>
  <c r="AA53" i="2" s="1"/>
  <c r="T54" i="2"/>
  <c r="AA54" i="2" s="1"/>
  <c r="T55" i="2"/>
  <c r="AA55" i="2" s="1"/>
  <c r="T56" i="2"/>
  <c r="AA56" i="2" s="1"/>
  <c r="T57" i="2"/>
  <c r="AA57" i="2" s="1"/>
  <c r="T58" i="2"/>
  <c r="AA58" i="2" s="1"/>
  <c r="T59" i="2"/>
  <c r="AA59" i="2" s="1"/>
  <c r="T60" i="2"/>
  <c r="AA60" i="2" s="1"/>
  <c r="T61" i="2"/>
  <c r="AA61" i="2" s="1"/>
  <c r="T62" i="2"/>
  <c r="AA62" i="2" s="1"/>
  <c r="T63" i="2"/>
  <c r="AA63" i="2" s="1"/>
  <c r="T64" i="2"/>
  <c r="AA64" i="2" s="1"/>
  <c r="T65" i="2"/>
  <c r="AA65" i="2" s="1"/>
  <c r="T66" i="2"/>
  <c r="AA66" i="2" s="1"/>
  <c r="T67" i="2"/>
  <c r="AA67" i="2" s="1"/>
  <c r="T68" i="2"/>
  <c r="AA68" i="2" s="1"/>
  <c r="T69" i="2"/>
  <c r="AA69" i="2" s="1"/>
  <c r="T70" i="2"/>
  <c r="AA70" i="2" s="1"/>
  <c r="T71" i="2"/>
  <c r="AA71" i="2" s="1"/>
  <c r="T72" i="2"/>
  <c r="AA72" i="2" s="1"/>
  <c r="T73" i="2"/>
  <c r="AA73" i="2" s="1"/>
  <c r="T74" i="2"/>
  <c r="AA74" i="2" s="1"/>
  <c r="T75" i="2"/>
  <c r="AA75" i="2" s="1"/>
  <c r="T76" i="2"/>
  <c r="AA76" i="2" s="1"/>
  <c r="T77" i="2"/>
  <c r="AA77" i="2" s="1"/>
  <c r="T78" i="2"/>
  <c r="AA78" i="2" s="1"/>
  <c r="T79" i="2"/>
  <c r="AA79" i="2" s="1"/>
  <c r="T80" i="2"/>
  <c r="AA80" i="2" s="1"/>
  <c r="T81" i="2"/>
  <c r="AA81" i="2" s="1"/>
  <c r="T82" i="2"/>
  <c r="AA82" i="2" s="1"/>
  <c r="T83" i="2"/>
  <c r="AA83" i="2" s="1"/>
  <c r="T84" i="2"/>
  <c r="AA84" i="2" s="1"/>
  <c r="T85" i="2"/>
  <c r="AA85" i="2" s="1"/>
  <c r="T86" i="2"/>
  <c r="AA86" i="2" s="1"/>
  <c r="T87" i="2"/>
  <c r="AA87" i="2" s="1"/>
  <c r="T88" i="2"/>
  <c r="AA88" i="2" s="1"/>
  <c r="T89" i="2"/>
  <c r="AA89" i="2" s="1"/>
  <c r="T90" i="2"/>
  <c r="AA90" i="2" s="1"/>
  <c r="T91" i="2"/>
  <c r="AA91" i="2" s="1"/>
  <c r="T92" i="2"/>
  <c r="AA92" i="2" s="1"/>
  <c r="T93" i="2"/>
  <c r="AA93" i="2" s="1"/>
  <c r="T94" i="2"/>
  <c r="AA94" i="2" s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B2" i="2"/>
  <c r="C2" i="2"/>
  <c r="D2" i="2"/>
  <c r="B3" i="2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B17" i="2"/>
  <c r="C17" i="2"/>
  <c r="D17" i="2"/>
  <c r="B18" i="2"/>
  <c r="C18" i="2"/>
  <c r="D18" i="2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B33" i="2"/>
  <c r="C33" i="2"/>
  <c r="D33" i="2"/>
  <c r="B34" i="2"/>
  <c r="C34" i="2"/>
  <c r="D34" i="2"/>
  <c r="B35" i="2"/>
  <c r="C35" i="2"/>
  <c r="D35" i="2"/>
  <c r="B36" i="2"/>
  <c r="C36" i="2"/>
  <c r="D36" i="2"/>
  <c r="B37" i="2"/>
  <c r="C37" i="2"/>
  <c r="D37" i="2"/>
  <c r="B38" i="2"/>
  <c r="C38" i="2"/>
  <c r="D38" i="2"/>
  <c r="B39" i="2"/>
  <c r="C39" i="2"/>
  <c r="D39" i="2"/>
  <c r="B40" i="2"/>
  <c r="C40" i="2"/>
  <c r="D40" i="2"/>
  <c r="B41" i="2"/>
  <c r="C41" i="2"/>
  <c r="D41" i="2"/>
  <c r="B42" i="2"/>
  <c r="C42" i="2"/>
  <c r="D42" i="2"/>
  <c r="B43" i="2"/>
  <c r="C43" i="2"/>
  <c r="D43" i="2"/>
  <c r="B44" i="2"/>
  <c r="C44" i="2"/>
  <c r="D44" i="2"/>
  <c r="B45" i="2"/>
  <c r="C45" i="2"/>
  <c r="D45" i="2"/>
  <c r="B46" i="2"/>
  <c r="C46" i="2"/>
  <c r="D46" i="2"/>
  <c r="B47" i="2"/>
  <c r="C47" i="2"/>
  <c r="D47" i="2"/>
  <c r="B48" i="2"/>
  <c r="C48" i="2"/>
  <c r="D48" i="2"/>
  <c r="B49" i="2"/>
  <c r="C49" i="2"/>
  <c r="D49" i="2"/>
  <c r="B50" i="2"/>
  <c r="C50" i="2"/>
  <c r="D50" i="2"/>
  <c r="B51" i="2"/>
  <c r="C51" i="2"/>
  <c r="D51" i="2"/>
  <c r="B52" i="2"/>
  <c r="C52" i="2"/>
  <c r="D52" i="2"/>
  <c r="B53" i="2"/>
  <c r="C53" i="2"/>
  <c r="D53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B69" i="2"/>
  <c r="C69" i="2"/>
  <c r="D69" i="2"/>
  <c r="B70" i="2"/>
  <c r="C70" i="2"/>
  <c r="D70" i="2"/>
  <c r="B71" i="2"/>
  <c r="C71" i="2"/>
  <c r="D71" i="2"/>
  <c r="B72" i="2"/>
  <c r="C72" i="2"/>
  <c r="D72" i="2"/>
  <c r="B73" i="2"/>
  <c r="C73" i="2"/>
  <c r="D73" i="2"/>
  <c r="B74" i="2"/>
  <c r="C74" i="2"/>
  <c r="D74" i="2"/>
  <c r="B75" i="2"/>
  <c r="C75" i="2"/>
  <c r="D75" i="2"/>
  <c r="B76" i="2"/>
  <c r="C76" i="2"/>
  <c r="D76" i="2"/>
  <c r="B77" i="2"/>
  <c r="C77" i="2"/>
  <c r="D77" i="2"/>
  <c r="B78" i="2"/>
  <c r="C78" i="2"/>
  <c r="D78" i="2"/>
  <c r="B79" i="2"/>
  <c r="C79" i="2"/>
  <c r="D79" i="2"/>
  <c r="B80" i="2"/>
  <c r="C80" i="2"/>
  <c r="D80" i="2"/>
  <c r="B81" i="2"/>
  <c r="C81" i="2"/>
  <c r="D81" i="2"/>
  <c r="B82" i="2"/>
  <c r="C82" i="2"/>
  <c r="D82" i="2"/>
  <c r="B83" i="2"/>
  <c r="C83" i="2"/>
  <c r="D83" i="2"/>
  <c r="B84" i="2"/>
  <c r="C84" i="2"/>
  <c r="D84" i="2"/>
  <c r="B85" i="2"/>
  <c r="C85" i="2"/>
  <c r="D85" i="2"/>
  <c r="B86" i="2"/>
  <c r="C86" i="2"/>
  <c r="D86" i="2"/>
  <c r="B87" i="2"/>
  <c r="C87" i="2"/>
  <c r="D87" i="2"/>
  <c r="B88" i="2"/>
  <c r="C88" i="2"/>
  <c r="D88" i="2"/>
  <c r="B89" i="2"/>
  <c r="C89" i="2"/>
  <c r="D89" i="2"/>
  <c r="B90" i="2"/>
  <c r="C90" i="2"/>
  <c r="D90" i="2"/>
  <c r="B91" i="2"/>
  <c r="C91" i="2"/>
  <c r="D91" i="2"/>
  <c r="B92" i="2"/>
  <c r="C92" i="2"/>
  <c r="D92" i="2"/>
  <c r="B93" i="2"/>
  <c r="C93" i="2"/>
  <c r="D93" i="2"/>
  <c r="B94" i="2"/>
  <c r="C94" i="2"/>
  <c r="D94" i="2"/>
  <c r="M10" i="3"/>
  <c r="R7" i="2"/>
  <c r="R21" i="2"/>
  <c r="R93" i="2"/>
  <c r="R38" i="2"/>
  <c r="R51" i="2"/>
  <c r="R52" i="2"/>
  <c r="R19" i="2"/>
  <c r="R13" i="2"/>
  <c r="R89" i="2"/>
  <c r="R50" i="2"/>
  <c r="R75" i="2"/>
  <c r="R72" i="2"/>
  <c r="R15" i="2"/>
  <c r="R55" i="2"/>
  <c r="R18" i="2"/>
  <c r="R36" i="2"/>
  <c r="R14" i="2"/>
  <c r="R40" i="2"/>
  <c r="R9" i="2"/>
  <c r="R94" i="2"/>
  <c r="R56" i="2"/>
  <c r="R59" i="2"/>
  <c r="R74" i="2"/>
  <c r="R23" i="2"/>
  <c r="R45" i="2"/>
  <c r="R39" i="2"/>
  <c r="R54" i="2"/>
  <c r="R83" i="2"/>
  <c r="R10" i="2"/>
  <c r="R35" i="2"/>
  <c r="R41" i="2"/>
  <c r="R25" i="2"/>
  <c r="R66" i="2"/>
  <c r="R44" i="2"/>
  <c r="R11" i="2"/>
  <c r="R20" i="2"/>
  <c r="R46" i="2"/>
  <c r="R48" i="2"/>
  <c r="R49" i="2"/>
  <c r="R58" i="2"/>
  <c r="R5" i="2"/>
  <c r="R87" i="2"/>
  <c r="R33" i="2"/>
  <c r="R29" i="2"/>
  <c r="R90" i="2"/>
  <c r="R26" i="2"/>
  <c r="R12" i="2"/>
  <c r="R61" i="2"/>
  <c r="R71" i="2"/>
  <c r="R70" i="2"/>
  <c r="R60" i="2"/>
  <c r="R88" i="2"/>
  <c r="R8" i="2"/>
  <c r="R57" i="2"/>
  <c r="R63" i="2"/>
  <c r="R82" i="2"/>
  <c r="R64" i="2"/>
  <c r="R27" i="2"/>
  <c r="R37" i="2"/>
  <c r="R78" i="2"/>
  <c r="R84" i="2"/>
  <c r="R81" i="2"/>
  <c r="R91" i="2"/>
  <c r="R53" i="2"/>
  <c r="R22" i="2"/>
  <c r="R92" i="2"/>
  <c r="R47" i="2"/>
  <c r="R17" i="2"/>
  <c r="R68" i="2"/>
  <c r="R28" i="2"/>
  <c r="R77" i="2"/>
  <c r="R6" i="2"/>
  <c r="R86" i="2"/>
  <c r="R80" i="2"/>
  <c r="R32" i="2"/>
  <c r="R24" i="2"/>
  <c r="R73" i="2"/>
  <c r="R30" i="2"/>
  <c r="R43" i="2"/>
  <c r="R34" i="2"/>
  <c r="R16" i="2"/>
  <c r="R69" i="2"/>
  <c r="R67" i="2"/>
  <c r="R31" i="2"/>
  <c r="R79" i="2"/>
  <c r="R76" i="2"/>
  <c r="R85" i="2"/>
  <c r="R62" i="2"/>
  <c r="R2" i="2"/>
  <c r="R42" i="2"/>
  <c r="R65" i="2"/>
  <c r="R4" i="2"/>
  <c r="R3" i="2"/>
  <c r="F8" i="3" l="1"/>
  <c r="C53" i="3"/>
  <c r="E38" i="3"/>
  <c r="B18" i="3"/>
  <c r="B39" i="3"/>
  <c r="C15" i="3"/>
  <c r="B36" i="3"/>
  <c r="B44" i="3"/>
  <c r="C8" i="3"/>
  <c r="C50" i="3"/>
  <c r="B27" i="3"/>
  <c r="B50" i="3"/>
  <c r="C30" i="3"/>
  <c r="B53" i="3"/>
  <c r="B26" i="3"/>
  <c r="B7" i="3"/>
  <c r="C9" i="3"/>
  <c r="C41" i="3"/>
  <c r="B47" i="3"/>
  <c r="B49" i="3"/>
  <c r="C21" i="3"/>
  <c r="C26" i="3"/>
  <c r="C36" i="3"/>
  <c r="C25" i="3"/>
  <c r="B34" i="3"/>
  <c r="C44" i="3"/>
  <c r="B9" i="3"/>
  <c r="C18" i="3"/>
  <c r="B28" i="3"/>
  <c r="B17" i="3"/>
  <c r="C48" i="3"/>
  <c r="C55" i="3"/>
  <c r="F46" i="3"/>
  <c r="F12" i="3"/>
  <c r="E51" i="3"/>
  <c r="E29" i="3"/>
  <c r="E25" i="3"/>
  <c r="C42" i="3"/>
  <c r="B10" i="3"/>
  <c r="C29" i="3"/>
  <c r="B37" i="3"/>
  <c r="C39" i="3"/>
  <c r="C11" i="3"/>
  <c r="E33" i="3"/>
  <c r="B24" i="3"/>
  <c r="C47" i="3"/>
  <c r="B42" i="3"/>
  <c r="F51" i="3"/>
  <c r="B22" i="3"/>
  <c r="F38" i="3"/>
  <c r="B5" i="3"/>
  <c r="B4" i="3"/>
  <c r="F21" i="3"/>
  <c r="C7" i="3"/>
  <c r="B54" i="3"/>
  <c r="C40" i="3"/>
  <c r="B19" i="3"/>
  <c r="B29" i="3"/>
  <c r="C19" i="3"/>
  <c r="C38" i="3"/>
  <c r="B30" i="3"/>
  <c r="C54" i="3"/>
  <c r="C23" i="3"/>
  <c r="B23" i="3"/>
  <c r="E3" i="3"/>
  <c r="E46" i="3"/>
  <c r="T2" i="2"/>
  <c r="AA2" i="2" s="1"/>
  <c r="J29" i="3"/>
  <c r="E12" i="3"/>
  <c r="F3" i="3"/>
  <c r="E16" i="3"/>
  <c r="E8" i="3"/>
  <c r="F33" i="3"/>
  <c r="F42" i="3"/>
  <c r="F25" i="3"/>
  <c r="E42" i="3"/>
  <c r="F29" i="3"/>
  <c r="F16" i="3"/>
  <c r="E21" i="3"/>
  <c r="B6" i="3"/>
  <c r="C37" i="3"/>
  <c r="B11" i="3"/>
  <c r="C28" i="3"/>
  <c r="C10" i="3"/>
  <c r="C4" i="3"/>
  <c r="B15" i="3"/>
  <c r="C45" i="3"/>
  <c r="C46" i="3"/>
  <c r="C51" i="3"/>
  <c r="C22" i="3"/>
  <c r="C5" i="3"/>
  <c r="C33" i="3"/>
  <c r="B52" i="3"/>
  <c r="B35" i="3"/>
  <c r="C20" i="3"/>
  <c r="B55" i="3"/>
  <c r="C52" i="3"/>
  <c r="B13" i="3"/>
  <c r="C17" i="3"/>
  <c r="B21" i="3"/>
  <c r="B38" i="3"/>
  <c r="C43" i="3"/>
  <c r="C49" i="3"/>
  <c r="C31" i="3"/>
  <c r="B41" i="3"/>
  <c r="B14" i="3"/>
  <c r="B3" i="3"/>
  <c r="B12" i="3"/>
  <c r="C32" i="3"/>
  <c r="B20" i="3"/>
  <c r="B32" i="3"/>
  <c r="B33" i="3"/>
  <c r="C16" i="3"/>
  <c r="B51" i="3"/>
  <c r="C3" i="3"/>
  <c r="B40" i="3"/>
  <c r="B43" i="3"/>
  <c r="B16" i="3"/>
  <c r="C13" i="3"/>
  <c r="B8" i="3"/>
  <c r="C35" i="3"/>
  <c r="C12" i="3"/>
  <c r="C27" i="3"/>
  <c r="C34" i="3"/>
  <c r="B31" i="3"/>
  <c r="B25" i="3"/>
  <c r="C14" i="3"/>
  <c r="B48" i="3"/>
  <c r="C6" i="3"/>
  <c r="C24" i="3"/>
  <c r="B46" i="3"/>
  <c r="B45" i="3"/>
  <c r="K3" i="3" l="1"/>
  <c r="K29" i="3"/>
  <c r="J3" i="3"/>
  <c r="K42" i="3"/>
  <c r="J16" i="3"/>
  <c r="J42" i="3"/>
  <c r="K16" i="3"/>
  <c r="M3" i="3" l="1"/>
  <c r="N3" i="3"/>
</calcChain>
</file>

<file path=xl/sharedStrings.xml><?xml version="1.0" encoding="utf-8"?>
<sst xmlns="http://schemas.openxmlformats.org/spreadsheetml/2006/main" count="73" uniqueCount="56">
  <si>
    <t>Année</t>
  </si>
  <si>
    <t>Février</t>
  </si>
  <si>
    <t>TRIMESTRES</t>
  </si>
  <si>
    <t>1er Trimestre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</si>
  <si>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</si>
  <si>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</si>
  <si>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</si>
  <si>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</si>
  <si>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</si>
  <si>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</si>
  <si>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</si>
  <si>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</si>
  <si>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Adresse Chantiers</t>
  </si>
  <si>
    <t>ACEE</t>
  </si>
  <si>
    <t>MOIS</t>
  </si>
  <si>
    <t>4ème Trimestre</t>
  </si>
  <si>
    <t>CA HT Facturé</t>
  </si>
  <si>
    <t>COMPTA</t>
  </si>
  <si>
    <t>N° OS</t>
  </si>
  <si>
    <t>DONT Appels Offre</t>
  </si>
  <si>
    <t>Pointage</t>
  </si>
  <si>
    <t>Novembre</t>
  </si>
  <si>
    <t xml:space="preserve">   Décembre</t>
  </si>
  <si>
    <t>N°Facture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</si>
  <si>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</si>
  <si>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</si>
  <si>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</si>
  <si>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</si>
  <si>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</si>
  <si>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</si>
  <si>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</si>
  <si>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</si>
  <si>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</si>
  <si>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</si>
  <si>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Clients</t>
  </si>
  <si>
    <t>Date OS</t>
  </si>
  <si>
    <t>Ex Locataire</t>
  </si>
  <si>
    <t>Intervenant</t>
  </si>
  <si>
    <t>Date de réception Diag</t>
  </si>
  <si>
    <t>Date de l'OS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</si>
  <si>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</si>
  <si>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</si>
  <si>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</si>
  <si>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</si>
  <si>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</si>
  <si>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</si>
  <si>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</si>
  <si>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</si>
  <si>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</si>
  <si>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Date de fin Théorique</t>
  </si>
  <si>
    <t>Attestation ou Diag</t>
  </si>
  <si>
    <t>Date d'envoi</t>
  </si>
  <si>
    <t>nb Jours ouvrés contractuels</t>
  </si>
  <si>
    <t>nb JO avec ajout TS</t>
  </si>
  <si>
    <t>Date de fin théorique</t>
  </si>
  <si>
    <t>rivp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</si>
</sst>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  <numFmt numFmtId="166" formatCode="#,##0.00_ ;\-#,##0.00\ "/>
  </numFmts>
  <fonts count="1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b/>
      <sz val="7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4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5" fontId="11" fillId="7" borderId="1" xfId="0" applyNumberFormat="1" applyFont="1" applyFill="1" applyBorder="1" applyAlignment="1" applyProtection="1">
      <alignment horizontal="center" vertical="center"/>
    </xf>
    <xf numFmtId="2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0" fontId="11" fillId="2" borderId="1" xfId="0" applyNumberFormat="1" applyFont="1" applyFill="1" applyBorder="1" applyAlignment="1" applyProtection="1">
      <alignment horizontal="center" vertic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2" fontId="3" fillId="0" borderId="25" xfId="0" applyNumberFormat="1" applyFont="1" applyFill="1" applyBorder="1" applyAlignment="1" applyProtection="1">
      <alignment horizontal="center"/>
    </xf>
    <xf numFmtId="7" fontId="4" fillId="0" borderId="26" xfId="0" applyNumberFormat="1" applyFont="1" applyBorder="1" applyAlignment="1">
      <alignment horizontal="center" vertical="center"/>
    </xf>
    <xf numFmtId="0" fontId="3" fillId="0" borderId="25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25" xfId="0" applyFont="1" applyFill="1" applyBorder="1" applyAlignment="1" applyProtection="1">
      <alignment horizontal="center"/>
    </xf>
    <xf numFmtId="0" fontId="2" fillId="0" borderId="25" xfId="0" applyFont="1" applyFill="1" applyBorder="1" applyProtection="1"/>
    <xf numFmtId="165" fontId="3" fillId="0" borderId="25" xfId="0" applyNumberFormat="1" applyFont="1" applyFill="1" applyBorder="1" applyAlignment="1" applyProtection="1">
      <alignment horizontal="center"/>
    </xf>
    <xf numFmtId="0" fontId="10" fillId="7" borderId="27" xfId="0" applyFont="1" applyFill="1" applyBorder="1" applyAlignment="1" applyProtection="1">
      <alignment horizontal="center" vertical="center"/>
    </xf>
    <xf numFmtId="0" fontId="2" fillId="0" borderId="6" xfId="0" applyFont="1" applyFill="1" applyBorder="1" applyProtection="1"/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0" fontId="11" fillId="7" borderId="30" xfId="0" applyNumberFormat="1" applyFont="1" applyFill="1" applyBorder="1" applyAlignment="1" applyProtection="1">
      <alignment horizontal="center" vertical="center"/>
    </xf>
    <xf numFmtId="0" fontId="11" fillId="7" borderId="30" xfId="0" applyNumberFormat="1" applyFont="1" applyFill="1" applyBorder="1" applyAlignment="1" applyProtection="1">
      <alignment horizontal="center" vertical="center" wrapText="1"/>
    </xf>
    <xf numFmtId="2" fontId="11" fillId="7" borderId="30" xfId="0" applyNumberFormat="1" applyFont="1" applyFill="1" applyBorder="1" applyAlignment="1" applyProtection="1">
      <alignment horizontal="center" vertical="center"/>
    </xf>
    <xf numFmtId="0" fontId="0" fillId="0" borderId="33" xfId="0" applyBorder="1"/>
    <xf numFmtId="0" fontId="11" fillId="7" borderId="37" xfId="0" applyNumberFormat="1" applyFont="1" applyFill="1" applyBorder="1" applyAlignment="1" applyProtection="1">
      <alignment horizontal="center" vertical="center" wrapText="1"/>
    </xf>
    <xf numFmtId="9" fontId="0" fillId="0" borderId="0" xfId="0" applyNumberFormat="1"/>
    <xf numFmtId="9" fontId="11" fillId="7" borderId="25" xfId="0" applyNumberFormat="1" applyFont="1" applyFill="1" applyBorder="1" applyAlignment="1" applyProtection="1">
      <alignment vertical="center" wrapText="1"/>
    </xf>
    <xf numFmtId="2" fontId="11" fillId="7" borderId="38" xfId="0" applyNumberFormat="1" applyFont="1" applyFill="1" applyBorder="1" applyAlignment="1" applyProtection="1">
      <alignment vertical="center" wrapText="1"/>
    </xf>
    <xf numFmtId="2" fontId="11" fillId="7" borderId="39" xfId="0" applyNumberFormat="1" applyFont="1" applyFill="1" applyBorder="1" applyAlignment="1" applyProtection="1">
      <alignment vertical="center" wrapText="1"/>
    </xf>
    <xf numFmtId="164" fontId="0" fillId="0" borderId="0" xfId="0" applyNumberFormat="1"/>
    <xf numFmtId="164" fontId="11" fillId="7" borderId="37" xfId="0" applyNumberFormat="1" applyFont="1" applyFill="1" applyBorder="1" applyAlignment="1" applyProtection="1">
      <alignment horizontal="center" vertical="center" wrapText="1"/>
    </xf>
    <xf numFmtId="164" fontId="0" fillId="0" borderId="33" xfId="0" applyNumberFormat="1" applyBorder="1"/>
    <xf numFmtId="164" fontId="11" fillId="7" borderId="30" xfId="0" applyNumberFormat="1" applyFont="1" applyFill="1" applyBorder="1" applyAlignment="1" applyProtection="1">
      <alignment horizontal="center" vertical="center" wrapText="1"/>
    </xf>
    <xf numFmtId="164" fontId="12" fillId="0" borderId="0" xfId="0" applyNumberFormat="1" applyFont="1"/>
    <xf numFmtId="164" fontId="13" fillId="7" borderId="40" xfId="0" applyNumberFormat="1" applyFont="1" applyFill="1" applyBorder="1" applyAlignment="1" applyProtection="1">
      <alignment vertical="center" wrapText="1"/>
    </xf>
    <xf numFmtId="164" fontId="0" fillId="0" borderId="34" xfId="0" applyNumberFormat="1" applyBorder="1"/>
    <xf numFmtId="164" fontId="13" fillId="7" borderId="39" xfId="0" applyNumberFormat="1" applyFont="1" applyFill="1" applyBorder="1" applyAlignment="1" applyProtection="1">
      <alignment vertical="center" wrapText="1"/>
    </xf>
    <xf numFmtId="4" fontId="4" fillId="0" borderId="32" xfId="0" applyNumberFormat="1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4" fontId="0" fillId="6" borderId="32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0" borderId="32" xfId="0" applyNumberFormat="1" applyFill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5" fillId="5" borderId="32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0" borderId="20" xfId="0" applyNumberFormat="1" applyFill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0" fontId="5" fillId="3" borderId="32" xfId="0" applyFont="1" applyFill="1" applyBorder="1" applyAlignment="1">
      <alignment horizontal="center" vertical="center" textRotation="90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2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41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6" fontId="4" fillId="0" borderId="32" xfId="1" applyNumberFormat="1" applyFont="1" applyFill="1" applyBorder="1" applyAlignment="1">
      <alignment horizontal="center" vertical="center"/>
    </xf>
    <xf numFmtId="166" fontId="4" fillId="0" borderId="20" xfId="1" applyNumberFormat="1" applyFont="1" applyFill="1" applyBorder="1" applyAlignment="1">
      <alignment horizontal="center" vertical="center"/>
    </xf>
    <xf numFmtId="166" fontId="4" fillId="0" borderId="21" xfId="1" applyNumberFormat="1" applyFont="1" applyFill="1" applyBorder="1" applyAlignment="1">
      <alignment horizontal="center" vertical="center"/>
    </xf>
    <xf numFmtId="43" fontId="4" fillId="0" borderId="32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4" fontId="0" fillId="0" borderId="32" xfId="0" applyNumberFormat="1" applyBorder="1" applyAlignment="1">
      <alignment horizontal="center" vertical="center"/>
    </xf>
    <xf numFmtId="4" fontId="4" fillId="6" borderId="32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41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4" fontId="6" fillId="5" borderId="32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2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3" xfId="0" applyNumberFormat="1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2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" fontId="4" fillId="0" borderId="32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32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/>
    <xf numFmtId="0" fontId="0" fillId="0" borderId="21" xfId="0" applyBorder="1" applyAlignment="1"/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</cellXfs>
  <cellStyles count="3">
    <cellStyle name="Euro" xfId="1"/>
    <cellStyle name="Milliers" xfId="2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zoomScaleNormal="100" workbookViewId="0">
      <selection activeCell="F3" sqref="F3:F7"/>
    </sheetView>
  </sheetViews>
  <sheetFormatPr baseColWidth="10" defaultRowHeight="12.75" outlineLevelCol="1" x14ac:dyDescent="0.2"/>
  <cols>
    <col min="1" max="1" width="7.42578125" customWidth="1"/>
    <col min="2" max="3" width="14.425781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28515625" customWidth="1"/>
    <col min="13" max="14" width="15.5703125" customWidth="1"/>
  </cols>
  <sheetData>
    <row r="1" spans="1:16" ht="28.5" customHeight="1" thickBot="1" x14ac:dyDescent="0.25">
      <c r="A1" s="108" t="s">
        <v>30</v>
      </c>
      <c r="B1" s="109"/>
      <c r="C1" s="109"/>
      <c r="D1" s="110" t="s">
        <v>14</v>
      </c>
      <c r="E1" s="111"/>
      <c r="F1" s="111"/>
      <c r="G1" s="112"/>
      <c r="H1" s="26"/>
      <c r="I1" s="124" t="s">
        <v>2</v>
      </c>
      <c r="J1" s="125"/>
      <c r="K1" s="126"/>
      <c r="L1" s="123" t="s">
        <v>9</v>
      </c>
      <c r="M1" s="123"/>
      <c r="N1" s="123"/>
      <c r="O1" s="1"/>
      <c r="P1" s="1"/>
    </row>
    <row r="2" spans="1:16" ht="28.5" customHeight="1" thickBot="1" x14ac:dyDescent="0.25">
      <c r="A2" s="3" t="s">
        <v>32</v>
      </c>
      <c r="B2" s="4" t="s">
        <v>31</v>
      </c>
      <c r="C2" s="4" t="s">
        <v>16</v>
      </c>
      <c r="D2" s="5" t="s">
        <v>33</v>
      </c>
      <c r="E2" s="5" t="s">
        <v>31</v>
      </c>
      <c r="F2" s="5" t="s">
        <v>16</v>
      </c>
      <c r="G2" s="5" t="s">
        <v>17</v>
      </c>
      <c r="H2" s="27" t="s">
        <v>19</v>
      </c>
      <c r="I2" s="22" t="s">
        <v>32</v>
      </c>
      <c r="J2" s="22" t="s">
        <v>31</v>
      </c>
      <c r="K2" s="22" t="s">
        <v>16</v>
      </c>
      <c r="L2" s="6" t="s">
        <v>0</v>
      </c>
      <c r="M2" s="6" t="s">
        <v>31</v>
      </c>
      <c r="N2" s="6" t="s">
        <v>16</v>
      </c>
      <c r="O2" s="1"/>
      <c r="P2" s="1"/>
    </row>
    <row r="3" spans="1:16" ht="16.5" customHeight="1" x14ac:dyDescent="0.2">
      <c r="A3" s="17">
        <v>1</v>
      </c>
      <c r="B3" s="10">
        <f>SUMIF(CHANTIERS_2016!D:D,"=1",CHANTIERS_2016!K:K)</f>
        <v>0</v>
      </c>
      <c r="C3" s="7">
        <f>SUMIF(CHANTIERS_2016!D:D,"=1",CHANTIERS_2016!O:O)</f>
        <v>0</v>
      </c>
      <c r="D3" s="95" t="s">
        <v>5</v>
      </c>
      <c r="E3" s="78">
        <f>SUMIF(CHANTIERS_2016!B:B,"=1",CHANTIERS_2016!K:K)</f>
        <v>0</v>
      </c>
      <c r="F3" s="78">
        <f>SUMIF(CHANTIERS_2016!B:B,"=1",CHANTIERS_2016!O:O)</f>
        <v>0</v>
      </c>
      <c r="G3" s="113"/>
      <c r="H3" s="147"/>
      <c r="I3" s="127" t="s">
        <v>3</v>
      </c>
      <c r="J3" s="78">
        <f>E3+E8+E12</f>
        <v>0</v>
      </c>
      <c r="K3" s="78">
        <f>F3+F8+F12</f>
        <v>0</v>
      </c>
      <c r="L3" s="130">
        <v>2015</v>
      </c>
      <c r="M3" s="139">
        <f>J3+J16+J29+J42</f>
        <v>0</v>
      </c>
      <c r="N3" s="139">
        <f>K3+K16+K29+K42</f>
        <v>0</v>
      </c>
      <c r="O3" s="1"/>
      <c r="P3" s="1"/>
    </row>
    <row r="4" spans="1:16" ht="16.5" x14ac:dyDescent="0.2">
      <c r="A4" s="18">
        <v>2</v>
      </c>
      <c r="B4" s="11">
        <f>SUMIF(CHANTIERS_2016!D:D,"=2",CHANTIERS_2016!K:K)</f>
        <v>0</v>
      </c>
      <c r="C4" s="8">
        <f>SUMIF(CHANTIERS_2016!D:D,"=2",CHANTIERS_2016!O:O)</f>
        <v>0</v>
      </c>
      <c r="D4" s="96"/>
      <c r="E4" s="104"/>
      <c r="F4" s="104"/>
      <c r="G4" s="114"/>
      <c r="H4" s="148"/>
      <c r="I4" s="128"/>
      <c r="J4" s="92"/>
      <c r="K4" s="92"/>
      <c r="L4" s="131"/>
      <c r="M4" s="140"/>
      <c r="N4" s="140"/>
      <c r="O4" s="1"/>
      <c r="P4" s="1"/>
    </row>
    <row r="5" spans="1:16" ht="16.5" x14ac:dyDescent="0.2">
      <c r="A5" s="18">
        <v>3</v>
      </c>
      <c r="B5" s="11">
        <f>SUMIF(CHANTIERS_2016!D:D,"=3",CHANTIERS_2016!K:K)</f>
        <v>0</v>
      </c>
      <c r="C5" s="8">
        <f>SUMIF(CHANTIERS_2016!D:D,"=3",CHANTIERS_2016!O:O)</f>
        <v>0</v>
      </c>
      <c r="D5" s="96"/>
      <c r="E5" s="104"/>
      <c r="F5" s="104"/>
      <c r="G5" s="114"/>
      <c r="H5" s="148"/>
      <c r="I5" s="128"/>
      <c r="J5" s="92"/>
      <c r="K5" s="92"/>
      <c r="L5" s="131"/>
      <c r="M5" s="140"/>
      <c r="N5" s="140"/>
      <c r="O5" s="1"/>
      <c r="P5" s="1"/>
    </row>
    <row r="6" spans="1:16" ht="16.5" x14ac:dyDescent="0.2">
      <c r="A6" s="19">
        <v>4</v>
      </c>
      <c r="B6" s="13">
        <f>SUMIF(CHANTIERS_2016!D:D,"=4",CHANTIERS_2016!K:K)</f>
        <v>0</v>
      </c>
      <c r="C6" s="14">
        <f>SUMIF(CHANTIERS_2016!D:D,"=4",CHANTIERS_2016!O:O)</f>
        <v>0</v>
      </c>
      <c r="D6" s="96"/>
      <c r="E6" s="104"/>
      <c r="F6" s="104"/>
      <c r="G6" s="114"/>
      <c r="H6" s="148"/>
      <c r="I6" s="128"/>
      <c r="J6" s="92"/>
      <c r="K6" s="92"/>
      <c r="L6" s="131"/>
      <c r="M6" s="140"/>
      <c r="N6" s="140"/>
      <c r="O6" s="1"/>
      <c r="P6" s="1"/>
    </row>
    <row r="7" spans="1:16" ht="17.25" customHeight="1" thickBot="1" x14ac:dyDescent="0.25">
      <c r="A7" s="20">
        <v>5</v>
      </c>
      <c r="B7" s="25">
        <f>SUMIF(CHANTIERS_2016!D:D,"=5",CHANTIERS_2016!K:K)</f>
        <v>0</v>
      </c>
      <c r="C7" s="9">
        <f>SUMIF(CHANTIERS_2016!D:D,"=5",CHANTIERS_2016!O:O)</f>
        <v>0</v>
      </c>
      <c r="D7" s="97"/>
      <c r="E7" s="105"/>
      <c r="F7" s="105"/>
      <c r="G7" s="115"/>
      <c r="H7" s="149"/>
      <c r="I7" s="128"/>
      <c r="J7" s="92"/>
      <c r="K7" s="92"/>
      <c r="L7" s="131"/>
      <c r="M7" s="141"/>
      <c r="N7" s="141"/>
      <c r="O7" s="1"/>
      <c r="P7" s="1"/>
    </row>
    <row r="8" spans="1:16" ht="16.5" customHeight="1" x14ac:dyDescent="0.2">
      <c r="A8" s="17">
        <v>6</v>
      </c>
      <c r="B8" s="10">
        <f>SUMIF(CHANTIERS_2016!D:D,"=6",CHANTIERS_2016!K:K)</f>
        <v>0</v>
      </c>
      <c r="C8" s="7">
        <f>SUMIF(CHANTIERS_2016!D:D,"=6",CHANTIERS_2016!O:O)</f>
        <v>0</v>
      </c>
      <c r="D8" s="95" t="s">
        <v>1</v>
      </c>
      <c r="E8" s="116">
        <f>SUMIF(CHANTIERS_2016!B:B,"=2",CHANTIERS_2016!K:K)</f>
        <v>0</v>
      </c>
      <c r="F8" s="116">
        <f>SUMIF(CHANTIERS_2016!B:B,"=2",CHANTIERS_2016!O:O)</f>
        <v>0</v>
      </c>
      <c r="G8" s="144"/>
      <c r="H8" s="143"/>
      <c r="I8" s="128"/>
      <c r="J8" s="92"/>
      <c r="K8" s="92"/>
      <c r="L8" s="131"/>
      <c r="M8" s="142" t="s">
        <v>17</v>
      </c>
      <c r="N8" s="134"/>
      <c r="O8" s="1"/>
      <c r="P8" s="1"/>
    </row>
    <row r="9" spans="1:16" ht="17.25" thickBot="1" x14ac:dyDescent="0.25">
      <c r="A9" s="18">
        <v>7</v>
      </c>
      <c r="B9" s="11">
        <f>SUMIF(CHANTIERS_2016!D:D,"=7",CHANTIERS_2016!K:K)</f>
        <v>0</v>
      </c>
      <c r="C9" s="8">
        <f>SUMIF(CHANTIERS_2016!D:D,"=7",CHANTIERS_2016!O:O)</f>
        <v>0</v>
      </c>
      <c r="D9" s="96"/>
      <c r="E9" s="117"/>
      <c r="F9" s="117"/>
      <c r="G9" s="145"/>
      <c r="H9" s="92"/>
      <c r="I9" s="128"/>
      <c r="J9" s="92"/>
      <c r="K9" s="92"/>
      <c r="L9" s="131"/>
      <c r="M9" s="135"/>
      <c r="N9" s="136"/>
      <c r="O9" s="1"/>
      <c r="P9" s="1"/>
    </row>
    <row r="10" spans="1:16" ht="16.5" x14ac:dyDescent="0.2">
      <c r="A10" s="19">
        <v>8</v>
      </c>
      <c r="B10" s="13">
        <f>SUMIF(CHANTIERS_2016!D:D,"=8",CHANTIERS_2016!K:K)</f>
        <v>0</v>
      </c>
      <c r="C10" s="14">
        <f>SUMIF(CHANTIERS_2016!D:D,"=8",CHANTIERS_2016!O:O)</f>
        <v>0</v>
      </c>
      <c r="D10" s="96"/>
      <c r="E10" s="117"/>
      <c r="F10" s="117"/>
      <c r="G10" s="145"/>
      <c r="H10" s="92"/>
      <c r="I10" s="128"/>
      <c r="J10" s="92"/>
      <c r="K10" s="92"/>
      <c r="L10" s="131"/>
      <c r="M10" s="133">
        <f>SUM(G3:G55)</f>
        <v>0</v>
      </c>
      <c r="N10" s="134"/>
      <c r="O10" s="1"/>
      <c r="P10" s="1"/>
    </row>
    <row r="11" spans="1:16" ht="16.5" customHeight="1" thickBot="1" x14ac:dyDescent="0.25">
      <c r="A11" s="20">
        <v>9</v>
      </c>
      <c r="B11" s="12">
        <f>SUMIF(CHANTIERS_2016!D:D,"=9",CHANTIERS_2016!K:K)</f>
        <v>0</v>
      </c>
      <c r="C11" s="9">
        <f>SUMIF(CHANTIERS_2016!D:D,"=9",CHANTIERS_2016!O:O)</f>
        <v>0</v>
      </c>
      <c r="D11" s="97"/>
      <c r="E11" s="118"/>
      <c r="F11" s="118"/>
      <c r="G11" s="146"/>
      <c r="H11" s="93"/>
      <c r="I11" s="128"/>
      <c r="J11" s="92"/>
      <c r="K11" s="92"/>
      <c r="L11" s="131"/>
      <c r="M11" s="135"/>
      <c r="N11" s="136"/>
      <c r="O11" s="1"/>
      <c r="P11" s="1"/>
    </row>
    <row r="12" spans="1:16" ht="16.5" x14ac:dyDescent="0.2">
      <c r="A12" s="21">
        <v>10</v>
      </c>
      <c r="B12" s="33">
        <f>SUMIF(CHANTIERS_2016!D:D,"=10",CHANTIERS_2016!K:K)</f>
        <v>0</v>
      </c>
      <c r="C12" s="16">
        <f>SUMIF(CHANTIERS_2016!D:D,"=10",CHANTIERS_2016!O:O)</f>
        <v>0</v>
      </c>
      <c r="D12" s="96" t="s">
        <v>6</v>
      </c>
      <c r="E12" s="117">
        <f>SUMIF(CHANTIERS_2016!B:B,"=3",CHANTIERS_2016!K:K)</f>
        <v>0</v>
      </c>
      <c r="F12" s="117">
        <f>SUMIF(CHANTIERS_2016!B:B,"=3",CHANTIERS_2016!O:O)</f>
        <v>0</v>
      </c>
      <c r="G12" s="104"/>
      <c r="H12" s="92"/>
      <c r="I12" s="128"/>
      <c r="J12" s="92"/>
      <c r="K12" s="92"/>
      <c r="L12" s="131"/>
      <c r="M12" s="135"/>
      <c r="N12" s="136"/>
      <c r="O12" s="1"/>
      <c r="P12" s="1"/>
    </row>
    <row r="13" spans="1:16" ht="16.5" x14ac:dyDescent="0.2">
      <c r="A13" s="18">
        <v>11</v>
      </c>
      <c r="B13" s="24">
        <f>SUMIF(CHANTIERS_2016!D:D,"=11",CHANTIERS_2016!K:K)</f>
        <v>0</v>
      </c>
      <c r="C13" s="8">
        <f>SUMIF(CHANTIERS_2016!D:D,"=11",CHANTIERS_2016!O:O)</f>
        <v>0</v>
      </c>
      <c r="D13" s="96"/>
      <c r="E13" s="117"/>
      <c r="F13" s="117"/>
      <c r="G13" s="104"/>
      <c r="H13" s="92"/>
      <c r="I13" s="128"/>
      <c r="J13" s="92"/>
      <c r="K13" s="92"/>
      <c r="L13" s="131"/>
      <c r="M13" s="135"/>
      <c r="N13" s="136"/>
      <c r="O13" s="1"/>
      <c r="P13" s="1"/>
    </row>
    <row r="14" spans="1:16" ht="16.5" x14ac:dyDescent="0.2">
      <c r="A14" s="18">
        <v>12</v>
      </c>
      <c r="B14" s="24">
        <f>SUMIF(CHANTIERS_2016!D:D,"=12",CHANTIERS_2016!K:K)</f>
        <v>0</v>
      </c>
      <c r="C14" s="8">
        <f>SUMIF(CHANTIERS_2016!D:D,"=12",CHANTIERS_2016!O:O)</f>
        <v>0</v>
      </c>
      <c r="D14" s="96"/>
      <c r="E14" s="117"/>
      <c r="F14" s="117"/>
      <c r="G14" s="104"/>
      <c r="H14" s="92"/>
      <c r="I14" s="128"/>
      <c r="J14" s="92"/>
      <c r="K14" s="92"/>
      <c r="L14" s="131"/>
      <c r="M14" s="135"/>
      <c r="N14" s="136"/>
      <c r="O14" s="1"/>
      <c r="P14" s="1"/>
    </row>
    <row r="15" spans="1:16" ht="17.25" thickBot="1" x14ac:dyDescent="0.25">
      <c r="A15" s="20">
        <v>13</v>
      </c>
      <c r="B15" s="25">
        <f>SUMIF(CHANTIERS_2016!D:D,"=13",CHANTIERS_2016!K:K)</f>
        <v>0</v>
      </c>
      <c r="C15" s="9">
        <f>SUMIF(CHANTIERS_2016!D:D,"=13",CHANTIERS_2016!O:O)</f>
        <v>0</v>
      </c>
      <c r="D15" s="97"/>
      <c r="E15" s="118"/>
      <c r="F15" s="118"/>
      <c r="G15" s="105"/>
      <c r="H15" s="93"/>
      <c r="I15" s="129"/>
      <c r="J15" s="93"/>
      <c r="K15" s="93"/>
      <c r="L15" s="132"/>
      <c r="M15" s="137"/>
      <c r="N15" s="138"/>
      <c r="O15" s="1"/>
      <c r="P15" s="1"/>
    </row>
    <row r="16" spans="1:16" ht="16.5" customHeight="1" x14ac:dyDescent="0.2">
      <c r="A16" s="17">
        <v>14</v>
      </c>
      <c r="B16" s="10">
        <f>SUMIF(CHANTIERS_2016!D:D,"=14",CHANTIERS_2016!K:K)</f>
        <v>0</v>
      </c>
      <c r="C16" s="7">
        <f>SUMIF(CHANTIERS_2016!D:D,"=14",CHANTIERS_2016!O:O)</f>
        <v>0</v>
      </c>
      <c r="D16" s="95" t="s">
        <v>7</v>
      </c>
      <c r="E16" s="78">
        <f>SUMIF(CHANTIERS_2016!B:B,"=4",CHANTIERS_2016!K:K)</f>
        <v>0</v>
      </c>
      <c r="F16" s="78">
        <f>SUMIF(CHANTIERS_2016!B:B,"=4",CHANTIERS_2016!O:O)</f>
        <v>0</v>
      </c>
      <c r="G16" s="120"/>
      <c r="H16" s="120"/>
      <c r="I16" s="127" t="s">
        <v>28</v>
      </c>
      <c r="J16" s="78">
        <f>E16+E21+E25</f>
        <v>0</v>
      </c>
      <c r="K16" s="78">
        <f>F16+F21+F25</f>
        <v>0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SUMIF(CHANTIERS_2016!D:D,"=15",CHANTIERS_2016!K:K)</f>
        <v>0</v>
      </c>
      <c r="C17" s="8">
        <f>SUMIF(CHANTIERS_2016!D:D,"=15",CHANTIERS_2016!O:O)</f>
        <v>0</v>
      </c>
      <c r="D17" s="96"/>
      <c r="E17" s="104"/>
      <c r="F17" s="104"/>
      <c r="G17" s="121"/>
      <c r="H17" s="121"/>
      <c r="I17" s="152"/>
      <c r="J17" s="150"/>
      <c r="K17" s="150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SUMIF(CHANTIERS_2016!D:D,"=16",CHANTIERS_2016!K:K)</f>
        <v>0</v>
      </c>
      <c r="C18" s="8">
        <f>SUMIF(CHANTIERS_2016!D:D,"=16",CHANTIERS_2016!O:O)</f>
        <v>0</v>
      </c>
      <c r="D18" s="96"/>
      <c r="E18" s="104"/>
      <c r="F18" s="104"/>
      <c r="G18" s="121"/>
      <c r="H18" s="121"/>
      <c r="I18" s="152"/>
      <c r="J18" s="150"/>
      <c r="K18" s="150"/>
      <c r="L18" s="1"/>
      <c r="M18" s="1"/>
      <c r="N18" s="1"/>
      <c r="O18" s="1"/>
      <c r="P18" s="1"/>
    </row>
    <row r="19" spans="1:16" ht="16.5" x14ac:dyDescent="0.2">
      <c r="A19" s="19">
        <v>17</v>
      </c>
      <c r="B19" s="50">
        <f>SUMIF(CHANTIERS_2016!D:D,"=17",CHANTIERS_2016!K:K)</f>
        <v>0</v>
      </c>
      <c r="C19" s="14">
        <f>SUMIF(CHANTIERS_2016!D:D,"=17",CHANTIERS_2016!O:O)</f>
        <v>0</v>
      </c>
      <c r="D19" s="96"/>
      <c r="E19" s="104"/>
      <c r="F19" s="104"/>
      <c r="G19" s="121"/>
      <c r="H19" s="121"/>
      <c r="I19" s="152"/>
      <c r="J19" s="150"/>
      <c r="K19" s="150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SUMIF(CHANTIERS_2016!D:D,"=18",CHANTIERS_2016!K:K)</f>
        <v>0</v>
      </c>
      <c r="C20" s="9">
        <f>SUMIF(CHANTIERS_2016!D:D,"=18",CHANTIERS_2016!O:O)</f>
        <v>0</v>
      </c>
      <c r="D20" s="97"/>
      <c r="E20" s="105"/>
      <c r="F20" s="105"/>
      <c r="G20" s="122"/>
      <c r="H20" s="122"/>
      <c r="I20" s="152"/>
      <c r="J20" s="150"/>
      <c r="K20" s="150"/>
    </row>
    <row r="21" spans="1:16" ht="16.5" customHeight="1" x14ac:dyDescent="0.2">
      <c r="A21" s="21">
        <v>19</v>
      </c>
      <c r="B21" s="15">
        <f>SUMIF(CHANTIERS_2016!D:D,"=19",CHANTIERS_2016!K:K)</f>
        <v>0</v>
      </c>
      <c r="C21" s="16">
        <f>SUMIF(CHANTIERS_2016!D:D,"=19",CHANTIERS_2016!O:O)</f>
        <v>0</v>
      </c>
      <c r="D21" s="95" t="s">
        <v>24</v>
      </c>
      <c r="E21" s="116">
        <f>SUMIF(CHANTIERS_2016!B:B,"=5",CHANTIERS_2016!K:K)</f>
        <v>0</v>
      </c>
      <c r="F21" s="116">
        <f>SUMIF(CHANTIERS_2016!B:B,"=5",CHANTIERS_2016!O:O)</f>
        <v>0</v>
      </c>
      <c r="G21" s="119"/>
      <c r="H21" s="143"/>
      <c r="I21" s="152"/>
      <c r="J21" s="150"/>
      <c r="K21" s="150"/>
      <c r="M21" s="2"/>
    </row>
    <row r="22" spans="1:16" ht="16.5" x14ac:dyDescent="0.2">
      <c r="A22" s="18">
        <v>20</v>
      </c>
      <c r="B22" s="11">
        <f>SUMIF(CHANTIERS_2016!D:D,"=20",CHANTIERS_2016!K:K)</f>
        <v>0</v>
      </c>
      <c r="C22" s="8">
        <f>SUMIF(CHANTIERS_2016!D:D,"=20",CHANTIERS_2016!O:O)</f>
        <v>0</v>
      </c>
      <c r="D22" s="96"/>
      <c r="E22" s="117"/>
      <c r="F22" s="117"/>
      <c r="G22" s="85"/>
      <c r="H22" s="92"/>
      <c r="I22" s="152"/>
      <c r="J22" s="150"/>
      <c r="K22" s="150"/>
    </row>
    <row r="23" spans="1:16" ht="16.5" x14ac:dyDescent="0.2">
      <c r="A23" s="19">
        <v>21</v>
      </c>
      <c r="B23" s="13">
        <f>SUMIF(CHANTIERS_2016!D:D,"=21",CHANTIERS_2016!K:K)</f>
        <v>0</v>
      </c>
      <c r="C23" s="14">
        <f>SUMIF(CHANTIERS_2016!D:D,"=21",CHANTIERS_2016!O:O)</f>
        <v>0</v>
      </c>
      <c r="D23" s="96"/>
      <c r="E23" s="117"/>
      <c r="F23" s="117"/>
      <c r="G23" s="85"/>
      <c r="H23" s="92"/>
      <c r="I23" s="152"/>
      <c r="J23" s="150"/>
      <c r="K23" s="150"/>
    </row>
    <row r="24" spans="1:16" ht="16.5" customHeight="1" thickBot="1" x14ac:dyDescent="0.25">
      <c r="A24" s="20">
        <v>22</v>
      </c>
      <c r="B24" s="12">
        <f>SUMIF(CHANTIERS_2016!D:D,"=22",CHANTIERS_2016!K:K)</f>
        <v>0</v>
      </c>
      <c r="C24" s="9">
        <f>SUMIF(CHANTIERS_2016!D:D,"=22",CHANTIERS_2016!O:O)</f>
        <v>0</v>
      </c>
      <c r="D24" s="97"/>
      <c r="E24" s="118"/>
      <c r="F24" s="118"/>
      <c r="G24" s="86"/>
      <c r="H24" s="93"/>
      <c r="I24" s="152"/>
      <c r="J24" s="150"/>
      <c r="K24" s="150"/>
    </row>
    <row r="25" spans="1:16" ht="16.5" customHeight="1" x14ac:dyDescent="0.2">
      <c r="A25" s="21">
        <v>23</v>
      </c>
      <c r="B25" s="15">
        <f>SUMIF(CHANTIERS_2016!D:D,"=23",CHANTIERS_2016!K:K)</f>
        <v>0</v>
      </c>
      <c r="C25" s="16">
        <f>SUMIF(CHANTIERS_2016!D:D,"=23",CHANTIERS_2016!O:O)</f>
        <v>0</v>
      </c>
      <c r="D25" s="95" t="s">
        <v>4</v>
      </c>
      <c r="E25" s="116">
        <f>SUMIF(CHANTIERS_2016!B:B,"=6",CHANTIERS_2016!K:K)</f>
        <v>0</v>
      </c>
      <c r="F25" s="116">
        <f>SUMIF(CHANTIERS_2016!B:B,"=6",CHANTIERS_2016!O:O)</f>
        <v>0</v>
      </c>
      <c r="G25" s="119"/>
      <c r="H25" s="143"/>
      <c r="I25" s="152"/>
      <c r="J25" s="150"/>
      <c r="K25" s="150"/>
    </row>
    <row r="26" spans="1:16" ht="16.5" x14ac:dyDescent="0.2">
      <c r="A26" s="18">
        <v>24</v>
      </c>
      <c r="B26" s="11">
        <f>SUMIF(CHANTIERS_2016!D:D,"=24",CHANTIERS_2016!K:K)</f>
        <v>0</v>
      </c>
      <c r="C26" s="8">
        <f>SUMIF(CHANTIERS_2016!D:D,"=24",CHANTIERS_2016!O:O)</f>
        <v>0</v>
      </c>
      <c r="D26" s="96"/>
      <c r="E26" s="117"/>
      <c r="F26" s="117"/>
      <c r="G26" s="85"/>
      <c r="H26" s="92"/>
      <c r="I26" s="152"/>
      <c r="J26" s="150"/>
      <c r="K26" s="150"/>
    </row>
    <row r="27" spans="1:16" ht="16.5" x14ac:dyDescent="0.2">
      <c r="A27" s="18">
        <v>25</v>
      </c>
      <c r="B27" s="11">
        <f>SUMIF(CHANTIERS_2016!D:D,"=25",CHANTIERS_2016!K:K)</f>
        <v>0</v>
      </c>
      <c r="C27" s="8">
        <f>SUMIF(CHANTIERS_2016!D:D,"=25",CHANTIERS_2016!O:O)</f>
        <v>0</v>
      </c>
      <c r="D27" s="96"/>
      <c r="E27" s="117"/>
      <c r="F27" s="117"/>
      <c r="G27" s="85"/>
      <c r="H27" s="92"/>
      <c r="I27" s="152"/>
      <c r="J27" s="150"/>
      <c r="K27" s="150"/>
    </row>
    <row r="28" spans="1:16" ht="17.25" thickBot="1" x14ac:dyDescent="0.25">
      <c r="A28" s="20">
        <v>26</v>
      </c>
      <c r="B28" s="12">
        <f>SUMIF(CHANTIERS_2016!D:D,"=26",CHANTIERS_2016!K:K)</f>
        <v>0</v>
      </c>
      <c r="C28" s="9">
        <f>SUMIF(CHANTIERS_2016!D:D,"=26",CHANTIERS_2016!O:O)</f>
        <v>0</v>
      </c>
      <c r="D28" s="97"/>
      <c r="E28" s="118"/>
      <c r="F28" s="118"/>
      <c r="G28" s="86"/>
      <c r="H28" s="93"/>
      <c r="I28" s="153"/>
      <c r="J28" s="151"/>
      <c r="K28" s="151"/>
    </row>
    <row r="29" spans="1:16" ht="16.5" x14ac:dyDescent="0.2">
      <c r="A29" s="17">
        <v>27</v>
      </c>
      <c r="B29" s="10">
        <f>SUMIF(CHANTIERS_2016!D:D,"=27",CHANTIERS_2016!K:K)</f>
        <v>0</v>
      </c>
      <c r="C29" s="7">
        <f>SUMIF(CHANTIERS_2016!D:D,"=27",CHANTIERS_2016!O:O)</f>
        <v>0</v>
      </c>
      <c r="D29" s="101" t="s">
        <v>25</v>
      </c>
      <c r="E29" s="78">
        <f>SUMIF(CHANTIERS_2016!B:B,"=7",CHANTIERS_2016!K:K)</f>
        <v>0</v>
      </c>
      <c r="F29" s="78">
        <f>SUMIF(CHANTIERS_2016!B:B,"=7",CHANTIERS_2016!O:O)</f>
        <v>0</v>
      </c>
      <c r="G29" s="84"/>
      <c r="H29" s="81"/>
      <c r="I29" s="87" t="s">
        <v>29</v>
      </c>
      <c r="J29" s="78">
        <f>E29+E33+E38</f>
        <v>0</v>
      </c>
      <c r="K29" s="78">
        <f>F29+F33+F38</f>
        <v>0</v>
      </c>
    </row>
    <row r="30" spans="1:16" ht="16.5" x14ac:dyDescent="0.2">
      <c r="A30" s="18">
        <v>28</v>
      </c>
      <c r="B30" s="11">
        <f>SUMIF(CHANTIERS_2016!D:D,"=28",CHANTIERS_2016!K:K)</f>
        <v>0</v>
      </c>
      <c r="C30" s="8">
        <f>SUMIF(CHANTIERS_2016!D:D,"=28",CHANTIERS_2016!O:O)</f>
        <v>0</v>
      </c>
      <c r="D30" s="102"/>
      <c r="E30" s="79"/>
      <c r="F30" s="79"/>
      <c r="G30" s="85"/>
      <c r="H30" s="92"/>
      <c r="I30" s="88"/>
      <c r="J30" s="79"/>
      <c r="K30" s="79"/>
    </row>
    <row r="31" spans="1:16" ht="16.5" x14ac:dyDescent="0.2">
      <c r="A31" s="18">
        <v>29</v>
      </c>
      <c r="B31" s="11">
        <f>SUMIF(CHANTIERS_2016!D:D,"=29",CHANTIERS_2016!K:K)</f>
        <v>0</v>
      </c>
      <c r="C31" s="8">
        <f>SUMIF(CHANTIERS_2016!D:D,"=29",CHANTIERS_2016!O:O)</f>
        <v>0</v>
      </c>
      <c r="D31" s="102"/>
      <c r="E31" s="79"/>
      <c r="F31" s="79"/>
      <c r="G31" s="85"/>
      <c r="H31" s="92"/>
      <c r="I31" s="88"/>
      <c r="J31" s="79"/>
      <c r="K31" s="79"/>
    </row>
    <row r="32" spans="1:16" ht="17.25" thickBot="1" x14ac:dyDescent="0.25">
      <c r="A32" s="20">
        <v>30</v>
      </c>
      <c r="B32" s="25">
        <f>SUMIF(CHANTIERS_2016!D:D,"=30",CHANTIERS_2016!K:K)</f>
        <v>0</v>
      </c>
      <c r="C32" s="9">
        <f>SUMIF(CHANTIERS_2016!D:D,"=30",CHANTIERS_2016!O:O)</f>
        <v>0</v>
      </c>
      <c r="D32" s="103"/>
      <c r="E32" s="80"/>
      <c r="F32" s="80"/>
      <c r="G32" s="86"/>
      <c r="H32" s="93"/>
      <c r="I32" s="88"/>
      <c r="J32" s="79"/>
      <c r="K32" s="79"/>
    </row>
    <row r="33" spans="1:11" ht="16.5" x14ac:dyDescent="0.2">
      <c r="A33" s="17">
        <v>31</v>
      </c>
      <c r="B33" s="10">
        <f>SUMIF(CHANTIERS_2016!D:D,"=31",CHANTIERS_2016!K:K)</f>
        <v>0</v>
      </c>
      <c r="C33" s="7">
        <f>SUMIF(CHANTIERS_2016!D:D,"=31",CHANTIERS_2016!O:O)</f>
        <v>0</v>
      </c>
      <c r="D33" s="98" t="s">
        <v>26</v>
      </c>
      <c r="E33" s="78">
        <f>SUMIF(CHANTIERS_2016!B:B,"=8",CHANTIERS_2016!K:K)</f>
        <v>0</v>
      </c>
      <c r="F33" s="78">
        <f>SUMIF(CHANTIERS_2016!B:B,"=8",CHANTIERS_2016!O:O)</f>
        <v>0</v>
      </c>
      <c r="G33" s="84"/>
      <c r="H33" s="94"/>
      <c r="I33" s="88"/>
      <c r="J33" s="79"/>
      <c r="K33" s="79"/>
    </row>
    <row r="34" spans="1:11" ht="16.5" x14ac:dyDescent="0.2">
      <c r="A34" s="21">
        <v>32</v>
      </c>
      <c r="B34" s="15">
        <f>SUMIF(CHANTIERS_2016!D:D,"=32",CHANTIERS_2016!K:K)</f>
        <v>0</v>
      </c>
      <c r="C34" s="16">
        <f>SUMIF(CHANTIERS_2016!D:D,"=32",CHANTIERS_2016!O:O)</f>
        <v>0</v>
      </c>
      <c r="D34" s="106"/>
      <c r="E34" s="79"/>
      <c r="F34" s="79"/>
      <c r="G34" s="85"/>
      <c r="H34" s="92"/>
      <c r="I34" s="88"/>
      <c r="J34" s="79"/>
      <c r="K34" s="79"/>
    </row>
    <row r="35" spans="1:11" ht="16.5" x14ac:dyDescent="0.2">
      <c r="A35" s="18">
        <v>33</v>
      </c>
      <c r="B35" s="11">
        <f>SUMIF(CHANTIERS_2016!D:D,"=33",CHANTIERS_2016!K:K)</f>
        <v>0</v>
      </c>
      <c r="C35" s="8">
        <f>SUMIF(CHANTIERS_2016!D:D,"=33",CHANTIERS_2016!O:O)</f>
        <v>0</v>
      </c>
      <c r="D35" s="106"/>
      <c r="E35" s="79"/>
      <c r="F35" s="79"/>
      <c r="G35" s="85"/>
      <c r="H35" s="92"/>
      <c r="I35" s="88"/>
      <c r="J35" s="79"/>
      <c r="K35" s="79"/>
    </row>
    <row r="36" spans="1:11" ht="16.5" x14ac:dyDescent="0.2">
      <c r="A36" s="18">
        <v>34</v>
      </c>
      <c r="B36" s="11">
        <f>SUMIF(CHANTIERS_2016!D:D,"=34",CHANTIERS_2016!K:K)</f>
        <v>0</v>
      </c>
      <c r="C36" s="8">
        <f>SUMIF(CHANTIERS_2016!D:D,"=34",CHANTIERS_2016!O:O)</f>
        <v>0</v>
      </c>
      <c r="D36" s="106"/>
      <c r="E36" s="79"/>
      <c r="F36" s="79"/>
      <c r="G36" s="85"/>
      <c r="H36" s="92"/>
      <c r="I36" s="88"/>
      <c r="J36" s="79"/>
      <c r="K36" s="79"/>
    </row>
    <row r="37" spans="1:11" ht="17.25" thickBot="1" x14ac:dyDescent="0.25">
      <c r="A37" s="19">
        <v>35</v>
      </c>
      <c r="B37" s="13">
        <f>SUMIF(CHANTIERS_2016!D:D,"=35",CHANTIERS_2016!K:K)</f>
        <v>0</v>
      </c>
      <c r="C37" s="14">
        <f>SUMIF(CHANTIERS_2016!D:D,"=35",CHANTIERS_2016!O:O)</f>
        <v>0</v>
      </c>
      <c r="D37" s="107"/>
      <c r="E37" s="80"/>
      <c r="F37" s="80"/>
      <c r="G37" s="86"/>
      <c r="H37" s="93"/>
      <c r="I37" s="88"/>
      <c r="J37" s="79"/>
      <c r="K37" s="79"/>
    </row>
    <row r="38" spans="1:11" ht="16.5" x14ac:dyDescent="0.2">
      <c r="A38" s="17">
        <v>36</v>
      </c>
      <c r="B38" s="10">
        <f>SUMIF(CHANTIERS_2016!D:D,"=36",CHANTIERS_2016!K:K)</f>
        <v>0</v>
      </c>
      <c r="C38" s="7">
        <f>SUMIF(CHANTIERS_2016!D:D,"=36",CHANTIERS_2016!O:O)</f>
        <v>0</v>
      </c>
      <c r="D38" s="98" t="s">
        <v>8</v>
      </c>
      <c r="E38" s="78">
        <f>SUMIF(CHANTIERS_2016!B:B,"=9",CHANTIERS_2016!K:K)</f>
        <v>0</v>
      </c>
      <c r="F38" s="78">
        <f>SUMIF(CHANTIERS_2016!B:B,"=9",CHANTIERS_2016!O:O)</f>
        <v>0</v>
      </c>
      <c r="G38" s="90"/>
      <c r="H38" s="28"/>
      <c r="I38" s="88"/>
      <c r="J38" s="79"/>
      <c r="K38" s="79"/>
    </row>
    <row r="39" spans="1:11" ht="16.5" x14ac:dyDescent="0.2">
      <c r="A39" s="18">
        <v>37</v>
      </c>
      <c r="B39" s="11">
        <f>SUMIF(CHANTIERS_2016!D:D,"=37",CHANTIERS_2016!K:K)</f>
        <v>0</v>
      </c>
      <c r="C39" s="8">
        <f>SUMIF(CHANTIERS_2016!D:D,"=37",CHANTIERS_2016!O:O)</f>
        <v>0</v>
      </c>
      <c r="D39" s="99"/>
      <c r="E39" s="104"/>
      <c r="F39" s="104"/>
      <c r="G39" s="90"/>
      <c r="H39" s="28"/>
      <c r="I39" s="88"/>
      <c r="J39" s="79"/>
      <c r="K39" s="79"/>
    </row>
    <row r="40" spans="1:11" ht="16.5" x14ac:dyDescent="0.2">
      <c r="A40" s="18">
        <v>38</v>
      </c>
      <c r="B40" s="11">
        <f>SUMIF(CHANTIERS_2016!D:D,"=38",CHANTIERS_2016!K:K)</f>
        <v>0</v>
      </c>
      <c r="C40" s="8">
        <f>SUMIF(CHANTIERS_2016!D:D,"=38",CHANTIERS_2016!O:O)</f>
        <v>0</v>
      </c>
      <c r="D40" s="99"/>
      <c r="E40" s="104"/>
      <c r="F40" s="104"/>
      <c r="G40" s="90"/>
      <c r="H40" s="28"/>
      <c r="I40" s="88"/>
      <c r="J40" s="79"/>
      <c r="K40" s="79"/>
    </row>
    <row r="41" spans="1:11" ht="17.25" thickBot="1" x14ac:dyDescent="0.25">
      <c r="A41" s="20">
        <v>39</v>
      </c>
      <c r="B41" s="12">
        <f>SUMIF(CHANTIERS_2016!D:D,"=39",CHANTIERS_2016!K:K)</f>
        <v>0</v>
      </c>
      <c r="C41" s="9">
        <f>SUMIF(CHANTIERS_2016!D:D,"=39",CHANTIERS_2016!O:O)</f>
        <v>0</v>
      </c>
      <c r="D41" s="100"/>
      <c r="E41" s="105"/>
      <c r="F41" s="105"/>
      <c r="G41" s="91"/>
      <c r="H41" s="29"/>
      <c r="I41" s="89"/>
      <c r="J41" s="80"/>
      <c r="K41" s="80"/>
    </row>
    <row r="42" spans="1:11" ht="16.5" x14ac:dyDescent="0.2">
      <c r="A42" s="17">
        <v>40</v>
      </c>
      <c r="B42" s="10">
        <f>SUMIF(CHANTIERS_2016!D:D,"=40",CHANTIERS_2016!K:K)</f>
        <v>0</v>
      </c>
      <c r="C42" s="7">
        <f>SUMIF(CHANTIERS_2016!D:D,"=40",CHANTIERS_2016!O:O)</f>
        <v>0</v>
      </c>
      <c r="D42" s="101" t="s">
        <v>27</v>
      </c>
      <c r="E42" s="78">
        <f>SUMIF(CHANTIERS_2016!B:B,"=10",CHANTIERS_2016!K:K)</f>
        <v>0</v>
      </c>
      <c r="F42" s="78">
        <f>SUMIF(CHANTIERS_2016!B:B,"=10",CHANTIERS_2016!O:O)</f>
        <v>0</v>
      </c>
      <c r="G42" s="81"/>
      <c r="H42" s="81"/>
      <c r="I42" s="87" t="s">
        <v>15</v>
      </c>
      <c r="J42" s="78">
        <f>E42+E46+E51</f>
        <v>0</v>
      </c>
      <c r="K42" s="78">
        <f>F42+F46+F51</f>
        <v>0</v>
      </c>
    </row>
    <row r="43" spans="1:11" ht="16.5" x14ac:dyDescent="0.2">
      <c r="A43" s="18">
        <v>41</v>
      </c>
      <c r="B43" s="11">
        <f>SUMIF(CHANTIERS_2016!D:D,"=41",CHANTIERS_2016!K:K)</f>
        <v>0</v>
      </c>
      <c r="C43" s="8">
        <f>SUMIF(CHANTIERS_2016!D:D,"=41",CHANTIERS_2016!O:O)</f>
        <v>0</v>
      </c>
      <c r="D43" s="102"/>
      <c r="E43" s="79"/>
      <c r="F43" s="79"/>
      <c r="G43" s="82"/>
      <c r="H43" s="92"/>
      <c r="I43" s="88"/>
      <c r="J43" s="79"/>
      <c r="K43" s="79"/>
    </row>
    <row r="44" spans="1:11" ht="16.5" x14ac:dyDescent="0.2">
      <c r="A44" s="18">
        <v>42</v>
      </c>
      <c r="B44" s="11">
        <f>SUMIF(CHANTIERS_2016!D:D,"=42",CHANTIERS_2016!K:K)</f>
        <v>0</v>
      </c>
      <c r="C44" s="8">
        <f>SUMIF(CHANTIERS_2016!D:D,"=42",CHANTIERS_2016!O:O)</f>
        <v>0</v>
      </c>
      <c r="D44" s="102"/>
      <c r="E44" s="79"/>
      <c r="F44" s="79"/>
      <c r="G44" s="82"/>
      <c r="H44" s="92"/>
      <c r="I44" s="88"/>
      <c r="J44" s="79"/>
      <c r="K44" s="79"/>
    </row>
    <row r="45" spans="1:11" ht="17.25" thickBot="1" x14ac:dyDescent="0.25">
      <c r="A45" s="20">
        <v>43</v>
      </c>
      <c r="B45" s="25">
        <f>SUMIF(CHANTIERS_2016!D:D,"=43",CHANTIERS_2016!K:K)</f>
        <v>0</v>
      </c>
      <c r="C45" s="9">
        <f>SUMIF(CHANTIERS_2016!D:D,"=43",CHANTIERS_2016!O:O)</f>
        <v>0</v>
      </c>
      <c r="D45" s="103"/>
      <c r="E45" s="80"/>
      <c r="F45" s="80"/>
      <c r="G45" s="83"/>
      <c r="H45" s="93"/>
      <c r="I45" s="88"/>
      <c r="J45" s="79"/>
      <c r="K45" s="79"/>
    </row>
    <row r="46" spans="1:11" ht="16.5" x14ac:dyDescent="0.2">
      <c r="A46" s="17">
        <v>44</v>
      </c>
      <c r="B46" s="10">
        <f>SUMIF(CHANTIERS_2016!D:D,"=44",CHANTIERS_2016!K:K)</f>
        <v>0</v>
      </c>
      <c r="C46" s="7">
        <f>SUMIF(CHANTIERS_2016!D:D,"=44",CHANTIERS_2016!O:O)</f>
        <v>0</v>
      </c>
      <c r="D46" s="98" t="s">
        <v>21</v>
      </c>
      <c r="E46" s="78">
        <f>SUMIF(CHANTIERS_2016!B:B,"=11",CHANTIERS_2016!K:K)</f>
        <v>0</v>
      </c>
      <c r="F46" s="78">
        <f>SUMIF(CHANTIERS_2016!B:B,"=11",CHANTIERS_2016!O:O)</f>
        <v>0</v>
      </c>
      <c r="G46" s="81"/>
      <c r="H46" s="81"/>
      <c r="I46" s="88"/>
      <c r="J46" s="79"/>
      <c r="K46" s="79"/>
    </row>
    <row r="47" spans="1:11" ht="16.5" x14ac:dyDescent="0.2">
      <c r="A47" s="21">
        <v>45</v>
      </c>
      <c r="B47" s="15">
        <f>SUMIF(CHANTIERS_2016!D:D,"=45",CHANTIERS_2016!K:K)</f>
        <v>0</v>
      </c>
      <c r="C47" s="16">
        <f>SUMIF(CHANTIERS_2016!D:D,"=45",CHANTIERS_2016!O:O)</f>
        <v>0</v>
      </c>
      <c r="D47" s="106"/>
      <c r="E47" s="79"/>
      <c r="F47" s="79"/>
      <c r="G47" s="82"/>
      <c r="H47" s="92"/>
      <c r="I47" s="88"/>
      <c r="J47" s="79"/>
      <c r="K47" s="79"/>
    </row>
    <row r="48" spans="1:11" ht="16.5" x14ac:dyDescent="0.2">
      <c r="A48" s="18">
        <v>46</v>
      </c>
      <c r="B48" s="11">
        <f>SUMIF(CHANTIERS_2016!D:D,"=46",CHANTIERS_2016!K:K)</f>
        <v>0</v>
      </c>
      <c r="C48" s="8">
        <f>SUMIF(CHANTIERS_2016!D:D,"=46",CHANTIERS_2016!O:O)</f>
        <v>0</v>
      </c>
      <c r="D48" s="106"/>
      <c r="E48" s="79"/>
      <c r="F48" s="79"/>
      <c r="G48" s="82"/>
      <c r="H48" s="92"/>
      <c r="I48" s="88"/>
      <c r="J48" s="79"/>
      <c r="K48" s="79"/>
    </row>
    <row r="49" spans="1:11" ht="16.5" x14ac:dyDescent="0.2">
      <c r="A49" s="18">
        <v>47</v>
      </c>
      <c r="B49" s="11">
        <f>SUMIF(CHANTIERS_2016!D:D,"=47",CHANTIERS_2016!K:K)</f>
        <v>0</v>
      </c>
      <c r="C49" s="8">
        <f>SUMIF(CHANTIERS_2016!D:D,"=47",CHANTIERS_2016!O:O)</f>
        <v>0</v>
      </c>
      <c r="D49" s="106"/>
      <c r="E49" s="79"/>
      <c r="F49" s="79"/>
      <c r="G49" s="82"/>
      <c r="H49" s="92"/>
      <c r="I49" s="88"/>
      <c r="J49" s="79"/>
      <c r="K49" s="79"/>
    </row>
    <row r="50" spans="1:11" ht="17.25" thickBot="1" x14ac:dyDescent="0.25">
      <c r="A50" s="19">
        <v>48</v>
      </c>
      <c r="B50" s="13">
        <f>SUMIF(CHANTIERS_2016!D:D,"=48",CHANTIERS_2016!K:K)</f>
        <v>0</v>
      </c>
      <c r="C50" s="14">
        <f>SUMIF(CHANTIERS_2016!D:D,"=48",CHANTIERS_2016!O:O)</f>
        <v>0</v>
      </c>
      <c r="D50" s="107"/>
      <c r="E50" s="80"/>
      <c r="F50" s="80"/>
      <c r="G50" s="83"/>
      <c r="H50" s="93"/>
      <c r="I50" s="88"/>
      <c r="J50" s="79"/>
      <c r="K50" s="79"/>
    </row>
    <row r="51" spans="1:11" ht="16.5" x14ac:dyDescent="0.2">
      <c r="A51" s="17">
        <v>49</v>
      </c>
      <c r="B51" s="10">
        <f>SUMIF(CHANTIERS_2016!D:D,"=49",CHANTIERS_2016!K:K)</f>
        <v>0</v>
      </c>
      <c r="C51" s="7">
        <f>SUMIF(CHANTIERS_2016!D:D,"=49",CHANTIERS_2016!O:O)</f>
        <v>0</v>
      </c>
      <c r="D51" s="98" t="s">
        <v>22</v>
      </c>
      <c r="E51" s="78">
        <f>SUMIF(CHANTIERS_2016!B:B,"=12",CHANTIERS_2016!K:K)</f>
        <v>0</v>
      </c>
      <c r="F51" s="78">
        <f>SUMIF(CHANTIERS_2016!B:B,"=12",CHANTIERS_2016!O:O)</f>
        <v>0</v>
      </c>
      <c r="G51" s="90"/>
      <c r="H51" s="28"/>
      <c r="I51" s="88"/>
      <c r="J51" s="79"/>
      <c r="K51" s="79"/>
    </row>
    <row r="52" spans="1:11" ht="18" customHeight="1" x14ac:dyDescent="0.2">
      <c r="A52" s="18">
        <v>50</v>
      </c>
      <c r="B52" s="11">
        <f>SUMIF(CHANTIERS_2016!D:D,"=50",CHANTIERS_2016!K:K)</f>
        <v>0</v>
      </c>
      <c r="C52" s="8">
        <f>SUMIF(CHANTIERS_2016!D:D,"=50",CHANTIERS_2016!O:O)</f>
        <v>0</v>
      </c>
      <c r="D52" s="99"/>
      <c r="E52" s="104"/>
      <c r="F52" s="104"/>
      <c r="G52" s="90"/>
      <c r="H52" s="30"/>
      <c r="I52" s="88"/>
      <c r="J52" s="79"/>
      <c r="K52" s="79"/>
    </row>
    <row r="53" spans="1:11" ht="16.5" x14ac:dyDescent="0.2">
      <c r="A53" s="18">
        <v>51</v>
      </c>
      <c r="B53" s="11">
        <f>SUMIF(CHANTIERS_2016!D:D,"=51",CHANTIERS_2016!K:K)</f>
        <v>0</v>
      </c>
      <c r="C53" s="8">
        <f>SUMIF(CHANTIERS_2016!D:D,"=51",CHANTIERS_2016!O:O)</f>
        <v>0</v>
      </c>
      <c r="D53" s="99"/>
      <c r="E53" s="104"/>
      <c r="F53" s="104"/>
      <c r="G53" s="90"/>
      <c r="H53" s="28"/>
      <c r="I53" s="88"/>
      <c r="J53" s="79"/>
      <c r="K53" s="79"/>
    </row>
    <row r="54" spans="1:11" ht="16.5" x14ac:dyDescent="0.2">
      <c r="A54" s="18">
        <v>52</v>
      </c>
      <c r="B54" s="11">
        <f>SUMIF(CHANTIERS_2016!D:D,"=52",CHANTIERS_2016!K:K)</f>
        <v>0</v>
      </c>
      <c r="C54" s="8">
        <f>SUMIF(CHANTIERS_2016!D:D,"=52",CHANTIERS_2016!O:O)</f>
        <v>0</v>
      </c>
      <c r="D54" s="99"/>
      <c r="E54" s="104"/>
      <c r="F54" s="104"/>
      <c r="G54" s="90"/>
      <c r="H54" s="28"/>
      <c r="I54" s="88"/>
      <c r="J54" s="79"/>
      <c r="K54" s="79"/>
    </row>
    <row r="55" spans="1:11" ht="17.25" thickBot="1" x14ac:dyDescent="0.25">
      <c r="A55" s="20">
        <v>53</v>
      </c>
      <c r="B55" s="12">
        <f>SUMIF(CHANTIERS_2016!D:D,"=53",CHANTIERS_2016!K:K)</f>
        <v>0</v>
      </c>
      <c r="C55" s="9">
        <f>SUMIF(CHANTIERS_2016!D:D,"=53",CHANTIERS_2016!O:O)</f>
        <v>0</v>
      </c>
      <c r="D55" s="100"/>
      <c r="E55" s="105"/>
      <c r="F55" s="105"/>
      <c r="G55" s="91"/>
      <c r="H55" s="29"/>
      <c r="I55" s="89"/>
      <c r="J55" s="80"/>
      <c r="K55" s="80"/>
    </row>
    <row r="56" spans="1:11" x14ac:dyDescent="0.2">
      <c r="E56" s="41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H3:H7"/>
    <mergeCell ref="H12:H15"/>
    <mergeCell ref="H8:H11"/>
    <mergeCell ref="H16:H20"/>
    <mergeCell ref="K16:K28"/>
    <mergeCell ref="J16:J28"/>
    <mergeCell ref="I16:I28"/>
    <mergeCell ref="H25:H28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G25:G28"/>
    <mergeCell ref="F16:F20"/>
    <mergeCell ref="F21:F24"/>
    <mergeCell ref="F25:F28"/>
    <mergeCell ref="G16:G20"/>
    <mergeCell ref="E38:E41"/>
    <mergeCell ref="D33:D37"/>
    <mergeCell ref="D25:D28"/>
    <mergeCell ref="E33:E37"/>
    <mergeCell ref="D38:D41"/>
    <mergeCell ref="D29:D32"/>
    <mergeCell ref="E29:E32"/>
    <mergeCell ref="A1:C1"/>
    <mergeCell ref="D1:G1"/>
    <mergeCell ref="E3:E7"/>
    <mergeCell ref="F3:F7"/>
    <mergeCell ref="D3:D7"/>
    <mergeCell ref="G3:G7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099"/>
  <sheetViews>
    <sheetView tabSelected="1" topLeftCell="L1" zoomScaleNormal="55" zoomScaleSheetLayoutView="145" workbookViewId="0">
      <pane ySplit="1" topLeftCell="A2" activePane="bottomLeft" state="frozenSplit"/>
      <selection activeCell="E1" sqref="E1"/>
      <selection pane="bottomLeft" activeCell="AC5" sqref="AC5"/>
    </sheetView>
  </sheetViews>
  <sheetFormatPr baseColWidth="10" defaultRowHeight="13.5" outlineLevelCol="1" x14ac:dyDescent="0.25"/>
  <cols>
    <col min="1" max="1" width="10.5703125" style="60" customWidth="1"/>
    <col min="2" max="2" width="9.5703125" style="44" hidden="1" customWidth="1" outlineLevel="1"/>
    <col min="3" max="3" width="6.28515625" style="44" hidden="1" customWidth="1" outlineLevel="1"/>
    <col min="4" max="4" width="10" style="44" hidden="1" customWidth="1" outlineLevel="1"/>
    <col min="5" max="5" width="10" style="43" customWidth="1" collapsed="1"/>
    <col min="6" max="6" width="13.7109375" style="42" customWidth="1"/>
    <col min="7" max="7" width="24.5703125" style="42" customWidth="1"/>
    <col min="8" max="8" width="15.140625" style="42" customWidth="1"/>
    <col min="9" max="9" width="12.28515625" style="42" customWidth="1"/>
    <col min="10" max="10" width="17.28515625" style="45" bestFit="1" customWidth="1"/>
    <col min="11" max="11" width="14" style="38" customWidth="1"/>
    <col min="12" max="12" width="12.5703125" style="46" customWidth="1"/>
    <col min="13" max="13" width="12.5703125" style="46" customWidth="1" outlineLevel="1"/>
    <col min="14" max="14" width="13.5703125" style="45" customWidth="1" outlineLevel="1"/>
    <col min="15" max="15" width="17" style="46" customWidth="1" outlineLevel="1"/>
    <col min="17" max="17" width="11.42578125" style="70"/>
    <col min="20" max="20" width="11.42578125" style="70"/>
    <col min="21" max="21" width="9" style="66" customWidth="1"/>
    <col min="22" max="22" width="8.7109375" style="66" customWidth="1"/>
    <col min="23" max="23" width="8.85546875" style="66" customWidth="1"/>
    <col min="24" max="24" width="8.7109375" style="66" customWidth="1"/>
    <col min="25" max="25" width="8" style="66" customWidth="1"/>
    <col min="26" max="26" width="6.85546875" style="66" customWidth="1"/>
    <col min="27" max="27" width="9.140625" customWidth="1"/>
    <col min="28" max="28" width="8.7109375" customWidth="1"/>
    <col min="29" max="29" width="8.7109375" style="70" customWidth="1"/>
    <col min="30" max="30" width="9" style="70" customWidth="1"/>
    <col min="34" max="34" width="11.42578125" style="45" customWidth="1" outlineLevel="1"/>
    <col min="35" max="36" width="11.42578125" style="31" customWidth="1"/>
    <col min="38" max="38" width="11" customWidth="1"/>
  </cols>
  <sheetData>
    <row r="1" spans="1:35" ht="38.25" customHeight="1" thickTop="1" thickBot="1" x14ac:dyDescent="0.25">
      <c r="A1" s="59" t="s">
        <v>11</v>
      </c>
      <c r="B1" s="57" t="s">
        <v>14</v>
      </c>
      <c r="C1" s="34" t="s">
        <v>9</v>
      </c>
      <c r="D1" s="34" t="s">
        <v>10</v>
      </c>
      <c r="E1" s="36" t="s">
        <v>35</v>
      </c>
      <c r="F1" s="35" t="s">
        <v>34</v>
      </c>
      <c r="G1" s="35" t="s">
        <v>12</v>
      </c>
      <c r="H1" s="35" t="s">
        <v>40</v>
      </c>
      <c r="I1" s="35" t="s">
        <v>36</v>
      </c>
      <c r="J1" s="40" t="s">
        <v>18</v>
      </c>
      <c r="K1" s="48" t="s">
        <v>31</v>
      </c>
      <c r="L1" s="39" t="s">
        <v>13</v>
      </c>
      <c r="M1" s="39" t="s">
        <v>41</v>
      </c>
      <c r="N1" s="40" t="s">
        <v>23</v>
      </c>
      <c r="O1" s="37" t="s">
        <v>16</v>
      </c>
      <c r="P1" s="62" t="s">
        <v>37</v>
      </c>
      <c r="Q1" s="73" t="s">
        <v>38</v>
      </c>
      <c r="R1" s="65" t="s">
        <v>52</v>
      </c>
      <c r="S1" s="65" t="s">
        <v>53</v>
      </c>
      <c r="T1" s="71" t="s">
        <v>54</v>
      </c>
      <c r="U1" s="67" t="s">
        <v>43</v>
      </c>
      <c r="V1" s="67" t="s">
        <v>42</v>
      </c>
      <c r="W1" s="67" t="s">
        <v>44</v>
      </c>
      <c r="X1" s="67" t="s">
        <v>45</v>
      </c>
      <c r="Y1" s="67" t="s">
        <v>46</v>
      </c>
      <c r="Z1" s="67" t="s">
        <v>47</v>
      </c>
      <c r="AA1" s="68" t="s">
        <v>49</v>
      </c>
      <c r="AB1" s="69" t="s">
        <v>48</v>
      </c>
      <c r="AC1" s="75" t="s">
        <v>50</v>
      </c>
      <c r="AD1" s="77" t="s">
        <v>51</v>
      </c>
      <c r="AE1" s="62" t="s">
        <v>39</v>
      </c>
      <c r="AF1" s="61" t="s">
        <v>23</v>
      </c>
      <c r="AG1" s="63" t="s">
        <v>16</v>
      </c>
      <c r="AH1" s="47" t="s">
        <v>20</v>
      </c>
    </row>
    <row r="2" spans="1:35" s="53" customFormat="1" ht="14.25" thickBot="1" x14ac:dyDescent="0.3">
      <c r="A2" s="54">
        <v>33819</v>
      </c>
      <c r="B2" s="58">
        <f t="shared" ref="B2:B45" si="0">IF(E2="","",MONTH(E2))</f>
        <v>3</v>
      </c>
      <c r="C2" s="55">
        <f t="shared" ref="C2:C45" si="1">IF(E2="","",YEAR(E2))</f>
        <v>2016</v>
      </c>
      <c r="D2" s="55">
        <f t="shared" ref="D2:D45" si="2">IF(E2="","",WEEKNUM(E2,2))</f>
        <v>13</v>
      </c>
      <c r="E2" s="56">
        <v>42454</v>
      </c>
      <c r="F2" s="54" t="s">
        <v>55</v>
      </c>
      <c r="G2" s="54"/>
      <c r="H2" s="54"/>
      <c r="I2" s="54"/>
      <c r="J2" s="51"/>
      <c r="K2" s="49"/>
      <c r="L2" s="49"/>
      <c r="M2" s="49"/>
      <c r="N2" s="51"/>
      <c r="O2" s="49"/>
      <c r="P2"/>
      <c r="Q2" s="74"/>
      <c r="R2" s="64">
        <f t="shared" ref="R2:R42" si="3">nbjc(F2,K2)</f>
        <v>0</v>
      </c>
      <c r="S2"/>
      <c r="T2" s="72" t="str">
        <f t="shared" ref="T2:T42" si="4">IF(Q2="","",IF(OR(F2="3F",F2="AEDIFICAT",F2="ANTIN"),Q2+R2+1,WORKDAY(Q2,R2)))</f>
        <v/>
      </c>
      <c r="U2" s="66"/>
      <c r="V2" s="66"/>
      <c r="W2" s="66"/>
      <c r="X2" s="66"/>
      <c r="Y2" s="66"/>
      <c r="Z2" s="66"/>
      <c r="AA2" s="72" t="str">
        <f t="shared" ref="AA2:AA42" si="5">T2</f>
        <v/>
      </c>
      <c r="AB2"/>
      <c r="AC2" s="76">
        <f t="shared" ref="AC2:AC42" si="6">IF(OR(F2="rivp centre",F2="rivp nord"),WORKDAY(E2,3),"")</f>
        <v>42459</v>
      </c>
      <c r="AD2" s="70"/>
      <c r="AE2"/>
      <c r="AF2"/>
      <c r="AG2"/>
      <c r="AH2" s="51"/>
      <c r="AI2" s="52"/>
    </row>
    <row r="3" spans="1:35" s="53" customFormat="1" ht="14.25" thickBot="1" x14ac:dyDescent="0.3">
      <c r="A3" s="54">
        <v>33820</v>
      </c>
      <c r="B3" s="58">
        <f t="shared" si="0"/>
        <v>3</v>
      </c>
      <c r="C3" s="55">
        <f t="shared" si="1"/>
        <v>2016</v>
      </c>
      <c r="D3" s="55">
        <f t="shared" si="2"/>
        <v>13</v>
      </c>
      <c r="E3" s="56">
        <v>42451</v>
      </c>
      <c r="F3" s="54" t="s">
        <v>55</v>
      </c>
      <c r="G3" s="54"/>
      <c r="H3" s="54"/>
      <c r="I3" s="54"/>
      <c r="J3" s="51"/>
      <c r="K3" s="49">
        <f t="shared" ref="K3:K40" si="7">L3+(M3*0.06)</f>
        <v>0</v>
      </c>
      <c r="L3" s="49"/>
      <c r="M3" s="49"/>
      <c r="N3" s="51"/>
      <c r="O3" s="49"/>
      <c r="P3"/>
      <c r="Q3" s="70"/>
      <c r="R3" s="64">
        <f t="shared" si="3"/>
        <v>0</v>
      </c>
      <c r="S3"/>
      <c r="T3" s="72" t="str">
        <f t="shared" si="4"/>
        <v/>
      </c>
      <c r="U3" s="66"/>
      <c r="V3" s="66"/>
      <c r="W3" s="66"/>
      <c r="X3" s="66"/>
      <c r="Y3" s="66"/>
      <c r="Z3" s="66"/>
      <c r="AA3" s="72" t="str">
        <f t="shared" si="5"/>
        <v/>
      </c>
      <c r="AB3"/>
      <c r="AC3" s="76">
        <f t="shared" si="6"/>
        <v>42454</v>
      </c>
      <c r="AD3" s="70"/>
      <c r="AE3"/>
      <c r="AF3"/>
      <c r="AG3"/>
      <c r="AH3" s="51"/>
      <c r="AI3" s="52"/>
    </row>
    <row r="4" spans="1:35" s="53" customFormat="1" ht="14.25" thickBot="1" x14ac:dyDescent="0.3">
      <c r="A4" s="54">
        <v>33821</v>
      </c>
      <c r="B4" s="58">
        <f t="shared" si="0"/>
        <v>3</v>
      </c>
      <c r="C4" s="55">
        <f t="shared" si="1"/>
        <v>2016</v>
      </c>
      <c r="D4" s="55">
        <f t="shared" si="2"/>
        <v>12</v>
      </c>
      <c r="E4" s="56">
        <v>42447</v>
      </c>
      <c r="F4" s="54" t="s">
        <v>55</v>
      </c>
      <c r="G4" s="54"/>
      <c r="H4" s="54"/>
      <c r="I4" s="54"/>
      <c r="J4" s="51"/>
      <c r="K4" s="49">
        <f t="shared" si="7"/>
        <v>0</v>
      </c>
      <c r="L4" s="49"/>
      <c r="M4" s="49"/>
      <c r="N4" s="51"/>
      <c r="O4" s="49"/>
      <c r="P4"/>
      <c r="Q4" s="70"/>
      <c r="R4" s="64">
        <f t="shared" si="3"/>
        <v>0</v>
      </c>
      <c r="S4"/>
      <c r="T4" s="72" t="str">
        <f t="shared" si="4"/>
        <v/>
      </c>
      <c r="U4" s="66"/>
      <c r="V4" s="66"/>
      <c r="W4" s="66"/>
      <c r="X4" s="66"/>
      <c r="Y4" s="66"/>
      <c r="Z4" s="66"/>
      <c r="AA4" s="72" t="str">
        <f t="shared" si="5"/>
        <v/>
      </c>
      <c r="AB4"/>
      <c r="AC4" s="76">
        <f t="shared" si="6"/>
        <v>42452</v>
      </c>
      <c r="AD4" s="70"/>
      <c r="AE4"/>
      <c r="AF4"/>
      <c r="AG4"/>
      <c r="AH4" s="51"/>
      <c r="AI4" s="52"/>
    </row>
    <row r="5" spans="1:35" s="53" customFormat="1" ht="14.25" thickBot="1" x14ac:dyDescent="0.3">
      <c r="A5" s="54">
        <v>33822</v>
      </c>
      <c r="B5" s="58">
        <f t="shared" si="0"/>
        <v>3</v>
      </c>
      <c r="C5" s="55">
        <f t="shared" si="1"/>
        <v>2016</v>
      </c>
      <c r="D5" s="55">
        <f t="shared" si="2"/>
        <v>13</v>
      </c>
      <c r="E5" s="56">
        <v>42451</v>
      </c>
      <c r="F5" s="54" t="s">
        <v>55</v>
      </c>
      <c r="G5" s="54"/>
      <c r="H5" s="54"/>
      <c r="I5" s="54"/>
      <c r="J5" s="51"/>
      <c r="K5" s="49">
        <f t="shared" si="7"/>
        <v>0</v>
      </c>
      <c r="L5" s="49"/>
      <c r="M5" s="49"/>
      <c r="N5" s="51"/>
      <c r="O5" s="49"/>
      <c r="P5"/>
      <c r="Q5" s="70"/>
      <c r="R5" s="64">
        <f t="shared" si="3"/>
        <v>0</v>
      </c>
      <c r="S5"/>
      <c r="T5" s="72" t="str">
        <f t="shared" si="4"/>
        <v/>
      </c>
      <c r="U5" s="66"/>
      <c r="V5" s="66"/>
      <c r="W5" s="66"/>
      <c r="X5" s="66"/>
      <c r="Y5" s="66"/>
      <c r="Z5" s="66"/>
      <c r="AA5" s="72" t="str">
        <f t="shared" si="5"/>
        <v/>
      </c>
      <c r="AB5"/>
      <c r="AC5" s="76">
        <f t="shared" si="6"/>
        <v>42454</v>
      </c>
      <c r="AD5" s="70"/>
      <c r="AE5"/>
      <c r="AF5"/>
      <c r="AG5"/>
      <c r="AH5" s="51"/>
      <c r="AI5" s="52"/>
    </row>
    <row r="6" spans="1:35" s="53" customFormat="1" ht="14.25" thickBot="1" x14ac:dyDescent="0.3">
      <c r="A6" s="54">
        <v>33823</v>
      </c>
      <c r="B6" s="58" t="str">
        <f t="shared" si="0"/>
        <v/>
      </c>
      <c r="C6" s="55" t="str">
        <f t="shared" si="1"/>
        <v/>
      </c>
      <c r="D6" s="55" t="str">
        <f t="shared" si="2"/>
        <v/>
      </c>
      <c r="E6" s="56"/>
      <c r="F6" s="54"/>
      <c r="G6" s="54"/>
      <c r="H6" s="54"/>
      <c r="I6" s="54"/>
      <c r="J6" s="51"/>
      <c r="K6" s="49">
        <f t="shared" si="7"/>
        <v>0</v>
      </c>
      <c r="L6" s="49"/>
      <c r="M6" s="49"/>
      <c r="N6" s="51"/>
      <c r="O6" s="49"/>
      <c r="P6"/>
      <c r="Q6" s="70"/>
      <c r="R6" s="64">
        <f t="shared" si="3"/>
        <v>0</v>
      </c>
      <c r="S6"/>
      <c r="T6" s="72" t="str">
        <f t="shared" si="4"/>
        <v/>
      </c>
      <c r="U6" s="66"/>
      <c r="V6" s="66"/>
      <c r="W6" s="66"/>
      <c r="X6" s="66"/>
      <c r="Y6" s="66"/>
      <c r="Z6" s="66"/>
      <c r="AA6" s="72" t="str">
        <f t="shared" si="5"/>
        <v/>
      </c>
      <c r="AB6"/>
      <c r="AC6" s="76" t="str">
        <f t="shared" si="6"/>
        <v/>
      </c>
      <c r="AD6" s="70"/>
      <c r="AE6"/>
      <c r="AF6"/>
      <c r="AG6"/>
      <c r="AH6" s="51"/>
      <c r="AI6" s="52"/>
    </row>
    <row r="7" spans="1:35" s="53" customFormat="1" ht="14.25" thickBot="1" x14ac:dyDescent="0.3">
      <c r="A7" s="54">
        <v>33824</v>
      </c>
      <c r="B7" s="58" t="str">
        <f t="shared" si="0"/>
        <v/>
      </c>
      <c r="C7" s="55" t="str">
        <f t="shared" si="1"/>
        <v/>
      </c>
      <c r="D7" s="55" t="str">
        <f t="shared" si="2"/>
        <v/>
      </c>
      <c r="E7" s="56"/>
      <c r="F7" s="54"/>
      <c r="G7" s="54"/>
      <c r="H7" s="54"/>
      <c r="I7" s="54"/>
      <c r="J7" s="51"/>
      <c r="K7" s="49">
        <f t="shared" si="7"/>
        <v>0</v>
      </c>
      <c r="L7" s="49"/>
      <c r="M7" s="49"/>
      <c r="N7" s="51"/>
      <c r="O7" s="49"/>
      <c r="P7"/>
      <c r="Q7" s="70"/>
      <c r="R7" s="64">
        <f t="shared" si="3"/>
        <v>0</v>
      </c>
      <c r="S7"/>
      <c r="T7" s="72" t="str">
        <f t="shared" si="4"/>
        <v/>
      </c>
      <c r="U7" s="66"/>
      <c r="V7" s="66"/>
      <c r="W7" s="66"/>
      <c r="X7" s="66"/>
      <c r="Y7" s="66"/>
      <c r="Z7" s="66"/>
      <c r="AA7" s="72" t="str">
        <f t="shared" si="5"/>
        <v/>
      </c>
      <c r="AB7"/>
      <c r="AC7" s="76" t="str">
        <f t="shared" si="6"/>
        <v/>
      </c>
      <c r="AD7" s="70"/>
      <c r="AE7"/>
      <c r="AF7"/>
      <c r="AG7"/>
      <c r="AH7" s="51"/>
      <c r="AI7" s="52"/>
    </row>
    <row r="8" spans="1:35" s="53" customFormat="1" ht="14.25" thickBot="1" x14ac:dyDescent="0.3">
      <c r="A8" s="54">
        <v>33825</v>
      </c>
      <c r="B8" s="58" t="str">
        <f t="shared" si="0"/>
        <v/>
      </c>
      <c r="C8" s="55" t="str">
        <f t="shared" si="1"/>
        <v/>
      </c>
      <c r="D8" s="55" t="str">
        <f t="shared" si="2"/>
        <v/>
      </c>
      <c r="E8" s="56"/>
      <c r="F8" s="54"/>
      <c r="G8" s="54"/>
      <c r="H8" s="54"/>
      <c r="I8" s="54"/>
      <c r="J8" s="51"/>
      <c r="K8" s="49">
        <f t="shared" si="7"/>
        <v>0</v>
      </c>
      <c r="L8" s="49"/>
      <c r="M8" s="49"/>
      <c r="N8" s="51"/>
      <c r="O8" s="49"/>
      <c r="P8"/>
      <c r="Q8" s="70"/>
      <c r="R8" s="64">
        <f t="shared" si="3"/>
        <v>0</v>
      </c>
      <c r="S8"/>
      <c r="T8" s="72" t="str">
        <f t="shared" si="4"/>
        <v/>
      </c>
      <c r="U8" s="66"/>
      <c r="V8" s="66"/>
      <c r="W8" s="66"/>
      <c r="X8" s="66"/>
      <c r="Y8" s="66"/>
      <c r="Z8" s="66"/>
      <c r="AA8" s="72" t="str">
        <f t="shared" si="5"/>
        <v/>
      </c>
      <c r="AB8"/>
      <c r="AC8" s="76" t="str">
        <f t="shared" si="6"/>
        <v/>
      </c>
      <c r="AD8" s="70"/>
      <c r="AE8"/>
      <c r="AF8"/>
      <c r="AG8"/>
      <c r="AH8" s="51"/>
      <c r="AI8" s="52"/>
    </row>
    <row r="9" spans="1:35" s="53" customFormat="1" ht="14.25" thickBot="1" x14ac:dyDescent="0.3">
      <c r="A9" s="54">
        <v>33826</v>
      </c>
      <c r="B9" s="58" t="str">
        <f t="shared" si="0"/>
        <v/>
      </c>
      <c r="C9" s="55" t="str">
        <f t="shared" si="1"/>
        <v/>
      </c>
      <c r="D9" s="55" t="str">
        <f t="shared" si="2"/>
        <v/>
      </c>
      <c r="E9" s="56"/>
      <c r="F9" s="54"/>
      <c r="G9" s="54"/>
      <c r="H9" s="54"/>
      <c r="I9" s="54"/>
      <c r="J9" s="51"/>
      <c r="K9" s="49">
        <f t="shared" si="7"/>
        <v>0</v>
      </c>
      <c r="L9" s="49"/>
      <c r="M9" s="49"/>
      <c r="N9" s="51"/>
      <c r="O9" s="49"/>
      <c r="P9"/>
      <c r="Q9" s="70"/>
      <c r="R9" s="64">
        <f t="shared" si="3"/>
        <v>0</v>
      </c>
      <c r="S9"/>
      <c r="T9" s="72" t="str">
        <f t="shared" si="4"/>
        <v/>
      </c>
      <c r="U9" s="66"/>
      <c r="V9" s="66"/>
      <c r="W9" s="66"/>
      <c r="X9" s="66"/>
      <c r="Y9" s="66"/>
      <c r="Z9" s="66"/>
      <c r="AA9" s="72" t="str">
        <f t="shared" si="5"/>
        <v/>
      </c>
      <c r="AB9"/>
      <c r="AC9" s="76" t="str">
        <f t="shared" si="6"/>
        <v/>
      </c>
      <c r="AD9" s="70"/>
      <c r="AE9"/>
      <c r="AF9"/>
      <c r="AG9"/>
      <c r="AH9" s="51"/>
      <c r="AI9" s="52"/>
    </row>
    <row r="10" spans="1:35" s="53" customFormat="1" ht="14.25" thickBot="1" x14ac:dyDescent="0.3">
      <c r="A10" s="54">
        <v>33827</v>
      </c>
      <c r="B10" s="58" t="str">
        <f t="shared" si="0"/>
        <v/>
      </c>
      <c r="C10" s="55" t="str">
        <f t="shared" si="1"/>
        <v/>
      </c>
      <c r="D10" s="55" t="str">
        <f t="shared" si="2"/>
        <v/>
      </c>
      <c r="E10" s="56"/>
      <c r="F10" s="54"/>
      <c r="G10" s="54"/>
      <c r="H10" s="54"/>
      <c r="I10" s="54"/>
      <c r="J10" s="51"/>
      <c r="K10" s="49">
        <f t="shared" si="7"/>
        <v>0</v>
      </c>
      <c r="L10" s="49"/>
      <c r="M10" s="49"/>
      <c r="N10" s="51"/>
      <c r="O10" s="49"/>
      <c r="P10"/>
      <c r="Q10" s="70"/>
      <c r="R10" s="64">
        <f t="shared" si="3"/>
        <v>0</v>
      </c>
      <c r="S10"/>
      <c r="T10" s="72" t="str">
        <f t="shared" si="4"/>
        <v/>
      </c>
      <c r="U10" s="66"/>
      <c r="V10" s="66"/>
      <c r="W10" s="66"/>
      <c r="X10" s="66"/>
      <c r="Y10" s="66"/>
      <c r="Z10" s="66"/>
      <c r="AA10" s="72" t="str">
        <f t="shared" si="5"/>
        <v/>
      </c>
      <c r="AB10"/>
      <c r="AC10" s="76" t="str">
        <f t="shared" si="6"/>
        <v/>
      </c>
      <c r="AD10" s="70"/>
      <c r="AE10"/>
      <c r="AF10"/>
      <c r="AG10"/>
      <c r="AH10" s="51"/>
      <c r="AI10" s="52"/>
    </row>
    <row r="11" spans="1:35" s="53" customFormat="1" ht="14.25" thickBot="1" x14ac:dyDescent="0.3">
      <c r="A11" s="54">
        <v>33828</v>
      </c>
      <c r="B11" s="58" t="str">
        <f t="shared" si="0"/>
        <v/>
      </c>
      <c r="C11" s="55" t="str">
        <f t="shared" si="1"/>
        <v/>
      </c>
      <c r="D11" s="55" t="str">
        <f t="shared" si="2"/>
        <v/>
      </c>
      <c r="E11" s="56"/>
      <c r="F11" s="54"/>
      <c r="G11" s="54"/>
      <c r="H11" s="54"/>
      <c r="I11" s="54"/>
      <c r="J11" s="51"/>
      <c r="K11" s="49">
        <f t="shared" si="7"/>
        <v>0</v>
      </c>
      <c r="L11" s="49"/>
      <c r="M11" s="49"/>
      <c r="N11" s="51"/>
      <c r="O11" s="49"/>
      <c r="P11"/>
      <c r="Q11" s="70"/>
      <c r="R11" s="64">
        <f t="shared" si="3"/>
        <v>0</v>
      </c>
      <c r="S11"/>
      <c r="T11" s="72" t="str">
        <f t="shared" si="4"/>
        <v/>
      </c>
      <c r="U11" s="66"/>
      <c r="V11" s="66"/>
      <c r="W11" s="66"/>
      <c r="X11" s="66"/>
      <c r="Y11" s="66"/>
      <c r="Z11" s="66"/>
      <c r="AA11" s="72" t="str">
        <f t="shared" si="5"/>
        <v/>
      </c>
      <c r="AB11"/>
      <c r="AC11" s="76" t="str">
        <f t="shared" si="6"/>
        <v/>
      </c>
      <c r="AD11" s="70"/>
      <c r="AE11"/>
      <c r="AF11"/>
      <c r="AG11"/>
      <c r="AH11" s="51"/>
      <c r="AI11" s="52"/>
    </row>
    <row r="12" spans="1:35" s="53" customFormat="1" ht="14.25" thickBot="1" x14ac:dyDescent="0.3">
      <c r="A12" s="54">
        <v>33829</v>
      </c>
      <c r="B12" s="58" t="str">
        <f t="shared" si="0"/>
        <v/>
      </c>
      <c r="C12" s="55" t="str">
        <f t="shared" si="1"/>
        <v/>
      </c>
      <c r="D12" s="55" t="str">
        <f t="shared" si="2"/>
        <v/>
      </c>
      <c r="E12" s="56"/>
      <c r="F12" s="54"/>
      <c r="G12" s="54"/>
      <c r="H12" s="54"/>
      <c r="I12" s="54"/>
      <c r="J12" s="51"/>
      <c r="K12" s="49">
        <f t="shared" si="7"/>
        <v>0</v>
      </c>
      <c r="L12" s="49"/>
      <c r="M12" s="49"/>
      <c r="N12" s="51"/>
      <c r="O12" s="49"/>
      <c r="P12"/>
      <c r="Q12" s="70"/>
      <c r="R12" s="64">
        <f t="shared" si="3"/>
        <v>0</v>
      </c>
      <c r="S12"/>
      <c r="T12" s="72" t="str">
        <f t="shared" si="4"/>
        <v/>
      </c>
      <c r="U12" s="66"/>
      <c r="V12" s="66"/>
      <c r="W12" s="66"/>
      <c r="X12" s="66"/>
      <c r="Y12" s="66"/>
      <c r="Z12" s="66"/>
      <c r="AA12" s="72" t="str">
        <f t="shared" si="5"/>
        <v/>
      </c>
      <c r="AB12"/>
      <c r="AC12" s="76" t="str">
        <f t="shared" si="6"/>
        <v/>
      </c>
      <c r="AD12" s="70"/>
      <c r="AE12"/>
      <c r="AF12"/>
      <c r="AG12"/>
      <c r="AH12" s="51"/>
      <c r="AI12" s="52"/>
    </row>
    <row r="13" spans="1:35" s="53" customFormat="1" ht="14.25" thickBot="1" x14ac:dyDescent="0.3">
      <c r="A13" s="54">
        <v>33830</v>
      </c>
      <c r="B13" s="58" t="str">
        <f t="shared" si="0"/>
        <v/>
      </c>
      <c r="C13" s="55" t="str">
        <f t="shared" si="1"/>
        <v/>
      </c>
      <c r="D13" s="55" t="str">
        <f t="shared" si="2"/>
        <v/>
      </c>
      <c r="E13" s="56"/>
      <c r="F13" s="54"/>
      <c r="G13" s="54"/>
      <c r="H13" s="54"/>
      <c r="I13" s="54"/>
      <c r="J13" s="51"/>
      <c r="K13" s="49">
        <f t="shared" si="7"/>
        <v>0</v>
      </c>
      <c r="L13" s="49"/>
      <c r="M13" s="49"/>
      <c r="N13" s="51"/>
      <c r="O13" s="49"/>
      <c r="P13"/>
      <c r="Q13" s="70"/>
      <c r="R13" s="64">
        <f t="shared" si="3"/>
        <v>0</v>
      </c>
      <c r="S13"/>
      <c r="T13" s="72" t="str">
        <f t="shared" si="4"/>
        <v/>
      </c>
      <c r="U13" s="66"/>
      <c r="V13" s="66"/>
      <c r="W13" s="66"/>
      <c r="X13" s="66"/>
      <c r="Y13" s="66"/>
      <c r="Z13" s="66"/>
      <c r="AA13" s="72" t="str">
        <f t="shared" si="5"/>
        <v/>
      </c>
      <c r="AB13"/>
      <c r="AC13" s="76" t="str">
        <f t="shared" si="6"/>
        <v/>
      </c>
      <c r="AD13" s="70"/>
      <c r="AE13"/>
      <c r="AF13"/>
      <c r="AG13"/>
      <c r="AH13" s="51"/>
      <c r="AI13" s="52"/>
    </row>
    <row r="14" spans="1:35" s="53" customFormat="1" ht="14.25" thickBot="1" x14ac:dyDescent="0.3">
      <c r="A14" s="54">
        <v>33831</v>
      </c>
      <c r="B14" s="58" t="str">
        <f t="shared" si="0"/>
        <v/>
      </c>
      <c r="C14" s="55" t="str">
        <f t="shared" si="1"/>
        <v/>
      </c>
      <c r="D14" s="55" t="str">
        <f t="shared" si="2"/>
        <v/>
      </c>
      <c r="E14" s="56"/>
      <c r="F14" s="54"/>
      <c r="G14" s="54"/>
      <c r="H14" s="54"/>
      <c r="I14" s="54"/>
      <c r="J14" s="51"/>
      <c r="K14" s="49">
        <f t="shared" si="7"/>
        <v>0</v>
      </c>
      <c r="L14" s="49"/>
      <c r="M14" s="49"/>
      <c r="N14" s="51"/>
      <c r="O14" s="49"/>
      <c r="P14"/>
      <c r="Q14" s="70"/>
      <c r="R14" s="64">
        <f t="shared" si="3"/>
        <v>0</v>
      </c>
      <c r="S14"/>
      <c r="T14" s="72" t="str">
        <f t="shared" si="4"/>
        <v/>
      </c>
      <c r="U14" s="66"/>
      <c r="V14" s="66"/>
      <c r="W14" s="66"/>
      <c r="X14" s="66"/>
      <c r="Y14" s="66"/>
      <c r="Z14" s="66"/>
      <c r="AA14" s="72" t="str">
        <f t="shared" si="5"/>
        <v/>
      </c>
      <c r="AB14"/>
      <c r="AC14" s="76" t="str">
        <f t="shared" si="6"/>
        <v/>
      </c>
      <c r="AD14" s="70"/>
      <c r="AE14"/>
      <c r="AF14"/>
      <c r="AG14"/>
      <c r="AH14" s="51"/>
      <c r="AI14" s="52"/>
    </row>
    <row r="15" spans="1:35" s="53" customFormat="1" ht="14.25" thickBot="1" x14ac:dyDescent="0.3">
      <c r="A15" s="54">
        <v>33832</v>
      </c>
      <c r="B15" s="58" t="str">
        <f t="shared" si="0"/>
        <v/>
      </c>
      <c r="C15" s="55" t="str">
        <f t="shared" si="1"/>
        <v/>
      </c>
      <c r="D15" s="55" t="str">
        <f t="shared" si="2"/>
        <v/>
      </c>
      <c r="E15" s="56"/>
      <c r="F15" s="54"/>
      <c r="G15" s="54"/>
      <c r="H15" s="54"/>
      <c r="I15" s="54"/>
      <c r="J15" s="51"/>
      <c r="K15" s="49">
        <f t="shared" si="7"/>
        <v>0</v>
      </c>
      <c r="L15" s="49"/>
      <c r="M15" s="49"/>
      <c r="N15" s="51"/>
      <c r="O15" s="49"/>
      <c r="P15"/>
      <c r="Q15" s="70"/>
      <c r="R15" s="64">
        <f t="shared" si="3"/>
        <v>0</v>
      </c>
      <c r="S15"/>
      <c r="T15" s="72" t="str">
        <f t="shared" si="4"/>
        <v/>
      </c>
      <c r="U15" s="66"/>
      <c r="V15" s="66"/>
      <c r="W15" s="66"/>
      <c r="X15" s="66"/>
      <c r="Y15" s="66"/>
      <c r="Z15" s="66"/>
      <c r="AA15" s="72" t="str">
        <f t="shared" si="5"/>
        <v/>
      </c>
      <c r="AB15"/>
      <c r="AC15" s="76" t="str">
        <f t="shared" si="6"/>
        <v/>
      </c>
      <c r="AD15" s="70"/>
      <c r="AE15"/>
      <c r="AF15"/>
      <c r="AG15"/>
      <c r="AH15" s="51"/>
      <c r="AI15" s="52"/>
    </row>
    <row r="16" spans="1:35" s="53" customFormat="1" ht="14.25" thickBot="1" x14ac:dyDescent="0.3">
      <c r="A16" s="54">
        <v>33833</v>
      </c>
      <c r="B16" s="58" t="str">
        <f t="shared" si="0"/>
        <v/>
      </c>
      <c r="C16" s="55" t="str">
        <f t="shared" si="1"/>
        <v/>
      </c>
      <c r="D16" s="55" t="str">
        <f t="shared" si="2"/>
        <v/>
      </c>
      <c r="E16" s="56"/>
      <c r="F16" s="54"/>
      <c r="G16" s="54"/>
      <c r="H16" s="54"/>
      <c r="I16" s="54"/>
      <c r="J16" s="51"/>
      <c r="K16" s="49">
        <f t="shared" si="7"/>
        <v>0</v>
      </c>
      <c r="L16" s="49"/>
      <c r="M16" s="49"/>
      <c r="N16" s="51"/>
      <c r="O16" s="49"/>
      <c r="P16"/>
      <c r="Q16" s="70"/>
      <c r="R16" s="64">
        <f t="shared" si="3"/>
        <v>0</v>
      </c>
      <c r="S16"/>
      <c r="T16" s="72" t="str">
        <f t="shared" si="4"/>
        <v/>
      </c>
      <c r="U16" s="66"/>
      <c r="V16" s="66"/>
      <c r="W16" s="66"/>
      <c r="X16" s="66"/>
      <c r="Y16" s="66"/>
      <c r="Z16" s="66"/>
      <c r="AA16" s="72" t="str">
        <f t="shared" si="5"/>
        <v/>
      </c>
      <c r="AB16"/>
      <c r="AC16" s="76" t="str">
        <f t="shared" si="6"/>
        <v/>
      </c>
      <c r="AD16" s="70"/>
      <c r="AE16"/>
      <c r="AF16"/>
      <c r="AG16"/>
      <c r="AH16" s="51"/>
      <c r="AI16" s="52"/>
    </row>
    <row r="17" spans="1:35" s="53" customFormat="1" ht="14.25" thickBot="1" x14ac:dyDescent="0.3">
      <c r="A17" s="54">
        <v>33834</v>
      </c>
      <c r="B17" s="58" t="str">
        <f t="shared" si="0"/>
        <v/>
      </c>
      <c r="C17" s="55" t="str">
        <f t="shared" si="1"/>
        <v/>
      </c>
      <c r="D17" s="55" t="str">
        <f t="shared" si="2"/>
        <v/>
      </c>
      <c r="E17" s="56"/>
      <c r="F17" s="54"/>
      <c r="G17" s="54"/>
      <c r="H17" s="54"/>
      <c r="I17" s="54"/>
      <c r="J17" s="51"/>
      <c r="K17" s="49">
        <f t="shared" si="7"/>
        <v>0</v>
      </c>
      <c r="L17" s="49"/>
      <c r="M17" s="49"/>
      <c r="N17" s="51"/>
      <c r="O17" s="49"/>
      <c r="P17"/>
      <c r="Q17" s="70"/>
      <c r="R17" s="64">
        <f t="shared" si="3"/>
        <v>0</v>
      </c>
      <c r="S17"/>
      <c r="T17" s="72" t="str">
        <f t="shared" si="4"/>
        <v/>
      </c>
      <c r="U17" s="66"/>
      <c r="V17" s="66"/>
      <c r="W17" s="66"/>
      <c r="X17" s="66"/>
      <c r="Y17" s="66"/>
      <c r="Z17" s="66"/>
      <c r="AA17" s="72" t="str">
        <f t="shared" si="5"/>
        <v/>
      </c>
      <c r="AB17"/>
      <c r="AC17" s="76" t="str">
        <f t="shared" si="6"/>
        <v/>
      </c>
      <c r="AD17" s="70"/>
      <c r="AE17"/>
      <c r="AF17"/>
      <c r="AG17"/>
      <c r="AH17" s="51"/>
      <c r="AI17" s="52"/>
    </row>
    <row r="18" spans="1:35" s="53" customFormat="1" ht="14.25" thickBot="1" x14ac:dyDescent="0.3">
      <c r="A18" s="54">
        <v>33835</v>
      </c>
      <c r="B18" s="58" t="str">
        <f t="shared" si="0"/>
        <v/>
      </c>
      <c r="C18" s="55" t="str">
        <f t="shared" si="1"/>
        <v/>
      </c>
      <c r="D18" s="55" t="str">
        <f t="shared" si="2"/>
        <v/>
      </c>
      <c r="E18" s="56"/>
      <c r="F18" s="54"/>
      <c r="G18" s="54"/>
      <c r="H18" s="54"/>
      <c r="I18" s="54"/>
      <c r="J18" s="51"/>
      <c r="K18" s="49">
        <f t="shared" si="7"/>
        <v>0</v>
      </c>
      <c r="L18" s="49"/>
      <c r="M18" s="49"/>
      <c r="N18" s="51"/>
      <c r="O18" s="49"/>
      <c r="P18"/>
      <c r="Q18" s="70"/>
      <c r="R18" s="64">
        <f t="shared" si="3"/>
        <v>0</v>
      </c>
      <c r="S18"/>
      <c r="T18" s="72" t="str">
        <f t="shared" si="4"/>
        <v/>
      </c>
      <c r="U18" s="66"/>
      <c r="V18" s="66"/>
      <c r="W18" s="66"/>
      <c r="X18" s="66"/>
      <c r="Y18" s="66"/>
      <c r="Z18" s="66"/>
      <c r="AA18" s="72" t="str">
        <f t="shared" si="5"/>
        <v/>
      </c>
      <c r="AB18"/>
      <c r="AC18" s="76" t="str">
        <f t="shared" si="6"/>
        <v/>
      </c>
      <c r="AD18" s="70"/>
      <c r="AE18"/>
      <c r="AF18"/>
      <c r="AG18"/>
      <c r="AH18" s="51"/>
      <c r="AI18" s="52"/>
    </row>
    <row r="19" spans="1:35" s="53" customFormat="1" ht="14.25" thickBot="1" x14ac:dyDescent="0.3">
      <c r="A19" s="54">
        <v>33836</v>
      </c>
      <c r="B19" s="58" t="str">
        <f t="shared" si="0"/>
        <v/>
      </c>
      <c r="C19" s="55" t="str">
        <f t="shared" si="1"/>
        <v/>
      </c>
      <c r="D19" s="55" t="str">
        <f t="shared" si="2"/>
        <v/>
      </c>
      <c r="E19" s="56"/>
      <c r="F19" s="54"/>
      <c r="G19" s="54"/>
      <c r="H19" s="54"/>
      <c r="I19" s="54"/>
      <c r="J19" s="51"/>
      <c r="K19" s="49">
        <f t="shared" si="7"/>
        <v>0</v>
      </c>
      <c r="L19" s="49"/>
      <c r="M19" s="49"/>
      <c r="N19" s="51"/>
      <c r="O19" s="49"/>
      <c r="P19"/>
      <c r="Q19" s="70"/>
      <c r="R19" s="64">
        <f t="shared" si="3"/>
        <v>0</v>
      </c>
      <c r="S19"/>
      <c r="T19" s="72" t="str">
        <f t="shared" si="4"/>
        <v/>
      </c>
      <c r="U19" s="66"/>
      <c r="V19" s="66"/>
      <c r="W19" s="66"/>
      <c r="X19" s="66"/>
      <c r="Y19" s="66"/>
      <c r="Z19" s="66"/>
      <c r="AA19" s="72" t="str">
        <f t="shared" si="5"/>
        <v/>
      </c>
      <c r="AB19"/>
      <c r="AC19" s="76" t="str">
        <f t="shared" si="6"/>
        <v/>
      </c>
      <c r="AD19" s="70"/>
      <c r="AE19"/>
      <c r="AF19"/>
      <c r="AG19"/>
      <c r="AH19" s="51"/>
      <c r="AI19" s="52"/>
    </row>
    <row r="20" spans="1:35" s="53" customFormat="1" ht="14.25" thickBot="1" x14ac:dyDescent="0.3">
      <c r="A20" s="54">
        <v>33837</v>
      </c>
      <c r="B20" s="58" t="str">
        <f t="shared" si="0"/>
        <v/>
      </c>
      <c r="C20" s="55" t="str">
        <f t="shared" si="1"/>
        <v/>
      </c>
      <c r="D20" s="55" t="str">
        <f t="shared" si="2"/>
        <v/>
      </c>
      <c r="E20" s="56"/>
      <c r="F20" s="54"/>
      <c r="G20" s="54"/>
      <c r="H20" s="54"/>
      <c r="I20" s="54"/>
      <c r="J20" s="51"/>
      <c r="K20" s="49">
        <f t="shared" si="7"/>
        <v>0</v>
      </c>
      <c r="L20" s="49"/>
      <c r="M20" s="49"/>
      <c r="N20" s="51"/>
      <c r="O20" s="49"/>
      <c r="P20"/>
      <c r="Q20" s="70"/>
      <c r="R20" s="64">
        <f t="shared" si="3"/>
        <v>0</v>
      </c>
      <c r="S20"/>
      <c r="T20" s="72" t="str">
        <f t="shared" si="4"/>
        <v/>
      </c>
      <c r="U20" s="66"/>
      <c r="V20" s="66"/>
      <c r="W20" s="66"/>
      <c r="X20" s="66"/>
      <c r="Y20" s="66"/>
      <c r="Z20" s="66"/>
      <c r="AA20" s="72" t="str">
        <f t="shared" si="5"/>
        <v/>
      </c>
      <c r="AB20"/>
      <c r="AC20" s="76" t="str">
        <f t="shared" si="6"/>
        <v/>
      </c>
      <c r="AD20" s="70"/>
      <c r="AE20"/>
      <c r="AF20"/>
      <c r="AG20"/>
      <c r="AH20" s="51"/>
      <c r="AI20" s="52"/>
    </row>
    <row r="21" spans="1:35" s="53" customFormat="1" ht="14.25" thickBot="1" x14ac:dyDescent="0.3">
      <c r="A21" s="54">
        <v>33838</v>
      </c>
      <c r="B21" s="58" t="str">
        <f t="shared" si="0"/>
        <v/>
      </c>
      <c r="C21" s="55" t="str">
        <f t="shared" si="1"/>
        <v/>
      </c>
      <c r="D21" s="55" t="str">
        <f t="shared" si="2"/>
        <v/>
      </c>
      <c r="E21" s="56"/>
      <c r="F21" s="54"/>
      <c r="G21" s="54"/>
      <c r="H21" s="54"/>
      <c r="I21" s="54"/>
      <c r="J21" s="51"/>
      <c r="K21" s="49">
        <f t="shared" si="7"/>
        <v>0</v>
      </c>
      <c r="L21" s="49"/>
      <c r="M21" s="49"/>
      <c r="N21" s="51"/>
      <c r="O21" s="49"/>
      <c r="P21"/>
      <c r="Q21" s="70"/>
      <c r="R21" s="64">
        <f t="shared" si="3"/>
        <v>0</v>
      </c>
      <c r="S21"/>
      <c r="T21" s="72" t="str">
        <f t="shared" si="4"/>
        <v/>
      </c>
      <c r="U21" s="66"/>
      <c r="V21" s="66"/>
      <c r="W21" s="66"/>
      <c r="X21" s="66"/>
      <c r="Y21" s="66"/>
      <c r="Z21" s="66"/>
      <c r="AA21" s="72" t="str">
        <f t="shared" si="5"/>
        <v/>
      </c>
      <c r="AB21"/>
      <c r="AC21" s="76" t="str">
        <f t="shared" si="6"/>
        <v/>
      </c>
      <c r="AD21" s="70"/>
      <c r="AE21"/>
      <c r="AF21"/>
      <c r="AG21"/>
      <c r="AH21" s="51"/>
      <c r="AI21" s="52"/>
    </row>
    <row r="22" spans="1:35" s="53" customFormat="1" ht="14.25" thickBot="1" x14ac:dyDescent="0.3">
      <c r="A22" s="54">
        <v>33839</v>
      </c>
      <c r="B22" s="58" t="str">
        <f t="shared" si="0"/>
        <v/>
      </c>
      <c r="C22" s="55" t="str">
        <f t="shared" si="1"/>
        <v/>
      </c>
      <c r="D22" s="55" t="str">
        <f t="shared" si="2"/>
        <v/>
      </c>
      <c r="E22" s="56"/>
      <c r="F22" s="54"/>
      <c r="G22" s="54"/>
      <c r="H22" s="54"/>
      <c r="I22" s="54"/>
      <c r="J22" s="51"/>
      <c r="K22" s="49">
        <f t="shared" si="7"/>
        <v>0</v>
      </c>
      <c r="L22" s="49"/>
      <c r="M22" s="49"/>
      <c r="N22" s="51"/>
      <c r="O22" s="49"/>
      <c r="P22"/>
      <c r="Q22" s="70"/>
      <c r="R22" s="64">
        <f t="shared" si="3"/>
        <v>0</v>
      </c>
      <c r="S22"/>
      <c r="T22" s="72" t="str">
        <f t="shared" si="4"/>
        <v/>
      </c>
      <c r="U22" s="66"/>
      <c r="V22" s="66"/>
      <c r="W22" s="66"/>
      <c r="X22" s="66"/>
      <c r="Y22" s="66"/>
      <c r="Z22" s="66"/>
      <c r="AA22" s="72" t="str">
        <f t="shared" si="5"/>
        <v/>
      </c>
      <c r="AB22"/>
      <c r="AC22" s="76" t="str">
        <f t="shared" si="6"/>
        <v/>
      </c>
      <c r="AD22" s="70"/>
      <c r="AE22"/>
      <c r="AF22"/>
      <c r="AG22"/>
      <c r="AH22" s="51"/>
      <c r="AI22" s="52"/>
    </row>
    <row r="23" spans="1:35" s="53" customFormat="1" ht="14.25" thickBot="1" x14ac:dyDescent="0.3">
      <c r="A23" s="54">
        <v>33840</v>
      </c>
      <c r="B23" s="58" t="str">
        <f t="shared" si="0"/>
        <v/>
      </c>
      <c r="C23" s="55" t="str">
        <f t="shared" si="1"/>
        <v/>
      </c>
      <c r="D23" s="55" t="str">
        <f t="shared" si="2"/>
        <v/>
      </c>
      <c r="E23" s="56"/>
      <c r="F23" s="54"/>
      <c r="G23" s="54"/>
      <c r="H23" s="54"/>
      <c r="I23" s="54"/>
      <c r="J23" s="51"/>
      <c r="K23" s="49">
        <f t="shared" si="7"/>
        <v>0</v>
      </c>
      <c r="L23" s="49"/>
      <c r="M23" s="49"/>
      <c r="N23" s="51"/>
      <c r="O23" s="49"/>
      <c r="P23"/>
      <c r="Q23" s="70"/>
      <c r="R23" s="64">
        <f t="shared" si="3"/>
        <v>0</v>
      </c>
      <c r="S23"/>
      <c r="T23" s="72" t="str">
        <f t="shared" si="4"/>
        <v/>
      </c>
      <c r="U23" s="66"/>
      <c r="V23" s="66"/>
      <c r="W23" s="66"/>
      <c r="X23" s="66"/>
      <c r="Y23" s="66"/>
      <c r="Z23" s="66"/>
      <c r="AA23" s="72" t="str">
        <f t="shared" si="5"/>
        <v/>
      </c>
      <c r="AB23"/>
      <c r="AC23" s="76" t="str">
        <f t="shared" si="6"/>
        <v/>
      </c>
      <c r="AD23" s="70"/>
      <c r="AE23"/>
      <c r="AF23"/>
      <c r="AG23"/>
      <c r="AH23" s="51"/>
      <c r="AI23" s="52"/>
    </row>
    <row r="24" spans="1:35" s="53" customFormat="1" ht="14.25" thickBot="1" x14ac:dyDescent="0.3">
      <c r="A24" s="54">
        <v>33841</v>
      </c>
      <c r="B24" s="58" t="str">
        <f t="shared" si="0"/>
        <v/>
      </c>
      <c r="C24" s="55" t="str">
        <f t="shared" si="1"/>
        <v/>
      </c>
      <c r="D24" s="55" t="str">
        <f t="shared" si="2"/>
        <v/>
      </c>
      <c r="E24" s="56"/>
      <c r="F24" s="54"/>
      <c r="G24" s="54"/>
      <c r="H24" s="54"/>
      <c r="I24" s="54"/>
      <c r="J24" s="51"/>
      <c r="K24" s="49">
        <f t="shared" si="7"/>
        <v>0</v>
      </c>
      <c r="L24" s="49"/>
      <c r="M24" s="49"/>
      <c r="N24" s="51"/>
      <c r="O24" s="49"/>
      <c r="P24"/>
      <c r="Q24" s="70"/>
      <c r="R24" s="64">
        <f t="shared" si="3"/>
        <v>0</v>
      </c>
      <c r="S24"/>
      <c r="T24" s="72" t="str">
        <f t="shared" si="4"/>
        <v/>
      </c>
      <c r="U24" s="66"/>
      <c r="V24" s="66"/>
      <c r="W24" s="66"/>
      <c r="X24" s="66"/>
      <c r="Y24" s="66"/>
      <c r="Z24" s="66"/>
      <c r="AA24" s="72" t="str">
        <f t="shared" si="5"/>
        <v/>
      </c>
      <c r="AB24"/>
      <c r="AC24" s="76" t="str">
        <f t="shared" si="6"/>
        <v/>
      </c>
      <c r="AD24" s="70"/>
      <c r="AE24"/>
      <c r="AF24"/>
      <c r="AG24"/>
      <c r="AH24" s="51"/>
      <c r="AI24" s="52"/>
    </row>
    <row r="25" spans="1:35" s="53" customFormat="1" ht="14.25" thickBot="1" x14ac:dyDescent="0.3">
      <c r="A25" s="54">
        <v>33842</v>
      </c>
      <c r="B25" s="58" t="str">
        <f t="shared" si="0"/>
        <v/>
      </c>
      <c r="C25" s="55" t="str">
        <f t="shared" si="1"/>
        <v/>
      </c>
      <c r="D25" s="55" t="str">
        <f t="shared" si="2"/>
        <v/>
      </c>
      <c r="E25" s="56"/>
      <c r="F25" s="54"/>
      <c r="G25" s="54"/>
      <c r="H25" s="54"/>
      <c r="I25" s="54"/>
      <c r="J25" s="51"/>
      <c r="K25" s="49">
        <f t="shared" si="7"/>
        <v>0</v>
      </c>
      <c r="L25" s="49"/>
      <c r="M25" s="49"/>
      <c r="N25" s="51"/>
      <c r="O25" s="49"/>
      <c r="P25"/>
      <c r="Q25" s="70"/>
      <c r="R25" s="64">
        <f t="shared" si="3"/>
        <v>0</v>
      </c>
      <c r="S25"/>
      <c r="T25" s="72" t="str">
        <f t="shared" si="4"/>
        <v/>
      </c>
      <c r="U25" s="66"/>
      <c r="V25" s="66"/>
      <c r="W25" s="66"/>
      <c r="X25" s="66"/>
      <c r="Y25" s="66"/>
      <c r="Z25" s="66"/>
      <c r="AA25" s="72" t="str">
        <f t="shared" si="5"/>
        <v/>
      </c>
      <c r="AB25"/>
      <c r="AC25" s="76" t="str">
        <f t="shared" si="6"/>
        <v/>
      </c>
      <c r="AD25" s="70"/>
      <c r="AE25"/>
      <c r="AF25"/>
      <c r="AG25"/>
      <c r="AH25" s="51"/>
      <c r="AI25" s="52"/>
    </row>
    <row r="26" spans="1:35" s="53" customFormat="1" ht="14.25" thickBot="1" x14ac:dyDescent="0.3">
      <c r="A26" s="54">
        <v>33843</v>
      </c>
      <c r="B26" s="58" t="str">
        <f t="shared" si="0"/>
        <v/>
      </c>
      <c r="C26" s="55" t="str">
        <f t="shared" si="1"/>
        <v/>
      </c>
      <c r="D26" s="55" t="str">
        <f t="shared" si="2"/>
        <v/>
      </c>
      <c r="E26" s="56"/>
      <c r="F26" s="54"/>
      <c r="G26" s="54"/>
      <c r="H26" s="54"/>
      <c r="I26" s="54"/>
      <c r="J26" s="51"/>
      <c r="K26" s="49">
        <f t="shared" si="7"/>
        <v>0</v>
      </c>
      <c r="L26" s="49"/>
      <c r="M26" s="49"/>
      <c r="N26" s="51"/>
      <c r="O26" s="49"/>
      <c r="P26"/>
      <c r="Q26" s="70"/>
      <c r="R26" s="64">
        <f t="shared" si="3"/>
        <v>0</v>
      </c>
      <c r="S26"/>
      <c r="T26" s="72" t="str">
        <f t="shared" si="4"/>
        <v/>
      </c>
      <c r="U26" s="66"/>
      <c r="V26" s="66"/>
      <c r="W26" s="66"/>
      <c r="X26" s="66"/>
      <c r="Y26" s="66"/>
      <c r="Z26" s="66"/>
      <c r="AA26" s="72" t="str">
        <f t="shared" si="5"/>
        <v/>
      </c>
      <c r="AB26"/>
      <c r="AC26" s="76" t="str">
        <f t="shared" si="6"/>
        <v/>
      </c>
      <c r="AD26" s="70"/>
      <c r="AE26"/>
      <c r="AF26"/>
      <c r="AG26"/>
      <c r="AH26" s="51"/>
      <c r="AI26" s="52"/>
    </row>
    <row r="27" spans="1:35" s="53" customFormat="1" ht="14.25" thickBot="1" x14ac:dyDescent="0.3">
      <c r="A27" s="54">
        <v>33844</v>
      </c>
      <c r="B27" s="58" t="str">
        <f t="shared" si="0"/>
        <v/>
      </c>
      <c r="C27" s="55" t="str">
        <f t="shared" si="1"/>
        <v/>
      </c>
      <c r="D27" s="55" t="str">
        <f t="shared" si="2"/>
        <v/>
      </c>
      <c r="E27" s="56"/>
      <c r="F27" s="54"/>
      <c r="G27" s="54"/>
      <c r="H27" s="54"/>
      <c r="I27" s="54"/>
      <c r="J27" s="51"/>
      <c r="K27" s="49">
        <f t="shared" si="7"/>
        <v>0</v>
      </c>
      <c r="L27" s="49"/>
      <c r="M27" s="49"/>
      <c r="N27" s="51"/>
      <c r="O27" s="49"/>
      <c r="P27"/>
      <c r="Q27" s="70"/>
      <c r="R27" s="64">
        <f t="shared" si="3"/>
        <v>0</v>
      </c>
      <c r="S27"/>
      <c r="T27" s="72" t="str">
        <f t="shared" si="4"/>
        <v/>
      </c>
      <c r="U27" s="66"/>
      <c r="V27" s="66"/>
      <c r="W27" s="66"/>
      <c r="X27" s="66"/>
      <c r="Y27" s="66"/>
      <c r="Z27" s="66"/>
      <c r="AA27" s="72" t="str">
        <f t="shared" si="5"/>
        <v/>
      </c>
      <c r="AB27"/>
      <c r="AC27" s="76" t="str">
        <f t="shared" si="6"/>
        <v/>
      </c>
      <c r="AD27" s="70"/>
      <c r="AE27"/>
      <c r="AF27"/>
      <c r="AG27"/>
      <c r="AH27" s="51"/>
      <c r="AI27" s="52"/>
    </row>
    <row r="28" spans="1:35" s="53" customFormat="1" ht="14.25" thickBot="1" x14ac:dyDescent="0.3">
      <c r="A28" s="54">
        <v>33845</v>
      </c>
      <c r="B28" s="58" t="str">
        <f t="shared" si="0"/>
        <v/>
      </c>
      <c r="C28" s="55" t="str">
        <f t="shared" si="1"/>
        <v/>
      </c>
      <c r="D28" s="55" t="str">
        <f t="shared" si="2"/>
        <v/>
      </c>
      <c r="E28" s="56"/>
      <c r="F28" s="54"/>
      <c r="G28" s="54"/>
      <c r="H28" s="54"/>
      <c r="I28" s="54"/>
      <c r="J28" s="51"/>
      <c r="K28" s="49">
        <f t="shared" si="7"/>
        <v>0</v>
      </c>
      <c r="L28" s="49"/>
      <c r="M28" s="49"/>
      <c r="N28" s="51"/>
      <c r="O28" s="49"/>
      <c r="P28"/>
      <c r="Q28" s="70"/>
      <c r="R28" s="64">
        <f t="shared" si="3"/>
        <v>0</v>
      </c>
      <c r="S28"/>
      <c r="T28" s="72" t="str">
        <f t="shared" si="4"/>
        <v/>
      </c>
      <c r="U28" s="66"/>
      <c r="V28" s="66"/>
      <c r="W28" s="66"/>
      <c r="X28" s="66"/>
      <c r="Y28" s="66"/>
      <c r="Z28" s="66"/>
      <c r="AA28" s="72" t="str">
        <f t="shared" si="5"/>
        <v/>
      </c>
      <c r="AB28"/>
      <c r="AC28" s="76" t="str">
        <f t="shared" si="6"/>
        <v/>
      </c>
      <c r="AD28" s="70"/>
      <c r="AE28"/>
      <c r="AF28"/>
      <c r="AG28"/>
      <c r="AH28" s="51"/>
      <c r="AI28" s="52"/>
    </row>
    <row r="29" spans="1:35" s="53" customFormat="1" ht="14.25" thickBot="1" x14ac:dyDescent="0.3">
      <c r="A29" s="54">
        <v>33846</v>
      </c>
      <c r="B29" s="58" t="str">
        <f t="shared" si="0"/>
        <v/>
      </c>
      <c r="C29" s="55" t="str">
        <f t="shared" si="1"/>
        <v/>
      </c>
      <c r="D29" s="55" t="str">
        <f t="shared" si="2"/>
        <v/>
      </c>
      <c r="E29" s="56"/>
      <c r="F29" s="54"/>
      <c r="G29" s="54"/>
      <c r="H29" s="54"/>
      <c r="I29" s="54"/>
      <c r="J29" s="51"/>
      <c r="K29" s="49">
        <f t="shared" si="7"/>
        <v>0</v>
      </c>
      <c r="L29" s="49"/>
      <c r="M29" s="49"/>
      <c r="N29" s="51"/>
      <c r="O29" s="49"/>
      <c r="P29"/>
      <c r="Q29" s="70"/>
      <c r="R29" s="64">
        <f t="shared" si="3"/>
        <v>0</v>
      </c>
      <c r="S29"/>
      <c r="T29" s="72" t="str">
        <f t="shared" si="4"/>
        <v/>
      </c>
      <c r="U29" s="66"/>
      <c r="V29" s="66"/>
      <c r="W29" s="66"/>
      <c r="X29" s="66"/>
      <c r="Y29" s="66"/>
      <c r="Z29" s="66"/>
      <c r="AA29" s="72" t="str">
        <f t="shared" si="5"/>
        <v/>
      </c>
      <c r="AB29"/>
      <c r="AC29" s="76" t="str">
        <f t="shared" si="6"/>
        <v/>
      </c>
      <c r="AD29" s="70"/>
      <c r="AE29"/>
      <c r="AF29"/>
      <c r="AG29"/>
      <c r="AH29" s="51"/>
      <c r="AI29" s="52"/>
    </row>
    <row r="30" spans="1:35" s="53" customFormat="1" ht="14.25" thickBot="1" x14ac:dyDescent="0.3">
      <c r="A30" s="54">
        <v>33847</v>
      </c>
      <c r="B30" s="58" t="str">
        <f t="shared" si="0"/>
        <v/>
      </c>
      <c r="C30" s="55" t="str">
        <f t="shared" si="1"/>
        <v/>
      </c>
      <c r="D30" s="55" t="str">
        <f t="shared" si="2"/>
        <v/>
      </c>
      <c r="E30" s="56"/>
      <c r="F30" s="54"/>
      <c r="G30" s="54"/>
      <c r="H30" s="54"/>
      <c r="I30" s="54"/>
      <c r="J30" s="51"/>
      <c r="K30" s="49">
        <f t="shared" si="7"/>
        <v>0</v>
      </c>
      <c r="L30" s="49"/>
      <c r="M30" s="49"/>
      <c r="N30" s="51"/>
      <c r="O30" s="49"/>
      <c r="P30"/>
      <c r="Q30" s="70"/>
      <c r="R30" s="64">
        <f t="shared" si="3"/>
        <v>0</v>
      </c>
      <c r="S30"/>
      <c r="T30" s="72" t="str">
        <f t="shared" si="4"/>
        <v/>
      </c>
      <c r="U30" s="66"/>
      <c r="V30" s="66"/>
      <c r="W30" s="66"/>
      <c r="X30" s="66"/>
      <c r="Y30" s="66"/>
      <c r="Z30" s="66"/>
      <c r="AA30" s="72" t="str">
        <f t="shared" si="5"/>
        <v/>
      </c>
      <c r="AB30"/>
      <c r="AC30" s="76" t="str">
        <f t="shared" si="6"/>
        <v/>
      </c>
      <c r="AD30" s="70"/>
      <c r="AE30"/>
      <c r="AF30"/>
      <c r="AG30"/>
      <c r="AH30" s="51"/>
      <c r="AI30" s="52"/>
    </row>
    <row r="31" spans="1:35" s="53" customFormat="1" ht="14.25" thickBot="1" x14ac:dyDescent="0.3">
      <c r="A31" s="54">
        <v>33848</v>
      </c>
      <c r="B31" s="58" t="str">
        <f t="shared" si="0"/>
        <v/>
      </c>
      <c r="C31" s="55" t="str">
        <f t="shared" si="1"/>
        <v/>
      </c>
      <c r="D31" s="55" t="str">
        <f t="shared" si="2"/>
        <v/>
      </c>
      <c r="E31" s="56"/>
      <c r="F31" s="54"/>
      <c r="G31" s="54"/>
      <c r="H31" s="54"/>
      <c r="I31" s="54"/>
      <c r="J31" s="51"/>
      <c r="K31" s="49">
        <f t="shared" si="7"/>
        <v>0</v>
      </c>
      <c r="L31" s="49"/>
      <c r="M31" s="49"/>
      <c r="N31" s="51"/>
      <c r="O31" s="49"/>
      <c r="P31"/>
      <c r="Q31" s="70"/>
      <c r="R31" s="64">
        <f t="shared" si="3"/>
        <v>0</v>
      </c>
      <c r="S31"/>
      <c r="T31" s="72" t="str">
        <f t="shared" si="4"/>
        <v/>
      </c>
      <c r="U31" s="66"/>
      <c r="V31" s="66"/>
      <c r="W31" s="66"/>
      <c r="X31" s="66"/>
      <c r="Y31" s="66"/>
      <c r="Z31" s="66"/>
      <c r="AA31" s="72" t="str">
        <f t="shared" si="5"/>
        <v/>
      </c>
      <c r="AB31"/>
      <c r="AC31" s="76" t="str">
        <f t="shared" si="6"/>
        <v/>
      </c>
      <c r="AD31" s="70"/>
      <c r="AE31"/>
      <c r="AF31"/>
      <c r="AG31"/>
      <c r="AH31" s="51"/>
      <c r="AI31" s="52"/>
    </row>
    <row r="32" spans="1:35" s="53" customFormat="1" ht="14.25" thickBot="1" x14ac:dyDescent="0.3">
      <c r="A32" s="54">
        <v>33849</v>
      </c>
      <c r="B32" s="58" t="str">
        <f t="shared" si="0"/>
        <v/>
      </c>
      <c r="C32" s="55" t="str">
        <f t="shared" si="1"/>
        <v/>
      </c>
      <c r="D32" s="55" t="str">
        <f t="shared" si="2"/>
        <v/>
      </c>
      <c r="E32" s="56"/>
      <c r="F32" s="54"/>
      <c r="G32" s="54"/>
      <c r="H32" s="54"/>
      <c r="I32" s="54"/>
      <c r="J32" s="51"/>
      <c r="K32" s="49">
        <f t="shared" si="7"/>
        <v>0</v>
      </c>
      <c r="L32" s="49"/>
      <c r="M32" s="49"/>
      <c r="N32" s="51"/>
      <c r="O32" s="49"/>
      <c r="P32"/>
      <c r="Q32" s="70"/>
      <c r="R32" s="64">
        <f t="shared" si="3"/>
        <v>0</v>
      </c>
      <c r="S32"/>
      <c r="T32" s="72" t="str">
        <f t="shared" si="4"/>
        <v/>
      </c>
      <c r="U32" s="66"/>
      <c r="V32" s="66"/>
      <c r="W32" s="66"/>
      <c r="X32" s="66"/>
      <c r="Y32" s="66"/>
      <c r="Z32" s="66"/>
      <c r="AA32" s="72" t="str">
        <f t="shared" si="5"/>
        <v/>
      </c>
      <c r="AB32"/>
      <c r="AC32" s="76" t="str">
        <f t="shared" si="6"/>
        <v/>
      </c>
      <c r="AD32" s="70"/>
      <c r="AE32"/>
      <c r="AF32"/>
      <c r="AG32"/>
      <c r="AH32" s="51"/>
      <c r="AI32" s="52"/>
    </row>
    <row r="33" spans="1:35" s="53" customFormat="1" ht="14.25" thickBot="1" x14ac:dyDescent="0.3">
      <c r="A33" s="54">
        <v>33850</v>
      </c>
      <c r="B33" s="58" t="str">
        <f t="shared" si="0"/>
        <v/>
      </c>
      <c r="C33" s="55" t="str">
        <f t="shared" si="1"/>
        <v/>
      </c>
      <c r="D33" s="55" t="str">
        <f t="shared" si="2"/>
        <v/>
      </c>
      <c r="E33" s="56"/>
      <c r="F33" s="54"/>
      <c r="G33" s="54"/>
      <c r="H33" s="54"/>
      <c r="I33" s="54"/>
      <c r="J33" s="51"/>
      <c r="K33" s="49">
        <f t="shared" si="7"/>
        <v>0</v>
      </c>
      <c r="L33" s="49"/>
      <c r="M33" s="49"/>
      <c r="N33" s="51"/>
      <c r="O33" s="49"/>
      <c r="P33"/>
      <c r="Q33" s="70"/>
      <c r="R33" s="64">
        <f t="shared" si="3"/>
        <v>0</v>
      </c>
      <c r="S33"/>
      <c r="T33" s="72" t="str">
        <f t="shared" si="4"/>
        <v/>
      </c>
      <c r="U33" s="66"/>
      <c r="V33" s="66"/>
      <c r="W33" s="66"/>
      <c r="X33" s="66"/>
      <c r="Y33" s="66"/>
      <c r="Z33" s="66"/>
      <c r="AA33" s="72" t="str">
        <f t="shared" si="5"/>
        <v/>
      </c>
      <c r="AB33"/>
      <c r="AC33" s="76" t="str">
        <f t="shared" si="6"/>
        <v/>
      </c>
      <c r="AD33" s="70"/>
      <c r="AE33"/>
      <c r="AF33"/>
      <c r="AG33"/>
      <c r="AH33" s="51"/>
      <c r="AI33" s="52"/>
    </row>
    <row r="34" spans="1:35" s="53" customFormat="1" ht="14.25" thickBot="1" x14ac:dyDescent="0.3">
      <c r="A34" s="54">
        <v>33851</v>
      </c>
      <c r="B34" s="58" t="str">
        <f t="shared" si="0"/>
        <v/>
      </c>
      <c r="C34" s="55" t="str">
        <f t="shared" si="1"/>
        <v/>
      </c>
      <c r="D34" s="55" t="str">
        <f t="shared" si="2"/>
        <v/>
      </c>
      <c r="E34" s="56"/>
      <c r="F34" s="54"/>
      <c r="G34" s="54"/>
      <c r="H34" s="54"/>
      <c r="I34" s="54"/>
      <c r="J34" s="51"/>
      <c r="K34" s="49">
        <f t="shared" si="7"/>
        <v>0</v>
      </c>
      <c r="L34" s="49"/>
      <c r="M34" s="49"/>
      <c r="N34" s="51"/>
      <c r="O34" s="49"/>
      <c r="P34"/>
      <c r="Q34" s="70"/>
      <c r="R34" s="64">
        <f t="shared" si="3"/>
        <v>0</v>
      </c>
      <c r="S34"/>
      <c r="T34" s="72" t="str">
        <f t="shared" si="4"/>
        <v/>
      </c>
      <c r="U34" s="66"/>
      <c r="V34" s="66"/>
      <c r="W34" s="66"/>
      <c r="X34" s="66"/>
      <c r="Y34" s="66"/>
      <c r="Z34" s="66"/>
      <c r="AA34" s="72" t="str">
        <f t="shared" si="5"/>
        <v/>
      </c>
      <c r="AB34"/>
      <c r="AC34" s="76" t="str">
        <f t="shared" si="6"/>
        <v/>
      </c>
      <c r="AD34" s="70"/>
      <c r="AE34"/>
      <c r="AF34"/>
      <c r="AG34"/>
      <c r="AH34" s="51"/>
      <c r="AI34" s="52"/>
    </row>
    <row r="35" spans="1:35" s="53" customFormat="1" ht="14.25" thickBot="1" x14ac:dyDescent="0.3">
      <c r="A35" s="54">
        <v>33852</v>
      </c>
      <c r="B35" s="58" t="str">
        <f t="shared" si="0"/>
        <v/>
      </c>
      <c r="C35" s="55" t="str">
        <f t="shared" si="1"/>
        <v/>
      </c>
      <c r="D35" s="55" t="str">
        <f t="shared" si="2"/>
        <v/>
      </c>
      <c r="E35" s="56"/>
      <c r="F35" s="54"/>
      <c r="G35" s="54"/>
      <c r="H35" s="54"/>
      <c r="I35" s="54"/>
      <c r="J35" s="51"/>
      <c r="K35" s="49">
        <f t="shared" si="7"/>
        <v>0</v>
      </c>
      <c r="L35" s="49"/>
      <c r="M35" s="49"/>
      <c r="N35" s="51"/>
      <c r="O35" s="49"/>
      <c r="P35"/>
      <c r="Q35" s="70"/>
      <c r="R35" s="64">
        <f t="shared" si="3"/>
        <v>0</v>
      </c>
      <c r="S35"/>
      <c r="T35" s="72" t="str">
        <f t="shared" si="4"/>
        <v/>
      </c>
      <c r="U35" s="66"/>
      <c r="V35" s="66"/>
      <c r="W35" s="66"/>
      <c r="X35" s="66"/>
      <c r="Y35" s="66"/>
      <c r="Z35" s="66"/>
      <c r="AA35" s="72" t="str">
        <f t="shared" si="5"/>
        <v/>
      </c>
      <c r="AB35"/>
      <c r="AC35" s="76" t="str">
        <f t="shared" si="6"/>
        <v/>
      </c>
      <c r="AD35" s="70"/>
      <c r="AE35"/>
      <c r="AF35"/>
      <c r="AG35"/>
      <c r="AH35" s="51"/>
      <c r="AI35" s="52"/>
    </row>
    <row r="36" spans="1:35" s="53" customFormat="1" ht="14.25" thickBot="1" x14ac:dyDescent="0.3">
      <c r="A36" s="54">
        <v>33853</v>
      </c>
      <c r="B36" s="58" t="str">
        <f t="shared" si="0"/>
        <v/>
      </c>
      <c r="C36" s="55" t="str">
        <f t="shared" si="1"/>
        <v/>
      </c>
      <c r="D36" s="55" t="str">
        <f t="shared" si="2"/>
        <v/>
      </c>
      <c r="E36" s="56"/>
      <c r="F36" s="54"/>
      <c r="G36" s="54"/>
      <c r="H36" s="54"/>
      <c r="I36" s="54"/>
      <c r="J36" s="51"/>
      <c r="K36" s="49">
        <f t="shared" si="7"/>
        <v>0</v>
      </c>
      <c r="L36" s="49"/>
      <c r="M36" s="49"/>
      <c r="N36" s="51"/>
      <c r="O36" s="49"/>
      <c r="P36"/>
      <c r="Q36" s="70"/>
      <c r="R36" s="64">
        <f t="shared" si="3"/>
        <v>0</v>
      </c>
      <c r="S36"/>
      <c r="T36" s="72" t="str">
        <f t="shared" si="4"/>
        <v/>
      </c>
      <c r="U36" s="66"/>
      <c r="V36" s="66"/>
      <c r="W36" s="66"/>
      <c r="X36" s="66"/>
      <c r="Y36" s="66"/>
      <c r="Z36" s="66"/>
      <c r="AA36" s="72" t="str">
        <f t="shared" si="5"/>
        <v/>
      </c>
      <c r="AB36"/>
      <c r="AC36" s="76" t="str">
        <f t="shared" si="6"/>
        <v/>
      </c>
      <c r="AD36" s="70"/>
      <c r="AE36"/>
      <c r="AF36"/>
      <c r="AG36"/>
      <c r="AH36" s="51"/>
      <c r="AI36" s="52"/>
    </row>
    <row r="37" spans="1:35" s="53" customFormat="1" ht="14.25" thickBot="1" x14ac:dyDescent="0.3">
      <c r="A37" s="54">
        <v>33854</v>
      </c>
      <c r="B37" s="58" t="str">
        <f t="shared" si="0"/>
        <v/>
      </c>
      <c r="C37" s="55" t="str">
        <f t="shared" si="1"/>
        <v/>
      </c>
      <c r="D37" s="55" t="str">
        <f t="shared" si="2"/>
        <v/>
      </c>
      <c r="E37" s="56"/>
      <c r="F37" s="54"/>
      <c r="G37" s="54"/>
      <c r="H37" s="54"/>
      <c r="I37" s="54"/>
      <c r="J37" s="51"/>
      <c r="K37" s="49">
        <f t="shared" si="7"/>
        <v>0</v>
      </c>
      <c r="L37" s="49"/>
      <c r="M37" s="49"/>
      <c r="N37" s="51"/>
      <c r="O37" s="49"/>
      <c r="P37"/>
      <c r="Q37" s="70"/>
      <c r="R37" s="64">
        <f t="shared" si="3"/>
        <v>0</v>
      </c>
      <c r="S37"/>
      <c r="T37" s="72" t="str">
        <f t="shared" si="4"/>
        <v/>
      </c>
      <c r="U37" s="66"/>
      <c r="V37" s="66"/>
      <c r="W37" s="66"/>
      <c r="X37" s="66"/>
      <c r="Y37" s="66"/>
      <c r="Z37" s="66"/>
      <c r="AA37" s="72" t="str">
        <f t="shared" si="5"/>
        <v/>
      </c>
      <c r="AB37"/>
      <c r="AC37" s="76" t="str">
        <f t="shared" si="6"/>
        <v/>
      </c>
      <c r="AD37" s="70"/>
      <c r="AE37"/>
      <c r="AF37"/>
      <c r="AG37"/>
      <c r="AH37" s="51"/>
      <c r="AI37" s="52"/>
    </row>
    <row r="38" spans="1:35" s="53" customFormat="1" ht="14.25" thickBot="1" x14ac:dyDescent="0.3">
      <c r="A38" s="54">
        <v>33855</v>
      </c>
      <c r="B38" s="58" t="str">
        <f t="shared" si="0"/>
        <v/>
      </c>
      <c r="C38" s="55" t="str">
        <f t="shared" si="1"/>
        <v/>
      </c>
      <c r="D38" s="55" t="str">
        <f t="shared" si="2"/>
        <v/>
      </c>
      <c r="E38" s="56"/>
      <c r="F38" s="54"/>
      <c r="G38" s="54"/>
      <c r="H38" s="54"/>
      <c r="I38" s="54"/>
      <c r="J38" s="51"/>
      <c r="K38" s="49">
        <f t="shared" si="7"/>
        <v>0</v>
      </c>
      <c r="L38" s="49"/>
      <c r="M38" s="49"/>
      <c r="N38" s="51"/>
      <c r="O38" s="49"/>
      <c r="P38"/>
      <c r="Q38" s="70"/>
      <c r="R38" s="64">
        <f t="shared" si="3"/>
        <v>0</v>
      </c>
      <c r="S38"/>
      <c r="T38" s="72" t="str">
        <f t="shared" si="4"/>
        <v/>
      </c>
      <c r="U38" s="66"/>
      <c r="V38" s="66"/>
      <c r="W38" s="66"/>
      <c r="X38" s="66"/>
      <c r="Y38" s="66"/>
      <c r="Z38" s="66"/>
      <c r="AA38" s="72" t="str">
        <f t="shared" si="5"/>
        <v/>
      </c>
      <c r="AB38"/>
      <c r="AC38" s="76" t="str">
        <f t="shared" si="6"/>
        <v/>
      </c>
      <c r="AD38" s="70"/>
      <c r="AE38"/>
      <c r="AF38"/>
      <c r="AG38"/>
      <c r="AH38" s="51"/>
      <c r="AI38" s="52"/>
    </row>
    <row r="39" spans="1:35" s="53" customFormat="1" ht="14.25" thickBot="1" x14ac:dyDescent="0.3">
      <c r="A39" s="54">
        <v>33856</v>
      </c>
      <c r="B39" s="58" t="str">
        <f t="shared" si="0"/>
        <v/>
      </c>
      <c r="C39" s="55" t="str">
        <f t="shared" si="1"/>
        <v/>
      </c>
      <c r="D39" s="55" t="str">
        <f t="shared" si="2"/>
        <v/>
      </c>
      <c r="E39" s="56"/>
      <c r="F39" s="54"/>
      <c r="G39" s="54"/>
      <c r="H39" s="54"/>
      <c r="I39" s="54"/>
      <c r="J39" s="51"/>
      <c r="K39" s="49">
        <f t="shared" si="7"/>
        <v>0</v>
      </c>
      <c r="L39" s="49"/>
      <c r="M39" s="49"/>
      <c r="N39" s="51"/>
      <c r="O39" s="49"/>
      <c r="P39"/>
      <c r="Q39" s="70"/>
      <c r="R39" s="64">
        <f t="shared" si="3"/>
        <v>0</v>
      </c>
      <c r="S39"/>
      <c r="T39" s="72" t="str">
        <f t="shared" si="4"/>
        <v/>
      </c>
      <c r="U39" s="66"/>
      <c r="V39" s="66"/>
      <c r="W39" s="66"/>
      <c r="X39" s="66"/>
      <c r="Y39" s="66"/>
      <c r="Z39" s="66"/>
      <c r="AA39" s="72" t="str">
        <f t="shared" si="5"/>
        <v/>
      </c>
      <c r="AB39"/>
      <c r="AC39" s="76" t="str">
        <f t="shared" si="6"/>
        <v/>
      </c>
      <c r="AD39" s="70"/>
      <c r="AE39"/>
      <c r="AF39"/>
      <c r="AG39"/>
      <c r="AH39" s="51"/>
      <c r="AI39" s="52"/>
    </row>
    <row r="40" spans="1:35" s="53" customFormat="1" ht="14.25" thickBot="1" x14ac:dyDescent="0.3">
      <c r="A40" s="54">
        <v>33857</v>
      </c>
      <c r="B40" s="58" t="str">
        <f t="shared" si="0"/>
        <v/>
      </c>
      <c r="C40" s="55" t="str">
        <f t="shared" si="1"/>
        <v/>
      </c>
      <c r="D40" s="55" t="str">
        <f t="shared" si="2"/>
        <v/>
      </c>
      <c r="E40" s="56"/>
      <c r="F40" s="54"/>
      <c r="G40" s="54"/>
      <c r="H40" s="54"/>
      <c r="I40" s="54"/>
      <c r="J40" s="51"/>
      <c r="K40" s="49">
        <f t="shared" si="7"/>
        <v>0</v>
      </c>
      <c r="L40" s="49"/>
      <c r="M40" s="49"/>
      <c r="N40" s="51"/>
      <c r="O40" s="49"/>
      <c r="P40"/>
      <c r="Q40" s="70"/>
      <c r="R40" s="64">
        <f t="shared" si="3"/>
        <v>0</v>
      </c>
      <c r="S40"/>
      <c r="T40" s="72" t="str">
        <f t="shared" si="4"/>
        <v/>
      </c>
      <c r="U40" s="66"/>
      <c r="V40" s="66"/>
      <c r="W40" s="66"/>
      <c r="X40" s="66"/>
      <c r="Y40" s="66"/>
      <c r="Z40" s="66"/>
      <c r="AA40" s="72" t="str">
        <f t="shared" si="5"/>
        <v/>
      </c>
      <c r="AB40"/>
      <c r="AC40" s="76" t="str">
        <f t="shared" si="6"/>
        <v/>
      </c>
      <c r="AD40" s="70"/>
      <c r="AE40"/>
      <c r="AF40"/>
      <c r="AG40"/>
      <c r="AH40" s="51"/>
      <c r="AI40" s="52"/>
    </row>
    <row r="41" spans="1:35" s="53" customFormat="1" ht="14.25" thickBot="1" x14ac:dyDescent="0.3">
      <c r="A41" s="54">
        <v>33858</v>
      </c>
      <c r="B41" s="58" t="str">
        <f t="shared" si="0"/>
        <v/>
      </c>
      <c r="C41" s="55" t="str">
        <f t="shared" si="1"/>
        <v/>
      </c>
      <c r="D41" s="55" t="str">
        <f t="shared" si="2"/>
        <v/>
      </c>
      <c r="E41" s="56"/>
      <c r="F41" s="54"/>
      <c r="G41" s="54"/>
      <c r="H41" s="54"/>
      <c r="I41" s="54"/>
      <c r="J41" s="51"/>
      <c r="K41" s="49">
        <f t="shared" ref="K41:K94" si="8">L41+(M41*0.06)</f>
        <v>0</v>
      </c>
      <c r="L41" s="49"/>
      <c r="M41" s="49"/>
      <c r="N41" s="51"/>
      <c r="O41" s="49"/>
      <c r="P41"/>
      <c r="Q41" s="70"/>
      <c r="R41" s="64">
        <f t="shared" si="3"/>
        <v>0</v>
      </c>
      <c r="S41"/>
      <c r="T41" s="72" t="str">
        <f t="shared" si="4"/>
        <v/>
      </c>
      <c r="U41" s="66"/>
      <c r="V41" s="66"/>
      <c r="W41" s="66"/>
      <c r="X41" s="66"/>
      <c r="Y41" s="66"/>
      <c r="Z41" s="66"/>
      <c r="AA41" s="72" t="str">
        <f t="shared" si="5"/>
        <v/>
      </c>
      <c r="AB41"/>
      <c r="AC41" s="76" t="str">
        <f t="shared" si="6"/>
        <v/>
      </c>
      <c r="AD41" s="70"/>
      <c r="AE41"/>
      <c r="AF41"/>
      <c r="AG41"/>
      <c r="AH41" s="51"/>
      <c r="AI41" s="52"/>
    </row>
    <row r="42" spans="1:35" s="53" customFormat="1" ht="14.25" thickBot="1" x14ac:dyDescent="0.3">
      <c r="A42" s="54">
        <v>33859</v>
      </c>
      <c r="B42" s="58" t="str">
        <f t="shared" si="0"/>
        <v/>
      </c>
      <c r="C42" s="55" t="str">
        <f t="shared" si="1"/>
        <v/>
      </c>
      <c r="D42" s="55" t="str">
        <f t="shared" si="2"/>
        <v/>
      </c>
      <c r="E42" s="56"/>
      <c r="F42" s="54"/>
      <c r="G42" s="54"/>
      <c r="H42" s="54"/>
      <c r="I42" s="54"/>
      <c r="J42" s="51"/>
      <c r="K42" s="49">
        <f t="shared" si="8"/>
        <v>0</v>
      </c>
      <c r="L42" s="49"/>
      <c r="M42" s="49"/>
      <c r="N42" s="51"/>
      <c r="O42" s="49"/>
      <c r="P42"/>
      <c r="Q42" s="70"/>
      <c r="R42" s="64">
        <f t="shared" si="3"/>
        <v>0</v>
      </c>
      <c r="S42"/>
      <c r="T42" s="72" t="str">
        <f t="shared" si="4"/>
        <v/>
      </c>
      <c r="U42" s="66"/>
      <c r="V42" s="66"/>
      <c r="W42" s="66"/>
      <c r="X42" s="66"/>
      <c r="Y42" s="66"/>
      <c r="Z42" s="66"/>
      <c r="AA42" s="72" t="str">
        <f t="shared" si="5"/>
        <v/>
      </c>
      <c r="AB42"/>
      <c r="AC42" s="76" t="str">
        <f t="shared" si="6"/>
        <v/>
      </c>
      <c r="AD42" s="70"/>
      <c r="AE42"/>
      <c r="AF42"/>
      <c r="AG42"/>
      <c r="AH42" s="51"/>
      <c r="AI42" s="52"/>
    </row>
    <row r="43" spans="1:35" s="53" customFormat="1" ht="14.25" thickBot="1" x14ac:dyDescent="0.3">
      <c r="A43" s="54">
        <v>33860</v>
      </c>
      <c r="B43" s="58" t="str">
        <f t="shared" si="0"/>
        <v/>
      </c>
      <c r="C43" s="55" t="str">
        <f t="shared" si="1"/>
        <v/>
      </c>
      <c r="D43" s="55" t="str">
        <f t="shared" si="2"/>
        <v/>
      </c>
      <c r="E43" s="56"/>
      <c r="F43" s="54"/>
      <c r="G43" s="54"/>
      <c r="H43" s="54"/>
      <c r="I43" s="54"/>
      <c r="J43" s="51"/>
      <c r="K43" s="49">
        <f t="shared" si="8"/>
        <v>0</v>
      </c>
      <c r="L43" s="49"/>
      <c r="M43" s="49"/>
      <c r="N43" s="51"/>
      <c r="O43" s="49"/>
      <c r="P43"/>
      <c r="Q43" s="70"/>
      <c r="R43" s="64">
        <f t="shared" ref="R43:R94" si="9">nbjc(F43,K43)</f>
        <v>0</v>
      </c>
      <c r="S43"/>
      <c r="T43" s="72" t="str">
        <f t="shared" ref="T43:T94" si="10">IF(Q43="","",IF(OR(F43="3F",F43="AEDIFICAT",F43="ANTIN"),Q43+R43+1,WORKDAY(Q43,R43)))</f>
        <v/>
      </c>
      <c r="U43" s="66"/>
      <c r="V43" s="66"/>
      <c r="W43" s="66"/>
      <c r="X43" s="66"/>
      <c r="Y43" s="66"/>
      <c r="Z43" s="66"/>
      <c r="AA43" s="72" t="str">
        <f t="shared" ref="AA43:AA106" si="11">T43</f>
        <v/>
      </c>
      <c r="AB43"/>
      <c r="AC43" s="76" t="str">
        <f t="shared" ref="AC43:AC106" si="12">IF(OR(F43="rivp centre",F43="rivp nord"),WORKDAY(E43,3),"")</f>
        <v/>
      </c>
      <c r="AD43" s="70"/>
      <c r="AE43"/>
      <c r="AF43"/>
      <c r="AG43"/>
      <c r="AH43" s="51"/>
      <c r="AI43" s="52"/>
    </row>
    <row r="44" spans="1:35" s="53" customFormat="1" ht="14.25" thickBot="1" x14ac:dyDescent="0.3">
      <c r="A44" s="54">
        <v>33861</v>
      </c>
      <c r="B44" s="58" t="str">
        <f t="shared" si="0"/>
        <v/>
      </c>
      <c r="C44" s="55" t="str">
        <f t="shared" si="1"/>
        <v/>
      </c>
      <c r="D44" s="55" t="str">
        <f t="shared" si="2"/>
        <v/>
      </c>
      <c r="E44" s="56"/>
      <c r="F44" s="54"/>
      <c r="G44" s="54"/>
      <c r="H44" s="54"/>
      <c r="I44" s="54"/>
      <c r="J44" s="51"/>
      <c r="K44" s="49">
        <f t="shared" si="8"/>
        <v>0</v>
      </c>
      <c r="L44" s="49"/>
      <c r="M44" s="49"/>
      <c r="N44" s="51"/>
      <c r="O44" s="49"/>
      <c r="P44"/>
      <c r="Q44" s="70"/>
      <c r="R44" s="64">
        <f t="shared" si="9"/>
        <v>0</v>
      </c>
      <c r="S44"/>
      <c r="T44" s="72" t="str">
        <f t="shared" si="10"/>
        <v/>
      </c>
      <c r="U44" s="66"/>
      <c r="V44" s="66"/>
      <c r="W44" s="66"/>
      <c r="X44" s="66"/>
      <c r="Y44" s="66"/>
      <c r="Z44" s="66"/>
      <c r="AA44" s="72" t="str">
        <f t="shared" si="11"/>
        <v/>
      </c>
      <c r="AB44"/>
      <c r="AC44" s="76" t="str">
        <f t="shared" si="12"/>
        <v/>
      </c>
      <c r="AD44" s="70"/>
      <c r="AE44"/>
      <c r="AF44"/>
      <c r="AG44"/>
      <c r="AH44" s="51"/>
      <c r="AI44" s="52"/>
    </row>
    <row r="45" spans="1:35" s="53" customFormat="1" ht="14.25" thickBot="1" x14ac:dyDescent="0.3">
      <c r="A45" s="54">
        <v>33862</v>
      </c>
      <c r="B45" s="58" t="str">
        <f t="shared" si="0"/>
        <v/>
      </c>
      <c r="C45" s="55" t="str">
        <f t="shared" si="1"/>
        <v/>
      </c>
      <c r="D45" s="55" t="str">
        <f t="shared" si="2"/>
        <v/>
      </c>
      <c r="E45" s="56"/>
      <c r="F45" s="54"/>
      <c r="G45" s="54"/>
      <c r="H45" s="54"/>
      <c r="I45" s="54"/>
      <c r="J45" s="51"/>
      <c r="K45" s="49">
        <f t="shared" si="8"/>
        <v>0</v>
      </c>
      <c r="L45" s="49"/>
      <c r="M45" s="49"/>
      <c r="N45" s="51"/>
      <c r="O45" s="49"/>
      <c r="P45"/>
      <c r="Q45" s="70"/>
      <c r="R45" s="64">
        <f t="shared" si="9"/>
        <v>0</v>
      </c>
      <c r="S45"/>
      <c r="T45" s="72" t="str">
        <f t="shared" si="10"/>
        <v/>
      </c>
      <c r="U45" s="66"/>
      <c r="V45" s="66"/>
      <c r="W45" s="66"/>
      <c r="X45" s="66"/>
      <c r="Y45" s="66"/>
      <c r="Z45" s="66"/>
      <c r="AA45" s="72" t="str">
        <f t="shared" si="11"/>
        <v/>
      </c>
      <c r="AB45"/>
      <c r="AC45" s="76" t="str">
        <f t="shared" si="12"/>
        <v/>
      </c>
      <c r="AD45" s="70"/>
      <c r="AE45"/>
      <c r="AF45"/>
      <c r="AG45"/>
      <c r="AH45" s="51"/>
      <c r="AI45" s="52"/>
    </row>
    <row r="46" spans="1:35" s="53" customFormat="1" ht="14.25" thickBot="1" x14ac:dyDescent="0.3">
      <c r="A46" s="54">
        <v>33863</v>
      </c>
      <c r="B46" s="58" t="str">
        <f t="shared" ref="B46:B94" si="13">IF(E46="","",MONTH(E46))</f>
        <v/>
      </c>
      <c r="C46" s="55" t="str">
        <f t="shared" ref="C46:C94" si="14">IF(E46="","",YEAR(E46))</f>
        <v/>
      </c>
      <c r="D46" s="55" t="str">
        <f t="shared" ref="D46:D94" si="15">IF(E46="","",WEEKNUM(E46,2))</f>
        <v/>
      </c>
      <c r="E46" s="56"/>
      <c r="F46" s="54"/>
      <c r="G46" s="54"/>
      <c r="H46" s="54"/>
      <c r="I46" s="54"/>
      <c r="J46" s="51"/>
      <c r="K46" s="49">
        <f t="shared" si="8"/>
        <v>0</v>
      </c>
      <c r="L46" s="49"/>
      <c r="M46" s="49"/>
      <c r="N46" s="51"/>
      <c r="O46" s="49"/>
      <c r="P46"/>
      <c r="Q46" s="70"/>
      <c r="R46" s="64">
        <f t="shared" si="9"/>
        <v>0</v>
      </c>
      <c r="S46"/>
      <c r="T46" s="72" t="str">
        <f t="shared" si="10"/>
        <v/>
      </c>
      <c r="U46" s="66"/>
      <c r="V46" s="66"/>
      <c r="W46" s="66"/>
      <c r="X46" s="66"/>
      <c r="Y46" s="66"/>
      <c r="Z46" s="66"/>
      <c r="AA46" s="72" t="str">
        <f t="shared" si="11"/>
        <v/>
      </c>
      <c r="AB46"/>
      <c r="AC46" s="76" t="str">
        <f t="shared" si="12"/>
        <v/>
      </c>
      <c r="AD46" s="70"/>
      <c r="AE46"/>
      <c r="AF46"/>
      <c r="AG46"/>
      <c r="AH46" s="51"/>
      <c r="AI46" s="52"/>
    </row>
    <row r="47" spans="1:35" s="53" customFormat="1" ht="14.25" thickBot="1" x14ac:dyDescent="0.3">
      <c r="A47" s="54">
        <v>33864</v>
      </c>
      <c r="B47" s="58" t="str">
        <f t="shared" si="13"/>
        <v/>
      </c>
      <c r="C47" s="55" t="str">
        <f t="shared" si="14"/>
        <v/>
      </c>
      <c r="D47" s="55" t="str">
        <f t="shared" si="15"/>
        <v/>
      </c>
      <c r="E47" s="56"/>
      <c r="F47" s="54"/>
      <c r="G47" s="54"/>
      <c r="H47" s="54"/>
      <c r="I47" s="54"/>
      <c r="J47" s="51"/>
      <c r="K47" s="49">
        <f t="shared" si="8"/>
        <v>0</v>
      </c>
      <c r="L47" s="49"/>
      <c r="M47" s="49"/>
      <c r="N47" s="51"/>
      <c r="O47" s="49"/>
      <c r="P47"/>
      <c r="Q47" s="70"/>
      <c r="R47" s="64">
        <f t="shared" si="9"/>
        <v>0</v>
      </c>
      <c r="S47"/>
      <c r="T47" s="72" t="str">
        <f t="shared" si="10"/>
        <v/>
      </c>
      <c r="U47" s="66"/>
      <c r="V47" s="66"/>
      <c r="W47" s="66"/>
      <c r="X47" s="66"/>
      <c r="Y47" s="66"/>
      <c r="Z47" s="66"/>
      <c r="AA47" s="72" t="str">
        <f t="shared" si="11"/>
        <v/>
      </c>
      <c r="AB47"/>
      <c r="AC47" s="76" t="str">
        <f t="shared" si="12"/>
        <v/>
      </c>
      <c r="AD47" s="70"/>
      <c r="AE47"/>
      <c r="AF47"/>
      <c r="AG47"/>
      <c r="AH47" s="51"/>
      <c r="AI47" s="52"/>
    </row>
    <row r="48" spans="1:35" s="53" customFormat="1" ht="14.25" thickBot="1" x14ac:dyDescent="0.3">
      <c r="A48" s="54">
        <v>33865</v>
      </c>
      <c r="B48" s="58" t="str">
        <f t="shared" si="13"/>
        <v/>
      </c>
      <c r="C48" s="55" t="str">
        <f t="shared" si="14"/>
        <v/>
      </c>
      <c r="D48" s="55" t="str">
        <f t="shared" si="15"/>
        <v/>
      </c>
      <c r="E48" s="56"/>
      <c r="F48" s="54"/>
      <c r="G48" s="54"/>
      <c r="H48" s="54"/>
      <c r="I48" s="54"/>
      <c r="J48" s="51"/>
      <c r="K48" s="49">
        <f t="shared" si="8"/>
        <v>0</v>
      </c>
      <c r="L48" s="49"/>
      <c r="M48" s="49"/>
      <c r="N48" s="51"/>
      <c r="O48" s="49"/>
      <c r="P48"/>
      <c r="Q48" s="70"/>
      <c r="R48" s="64">
        <f t="shared" si="9"/>
        <v>0</v>
      </c>
      <c r="S48"/>
      <c r="T48" s="72" t="str">
        <f t="shared" si="10"/>
        <v/>
      </c>
      <c r="U48" s="66"/>
      <c r="V48" s="66"/>
      <c r="W48" s="66"/>
      <c r="X48" s="66"/>
      <c r="Y48" s="66"/>
      <c r="Z48" s="66"/>
      <c r="AA48" s="72" t="str">
        <f t="shared" si="11"/>
        <v/>
      </c>
      <c r="AB48"/>
      <c r="AC48" s="76" t="str">
        <f t="shared" si="12"/>
        <v/>
      </c>
      <c r="AD48" s="70"/>
      <c r="AE48"/>
      <c r="AF48"/>
      <c r="AG48"/>
      <c r="AH48" s="51"/>
      <c r="AI48" s="52"/>
    </row>
    <row r="49" spans="1:35" s="53" customFormat="1" ht="14.25" thickBot="1" x14ac:dyDescent="0.3">
      <c r="A49" s="54">
        <v>33866</v>
      </c>
      <c r="B49" s="58" t="str">
        <f t="shared" si="13"/>
        <v/>
      </c>
      <c r="C49" s="55" t="str">
        <f t="shared" si="14"/>
        <v/>
      </c>
      <c r="D49" s="55" t="str">
        <f t="shared" si="15"/>
        <v/>
      </c>
      <c r="E49" s="56"/>
      <c r="F49" s="54"/>
      <c r="G49" s="54"/>
      <c r="H49" s="54"/>
      <c r="I49" s="54"/>
      <c r="J49" s="51"/>
      <c r="K49" s="49">
        <f t="shared" si="8"/>
        <v>0</v>
      </c>
      <c r="L49" s="49"/>
      <c r="M49" s="49"/>
      <c r="N49" s="51"/>
      <c r="O49" s="49"/>
      <c r="P49"/>
      <c r="Q49" s="70"/>
      <c r="R49" s="64">
        <f t="shared" si="9"/>
        <v>0</v>
      </c>
      <c r="S49"/>
      <c r="T49" s="72" t="str">
        <f t="shared" si="10"/>
        <v/>
      </c>
      <c r="U49" s="66"/>
      <c r="V49" s="66"/>
      <c r="W49" s="66"/>
      <c r="X49" s="66"/>
      <c r="Y49" s="66"/>
      <c r="Z49" s="66"/>
      <c r="AA49" s="72" t="str">
        <f t="shared" si="11"/>
        <v/>
      </c>
      <c r="AB49"/>
      <c r="AC49" s="76" t="str">
        <f t="shared" si="12"/>
        <v/>
      </c>
      <c r="AD49" s="70"/>
      <c r="AE49"/>
      <c r="AF49"/>
      <c r="AG49"/>
      <c r="AH49" s="51"/>
      <c r="AI49" s="52"/>
    </row>
    <row r="50" spans="1:35" s="53" customFormat="1" ht="14.25" thickBot="1" x14ac:dyDescent="0.3">
      <c r="A50" s="54">
        <v>33867</v>
      </c>
      <c r="B50" s="58" t="str">
        <f t="shared" si="13"/>
        <v/>
      </c>
      <c r="C50" s="55" t="str">
        <f t="shared" si="14"/>
        <v/>
      </c>
      <c r="D50" s="55" t="str">
        <f t="shared" si="15"/>
        <v/>
      </c>
      <c r="E50" s="56"/>
      <c r="F50" s="54"/>
      <c r="G50" s="54"/>
      <c r="H50" s="54"/>
      <c r="I50" s="54"/>
      <c r="J50" s="51"/>
      <c r="K50" s="49">
        <f t="shared" si="8"/>
        <v>0</v>
      </c>
      <c r="L50" s="49"/>
      <c r="M50" s="49"/>
      <c r="N50" s="51"/>
      <c r="O50" s="49"/>
      <c r="P50"/>
      <c r="Q50" s="70"/>
      <c r="R50" s="64">
        <f t="shared" si="9"/>
        <v>0</v>
      </c>
      <c r="S50"/>
      <c r="T50" s="72" t="str">
        <f t="shared" si="10"/>
        <v/>
      </c>
      <c r="U50" s="66"/>
      <c r="V50" s="66"/>
      <c r="W50" s="66"/>
      <c r="X50" s="66"/>
      <c r="Y50" s="66"/>
      <c r="Z50" s="66"/>
      <c r="AA50" s="72" t="str">
        <f t="shared" si="11"/>
        <v/>
      </c>
      <c r="AB50"/>
      <c r="AC50" s="76" t="str">
        <f t="shared" si="12"/>
        <v/>
      </c>
      <c r="AD50" s="70"/>
      <c r="AE50"/>
      <c r="AF50"/>
      <c r="AG50"/>
      <c r="AH50" s="51"/>
      <c r="AI50" s="52"/>
    </row>
    <row r="51" spans="1:35" s="53" customFormat="1" ht="14.25" thickBot="1" x14ac:dyDescent="0.3">
      <c r="A51" s="54">
        <v>33868</v>
      </c>
      <c r="B51" s="58" t="str">
        <f t="shared" si="13"/>
        <v/>
      </c>
      <c r="C51" s="55" t="str">
        <f t="shared" si="14"/>
        <v/>
      </c>
      <c r="D51" s="55" t="str">
        <f t="shared" si="15"/>
        <v/>
      </c>
      <c r="E51" s="56"/>
      <c r="F51" s="54"/>
      <c r="G51" s="54"/>
      <c r="H51" s="54"/>
      <c r="I51" s="54"/>
      <c r="J51" s="51"/>
      <c r="K51" s="49">
        <f t="shared" si="8"/>
        <v>0</v>
      </c>
      <c r="L51" s="49"/>
      <c r="M51" s="49"/>
      <c r="N51" s="51"/>
      <c r="O51" s="49"/>
      <c r="P51"/>
      <c r="Q51" s="70"/>
      <c r="R51" s="64">
        <f t="shared" si="9"/>
        <v>0</v>
      </c>
      <c r="S51"/>
      <c r="T51" s="72" t="str">
        <f t="shared" si="10"/>
        <v/>
      </c>
      <c r="U51" s="66"/>
      <c r="V51" s="66"/>
      <c r="W51" s="66"/>
      <c r="X51" s="66"/>
      <c r="Y51" s="66"/>
      <c r="Z51" s="66"/>
      <c r="AA51" s="72" t="str">
        <f t="shared" si="11"/>
        <v/>
      </c>
      <c r="AB51"/>
      <c r="AC51" s="76" t="str">
        <f t="shared" si="12"/>
        <v/>
      </c>
      <c r="AD51" s="70"/>
      <c r="AE51"/>
      <c r="AF51"/>
      <c r="AG51"/>
      <c r="AH51" s="51"/>
      <c r="AI51" s="52"/>
    </row>
    <row r="52" spans="1:35" s="53" customFormat="1" ht="14.25" thickBot="1" x14ac:dyDescent="0.3">
      <c r="A52" s="54">
        <v>33869</v>
      </c>
      <c r="B52" s="58" t="str">
        <f t="shared" si="13"/>
        <v/>
      </c>
      <c r="C52" s="55" t="str">
        <f t="shared" si="14"/>
        <v/>
      </c>
      <c r="D52" s="55" t="str">
        <f t="shared" si="15"/>
        <v/>
      </c>
      <c r="E52" s="56"/>
      <c r="F52" s="54"/>
      <c r="G52" s="54"/>
      <c r="H52" s="54"/>
      <c r="I52" s="54"/>
      <c r="J52" s="51"/>
      <c r="K52" s="49">
        <f t="shared" si="8"/>
        <v>0</v>
      </c>
      <c r="L52" s="49"/>
      <c r="M52" s="49"/>
      <c r="N52" s="51"/>
      <c r="O52" s="49"/>
      <c r="P52"/>
      <c r="Q52" s="70"/>
      <c r="R52" s="64">
        <f t="shared" si="9"/>
        <v>0</v>
      </c>
      <c r="S52"/>
      <c r="T52" s="72" t="str">
        <f t="shared" si="10"/>
        <v/>
      </c>
      <c r="U52" s="66"/>
      <c r="V52" s="66"/>
      <c r="W52" s="66"/>
      <c r="X52" s="66"/>
      <c r="Y52" s="66"/>
      <c r="Z52" s="66"/>
      <c r="AA52" s="72" t="str">
        <f t="shared" si="11"/>
        <v/>
      </c>
      <c r="AB52"/>
      <c r="AC52" s="76" t="str">
        <f t="shared" si="12"/>
        <v/>
      </c>
      <c r="AD52" s="70"/>
      <c r="AE52"/>
      <c r="AF52"/>
      <c r="AG52"/>
      <c r="AH52" s="51"/>
      <c r="AI52" s="52"/>
    </row>
    <row r="53" spans="1:35" s="53" customFormat="1" ht="14.25" thickBot="1" x14ac:dyDescent="0.3">
      <c r="A53" s="54">
        <v>33870</v>
      </c>
      <c r="B53" s="58" t="str">
        <f t="shared" si="13"/>
        <v/>
      </c>
      <c r="C53" s="55" t="str">
        <f t="shared" si="14"/>
        <v/>
      </c>
      <c r="D53" s="55" t="str">
        <f t="shared" si="15"/>
        <v/>
      </c>
      <c r="E53" s="56"/>
      <c r="F53" s="54"/>
      <c r="G53" s="54"/>
      <c r="H53" s="54"/>
      <c r="I53" s="54"/>
      <c r="J53" s="51"/>
      <c r="K53" s="49">
        <f t="shared" si="8"/>
        <v>0</v>
      </c>
      <c r="L53" s="49"/>
      <c r="M53" s="49"/>
      <c r="N53" s="51"/>
      <c r="O53" s="49"/>
      <c r="P53"/>
      <c r="Q53" s="70"/>
      <c r="R53" s="64">
        <f t="shared" si="9"/>
        <v>0</v>
      </c>
      <c r="S53"/>
      <c r="T53" s="72" t="str">
        <f t="shared" si="10"/>
        <v/>
      </c>
      <c r="U53" s="66"/>
      <c r="V53" s="66"/>
      <c r="W53" s="66"/>
      <c r="X53" s="66"/>
      <c r="Y53" s="66"/>
      <c r="Z53" s="66"/>
      <c r="AA53" s="72" t="str">
        <f t="shared" si="11"/>
        <v/>
      </c>
      <c r="AB53"/>
      <c r="AC53" s="76" t="str">
        <f t="shared" si="12"/>
        <v/>
      </c>
      <c r="AD53" s="70"/>
      <c r="AE53"/>
      <c r="AF53"/>
      <c r="AG53"/>
      <c r="AH53" s="51"/>
      <c r="AI53" s="52"/>
    </row>
    <row r="54" spans="1:35" s="53" customFormat="1" ht="14.25" thickBot="1" x14ac:dyDescent="0.3">
      <c r="A54" s="54">
        <v>33871</v>
      </c>
      <c r="B54" s="58" t="str">
        <f t="shared" si="13"/>
        <v/>
      </c>
      <c r="C54" s="55" t="str">
        <f t="shared" si="14"/>
        <v/>
      </c>
      <c r="D54" s="55" t="str">
        <f t="shared" si="15"/>
        <v/>
      </c>
      <c r="E54" s="56"/>
      <c r="F54" s="54"/>
      <c r="G54" s="54"/>
      <c r="H54" s="54"/>
      <c r="I54" s="54"/>
      <c r="J54" s="51"/>
      <c r="K54" s="49">
        <f t="shared" si="8"/>
        <v>0</v>
      </c>
      <c r="L54" s="49"/>
      <c r="M54" s="49"/>
      <c r="N54" s="51"/>
      <c r="O54" s="49"/>
      <c r="P54"/>
      <c r="Q54" s="70"/>
      <c r="R54" s="64">
        <f t="shared" si="9"/>
        <v>0</v>
      </c>
      <c r="S54"/>
      <c r="T54" s="72" t="str">
        <f t="shared" si="10"/>
        <v/>
      </c>
      <c r="U54" s="66"/>
      <c r="V54" s="66"/>
      <c r="W54" s="66"/>
      <c r="X54" s="66"/>
      <c r="Y54" s="66"/>
      <c r="Z54" s="66"/>
      <c r="AA54" s="72" t="str">
        <f t="shared" si="11"/>
        <v/>
      </c>
      <c r="AB54"/>
      <c r="AC54" s="76" t="str">
        <f t="shared" si="12"/>
        <v/>
      </c>
      <c r="AD54" s="70"/>
      <c r="AE54"/>
      <c r="AF54"/>
      <c r="AG54"/>
      <c r="AH54" s="51"/>
      <c r="AI54" s="52"/>
    </row>
    <row r="55" spans="1:35" s="53" customFormat="1" ht="14.25" thickBot="1" x14ac:dyDescent="0.3">
      <c r="A55" s="54">
        <v>33872</v>
      </c>
      <c r="B55" s="58" t="str">
        <f t="shared" si="13"/>
        <v/>
      </c>
      <c r="C55" s="55" t="str">
        <f t="shared" si="14"/>
        <v/>
      </c>
      <c r="D55" s="55" t="str">
        <f t="shared" si="15"/>
        <v/>
      </c>
      <c r="E55" s="56"/>
      <c r="F55" s="54"/>
      <c r="G55" s="54"/>
      <c r="H55" s="54"/>
      <c r="I55" s="54"/>
      <c r="J55" s="51"/>
      <c r="K55" s="49">
        <f t="shared" si="8"/>
        <v>0</v>
      </c>
      <c r="L55" s="49"/>
      <c r="M55" s="49"/>
      <c r="N55" s="51"/>
      <c r="O55" s="49"/>
      <c r="P55"/>
      <c r="Q55" s="70"/>
      <c r="R55" s="64">
        <f t="shared" si="9"/>
        <v>0</v>
      </c>
      <c r="S55"/>
      <c r="T55" s="72" t="str">
        <f t="shared" si="10"/>
        <v/>
      </c>
      <c r="U55" s="66"/>
      <c r="V55" s="66"/>
      <c r="W55" s="66"/>
      <c r="X55" s="66"/>
      <c r="Y55" s="66"/>
      <c r="Z55" s="66"/>
      <c r="AA55" s="72" t="str">
        <f t="shared" si="11"/>
        <v/>
      </c>
      <c r="AB55"/>
      <c r="AC55" s="76" t="str">
        <f t="shared" si="12"/>
        <v/>
      </c>
      <c r="AD55" s="70"/>
      <c r="AE55"/>
      <c r="AF55"/>
      <c r="AG55"/>
      <c r="AH55" s="51"/>
      <c r="AI55" s="52"/>
    </row>
    <row r="56" spans="1:35" s="53" customFormat="1" ht="14.25" thickBot="1" x14ac:dyDescent="0.3">
      <c r="A56" s="54">
        <v>33873</v>
      </c>
      <c r="B56" s="58" t="str">
        <f t="shared" si="13"/>
        <v/>
      </c>
      <c r="C56" s="55" t="str">
        <f t="shared" si="14"/>
        <v/>
      </c>
      <c r="D56" s="55" t="str">
        <f t="shared" si="15"/>
        <v/>
      </c>
      <c r="E56" s="56"/>
      <c r="F56" s="54"/>
      <c r="G56" s="54"/>
      <c r="H56" s="54"/>
      <c r="I56" s="54"/>
      <c r="J56" s="51"/>
      <c r="K56" s="49">
        <f t="shared" si="8"/>
        <v>0</v>
      </c>
      <c r="L56" s="49"/>
      <c r="M56" s="49"/>
      <c r="N56" s="51"/>
      <c r="O56" s="49"/>
      <c r="P56"/>
      <c r="Q56" s="70"/>
      <c r="R56" s="64">
        <f t="shared" si="9"/>
        <v>0</v>
      </c>
      <c r="S56"/>
      <c r="T56" s="72" t="str">
        <f t="shared" si="10"/>
        <v/>
      </c>
      <c r="U56" s="66"/>
      <c r="V56" s="66"/>
      <c r="W56" s="66"/>
      <c r="X56" s="66"/>
      <c r="Y56" s="66"/>
      <c r="Z56" s="66"/>
      <c r="AA56" s="72" t="str">
        <f t="shared" si="11"/>
        <v/>
      </c>
      <c r="AB56"/>
      <c r="AC56" s="76" t="str">
        <f t="shared" si="12"/>
        <v/>
      </c>
      <c r="AD56" s="70"/>
      <c r="AE56"/>
      <c r="AF56"/>
      <c r="AG56"/>
      <c r="AH56" s="51"/>
      <c r="AI56" s="52"/>
    </row>
    <row r="57" spans="1:35" s="53" customFormat="1" ht="14.25" thickBot="1" x14ac:dyDescent="0.3">
      <c r="A57" s="54">
        <v>33874</v>
      </c>
      <c r="B57" s="58" t="str">
        <f t="shared" si="13"/>
        <v/>
      </c>
      <c r="C57" s="55" t="str">
        <f t="shared" si="14"/>
        <v/>
      </c>
      <c r="D57" s="55" t="str">
        <f t="shared" si="15"/>
        <v/>
      </c>
      <c r="E57" s="56"/>
      <c r="F57" s="54"/>
      <c r="G57" s="54"/>
      <c r="H57" s="54"/>
      <c r="I57" s="54"/>
      <c r="J57" s="51"/>
      <c r="K57" s="49">
        <f t="shared" si="8"/>
        <v>0</v>
      </c>
      <c r="L57" s="49"/>
      <c r="M57" s="49"/>
      <c r="N57" s="51"/>
      <c r="O57" s="49"/>
      <c r="P57"/>
      <c r="Q57" s="70"/>
      <c r="R57" s="64">
        <f t="shared" si="9"/>
        <v>0</v>
      </c>
      <c r="S57"/>
      <c r="T57" s="72" t="str">
        <f t="shared" si="10"/>
        <v/>
      </c>
      <c r="U57" s="66"/>
      <c r="V57" s="66"/>
      <c r="W57" s="66"/>
      <c r="X57" s="66"/>
      <c r="Y57" s="66"/>
      <c r="Z57" s="66"/>
      <c r="AA57" s="72" t="str">
        <f t="shared" si="11"/>
        <v/>
      </c>
      <c r="AB57"/>
      <c r="AC57" s="76" t="str">
        <f t="shared" si="12"/>
        <v/>
      </c>
      <c r="AD57" s="70"/>
      <c r="AE57"/>
      <c r="AF57"/>
      <c r="AG57"/>
      <c r="AH57" s="51"/>
      <c r="AI57" s="52"/>
    </row>
    <row r="58" spans="1:35" s="53" customFormat="1" ht="14.25" thickBot="1" x14ac:dyDescent="0.3">
      <c r="A58" s="54">
        <v>33875</v>
      </c>
      <c r="B58" s="58" t="str">
        <f t="shared" si="13"/>
        <v/>
      </c>
      <c r="C58" s="55" t="str">
        <f t="shared" si="14"/>
        <v/>
      </c>
      <c r="D58" s="55" t="str">
        <f t="shared" si="15"/>
        <v/>
      </c>
      <c r="E58" s="56"/>
      <c r="F58" s="54"/>
      <c r="G58" s="54"/>
      <c r="H58" s="54"/>
      <c r="I58" s="54"/>
      <c r="J58" s="51"/>
      <c r="K58" s="49">
        <f t="shared" si="8"/>
        <v>0</v>
      </c>
      <c r="L58" s="49"/>
      <c r="M58" s="49"/>
      <c r="N58" s="51"/>
      <c r="O58" s="49"/>
      <c r="P58"/>
      <c r="Q58" s="70"/>
      <c r="R58" s="64">
        <f t="shared" si="9"/>
        <v>0</v>
      </c>
      <c r="S58"/>
      <c r="T58" s="72" t="str">
        <f t="shared" si="10"/>
        <v/>
      </c>
      <c r="U58" s="66"/>
      <c r="V58" s="66"/>
      <c r="W58" s="66"/>
      <c r="X58" s="66"/>
      <c r="Y58" s="66"/>
      <c r="Z58" s="66"/>
      <c r="AA58" s="72" t="str">
        <f t="shared" si="11"/>
        <v/>
      </c>
      <c r="AB58"/>
      <c r="AC58" s="76" t="str">
        <f t="shared" si="12"/>
        <v/>
      </c>
      <c r="AD58" s="70"/>
      <c r="AE58"/>
      <c r="AF58"/>
      <c r="AG58"/>
      <c r="AH58" s="51"/>
      <c r="AI58" s="52"/>
    </row>
    <row r="59" spans="1:35" s="53" customFormat="1" ht="14.25" thickBot="1" x14ac:dyDescent="0.3">
      <c r="A59" s="54">
        <v>33876</v>
      </c>
      <c r="B59" s="58" t="str">
        <f t="shared" si="13"/>
        <v/>
      </c>
      <c r="C59" s="55" t="str">
        <f t="shared" si="14"/>
        <v/>
      </c>
      <c r="D59" s="55" t="str">
        <f t="shared" si="15"/>
        <v/>
      </c>
      <c r="E59" s="56"/>
      <c r="F59" s="54"/>
      <c r="G59" s="54"/>
      <c r="H59" s="54"/>
      <c r="I59" s="54"/>
      <c r="J59" s="51"/>
      <c r="K59" s="49">
        <f t="shared" si="8"/>
        <v>0</v>
      </c>
      <c r="L59" s="49"/>
      <c r="M59" s="49"/>
      <c r="N59" s="51"/>
      <c r="O59" s="49"/>
      <c r="P59"/>
      <c r="Q59" s="70"/>
      <c r="R59" s="64">
        <f t="shared" si="9"/>
        <v>0</v>
      </c>
      <c r="S59"/>
      <c r="T59" s="72" t="str">
        <f t="shared" si="10"/>
        <v/>
      </c>
      <c r="U59" s="66"/>
      <c r="V59" s="66"/>
      <c r="W59" s="66"/>
      <c r="X59" s="66"/>
      <c r="Y59" s="66"/>
      <c r="Z59" s="66"/>
      <c r="AA59" s="72" t="str">
        <f t="shared" si="11"/>
        <v/>
      </c>
      <c r="AB59"/>
      <c r="AC59" s="76" t="str">
        <f t="shared" si="12"/>
        <v/>
      </c>
      <c r="AD59" s="70"/>
      <c r="AE59"/>
      <c r="AF59"/>
      <c r="AG59"/>
      <c r="AH59" s="51"/>
      <c r="AI59" s="52"/>
    </row>
    <row r="60" spans="1:35" s="53" customFormat="1" ht="14.25" thickBot="1" x14ac:dyDescent="0.3">
      <c r="A60" s="54">
        <v>33877</v>
      </c>
      <c r="B60" s="58" t="str">
        <f t="shared" si="13"/>
        <v/>
      </c>
      <c r="C60" s="55" t="str">
        <f t="shared" si="14"/>
        <v/>
      </c>
      <c r="D60" s="55" t="str">
        <f t="shared" si="15"/>
        <v/>
      </c>
      <c r="E60" s="56"/>
      <c r="F60" s="54"/>
      <c r="G60" s="54"/>
      <c r="H60" s="54"/>
      <c r="I60" s="54"/>
      <c r="J60" s="51"/>
      <c r="K60" s="49">
        <f t="shared" si="8"/>
        <v>0</v>
      </c>
      <c r="L60" s="49"/>
      <c r="M60" s="49"/>
      <c r="N60" s="51"/>
      <c r="O60" s="49"/>
      <c r="P60"/>
      <c r="Q60" s="70"/>
      <c r="R60" s="64">
        <f t="shared" si="9"/>
        <v>0</v>
      </c>
      <c r="S60"/>
      <c r="T60" s="72" t="str">
        <f t="shared" si="10"/>
        <v/>
      </c>
      <c r="U60" s="66"/>
      <c r="V60" s="66"/>
      <c r="W60" s="66"/>
      <c r="X60" s="66"/>
      <c r="Y60" s="66"/>
      <c r="Z60" s="66"/>
      <c r="AA60" s="72" t="str">
        <f t="shared" si="11"/>
        <v/>
      </c>
      <c r="AB60"/>
      <c r="AC60" s="76" t="str">
        <f t="shared" si="12"/>
        <v/>
      </c>
      <c r="AD60" s="70"/>
      <c r="AE60"/>
      <c r="AF60"/>
      <c r="AG60"/>
      <c r="AH60" s="51"/>
      <c r="AI60" s="52"/>
    </row>
    <row r="61" spans="1:35" s="53" customFormat="1" ht="14.25" thickBot="1" x14ac:dyDescent="0.3">
      <c r="A61" s="54">
        <v>33878</v>
      </c>
      <c r="B61" s="58" t="str">
        <f t="shared" si="13"/>
        <v/>
      </c>
      <c r="C61" s="55" t="str">
        <f t="shared" si="14"/>
        <v/>
      </c>
      <c r="D61" s="55" t="str">
        <f t="shared" si="15"/>
        <v/>
      </c>
      <c r="E61" s="56"/>
      <c r="F61" s="54"/>
      <c r="G61" s="54"/>
      <c r="H61" s="54"/>
      <c r="I61" s="54"/>
      <c r="J61" s="51"/>
      <c r="K61" s="49">
        <f t="shared" si="8"/>
        <v>0</v>
      </c>
      <c r="L61" s="49"/>
      <c r="M61" s="49"/>
      <c r="N61" s="51"/>
      <c r="O61" s="49"/>
      <c r="P61"/>
      <c r="Q61" s="70"/>
      <c r="R61" s="64">
        <f t="shared" si="9"/>
        <v>0</v>
      </c>
      <c r="S61"/>
      <c r="T61" s="72" t="str">
        <f t="shared" si="10"/>
        <v/>
      </c>
      <c r="U61" s="66"/>
      <c r="V61" s="66"/>
      <c r="W61" s="66"/>
      <c r="X61" s="66"/>
      <c r="Y61" s="66"/>
      <c r="Z61" s="66"/>
      <c r="AA61" s="72" t="str">
        <f t="shared" si="11"/>
        <v/>
      </c>
      <c r="AB61"/>
      <c r="AC61" s="76" t="str">
        <f t="shared" si="12"/>
        <v/>
      </c>
      <c r="AD61" s="70"/>
      <c r="AE61"/>
      <c r="AF61"/>
      <c r="AG61"/>
      <c r="AH61" s="51"/>
      <c r="AI61" s="52"/>
    </row>
    <row r="62" spans="1:35" s="53" customFormat="1" ht="14.25" thickBot="1" x14ac:dyDescent="0.3">
      <c r="A62" s="54">
        <v>33879</v>
      </c>
      <c r="B62" s="58" t="str">
        <f t="shared" si="13"/>
        <v/>
      </c>
      <c r="C62" s="55" t="str">
        <f t="shared" si="14"/>
        <v/>
      </c>
      <c r="D62" s="55" t="str">
        <f t="shared" si="15"/>
        <v/>
      </c>
      <c r="E62" s="56"/>
      <c r="F62" s="54"/>
      <c r="G62" s="54"/>
      <c r="H62" s="54"/>
      <c r="I62" s="54"/>
      <c r="J62" s="51"/>
      <c r="K62" s="49">
        <f t="shared" si="8"/>
        <v>0</v>
      </c>
      <c r="L62" s="49"/>
      <c r="M62" s="49"/>
      <c r="N62" s="51"/>
      <c r="O62" s="49"/>
      <c r="P62"/>
      <c r="Q62" s="70"/>
      <c r="R62" s="64">
        <f t="shared" si="9"/>
        <v>0</v>
      </c>
      <c r="S62"/>
      <c r="T62" s="72" t="str">
        <f t="shared" si="10"/>
        <v/>
      </c>
      <c r="U62" s="66"/>
      <c r="V62" s="66"/>
      <c r="W62" s="66"/>
      <c r="X62" s="66"/>
      <c r="Y62" s="66"/>
      <c r="Z62" s="66"/>
      <c r="AA62" s="72" t="str">
        <f t="shared" si="11"/>
        <v/>
      </c>
      <c r="AB62"/>
      <c r="AC62" s="76" t="str">
        <f t="shared" si="12"/>
        <v/>
      </c>
      <c r="AD62" s="70"/>
      <c r="AE62"/>
      <c r="AF62"/>
      <c r="AG62"/>
      <c r="AH62" s="51"/>
      <c r="AI62" s="52"/>
    </row>
    <row r="63" spans="1:35" s="53" customFormat="1" ht="14.25" thickBot="1" x14ac:dyDescent="0.3">
      <c r="A63" s="54">
        <v>33880</v>
      </c>
      <c r="B63" s="58" t="str">
        <f t="shared" si="13"/>
        <v/>
      </c>
      <c r="C63" s="55" t="str">
        <f t="shared" si="14"/>
        <v/>
      </c>
      <c r="D63" s="55" t="str">
        <f t="shared" si="15"/>
        <v/>
      </c>
      <c r="E63" s="56"/>
      <c r="F63" s="54"/>
      <c r="G63" s="54"/>
      <c r="H63" s="54"/>
      <c r="I63" s="54"/>
      <c r="J63" s="51"/>
      <c r="K63" s="49">
        <f t="shared" si="8"/>
        <v>0</v>
      </c>
      <c r="L63" s="49"/>
      <c r="M63" s="49"/>
      <c r="N63" s="51"/>
      <c r="O63" s="49"/>
      <c r="P63"/>
      <c r="Q63" s="70"/>
      <c r="R63" s="64">
        <f t="shared" si="9"/>
        <v>0</v>
      </c>
      <c r="S63"/>
      <c r="T63" s="72" t="str">
        <f t="shared" si="10"/>
        <v/>
      </c>
      <c r="U63" s="66"/>
      <c r="V63" s="66"/>
      <c r="W63" s="66"/>
      <c r="X63" s="66"/>
      <c r="Y63" s="66"/>
      <c r="Z63" s="66"/>
      <c r="AA63" s="72" t="str">
        <f t="shared" si="11"/>
        <v/>
      </c>
      <c r="AB63"/>
      <c r="AC63" s="76" t="str">
        <f t="shared" si="12"/>
        <v/>
      </c>
      <c r="AD63" s="70"/>
      <c r="AE63"/>
      <c r="AF63"/>
      <c r="AG63"/>
      <c r="AH63" s="51"/>
      <c r="AI63" s="52"/>
    </row>
    <row r="64" spans="1:35" s="53" customFormat="1" ht="14.25" thickBot="1" x14ac:dyDescent="0.3">
      <c r="A64" s="54">
        <v>33881</v>
      </c>
      <c r="B64" s="58" t="str">
        <f t="shared" si="13"/>
        <v/>
      </c>
      <c r="C64" s="55" t="str">
        <f t="shared" si="14"/>
        <v/>
      </c>
      <c r="D64" s="55" t="str">
        <f t="shared" si="15"/>
        <v/>
      </c>
      <c r="E64" s="56"/>
      <c r="F64" s="54"/>
      <c r="G64" s="54"/>
      <c r="H64" s="54"/>
      <c r="I64" s="54"/>
      <c r="J64" s="51"/>
      <c r="K64" s="49">
        <f t="shared" si="8"/>
        <v>0</v>
      </c>
      <c r="L64" s="49"/>
      <c r="M64" s="49"/>
      <c r="N64" s="51"/>
      <c r="O64" s="49"/>
      <c r="P64"/>
      <c r="Q64" s="70"/>
      <c r="R64" s="64">
        <f t="shared" si="9"/>
        <v>0</v>
      </c>
      <c r="S64"/>
      <c r="T64" s="72" t="str">
        <f t="shared" si="10"/>
        <v/>
      </c>
      <c r="U64" s="66"/>
      <c r="V64" s="66"/>
      <c r="W64" s="66"/>
      <c r="X64" s="66"/>
      <c r="Y64" s="66"/>
      <c r="Z64" s="66"/>
      <c r="AA64" s="72" t="str">
        <f t="shared" si="11"/>
        <v/>
      </c>
      <c r="AB64"/>
      <c r="AC64" s="76" t="str">
        <f t="shared" si="12"/>
        <v/>
      </c>
      <c r="AD64" s="70"/>
      <c r="AE64"/>
      <c r="AF64"/>
      <c r="AG64"/>
      <c r="AH64" s="51"/>
      <c r="AI64" s="52"/>
    </row>
    <row r="65" spans="1:35" s="53" customFormat="1" ht="14.25" thickBot="1" x14ac:dyDescent="0.3">
      <c r="A65" s="54">
        <v>33882</v>
      </c>
      <c r="B65" s="58" t="str">
        <f t="shared" si="13"/>
        <v/>
      </c>
      <c r="C65" s="55" t="str">
        <f t="shared" si="14"/>
        <v/>
      </c>
      <c r="D65" s="55" t="str">
        <f t="shared" si="15"/>
        <v/>
      </c>
      <c r="E65" s="56"/>
      <c r="F65" s="54"/>
      <c r="G65" s="54"/>
      <c r="H65" s="54"/>
      <c r="I65" s="54"/>
      <c r="J65" s="51"/>
      <c r="K65" s="49">
        <f t="shared" si="8"/>
        <v>0</v>
      </c>
      <c r="L65" s="49"/>
      <c r="M65" s="49"/>
      <c r="N65" s="51"/>
      <c r="O65" s="49"/>
      <c r="P65"/>
      <c r="Q65" s="70"/>
      <c r="R65" s="64">
        <f t="shared" si="9"/>
        <v>0</v>
      </c>
      <c r="S65"/>
      <c r="T65" s="72" t="str">
        <f t="shared" si="10"/>
        <v/>
      </c>
      <c r="U65" s="66"/>
      <c r="V65" s="66"/>
      <c r="W65" s="66"/>
      <c r="X65" s="66"/>
      <c r="Y65" s="66"/>
      <c r="Z65" s="66"/>
      <c r="AA65" s="72" t="str">
        <f t="shared" si="11"/>
        <v/>
      </c>
      <c r="AB65"/>
      <c r="AC65" s="76" t="str">
        <f t="shared" si="12"/>
        <v/>
      </c>
      <c r="AD65" s="70"/>
      <c r="AE65"/>
      <c r="AF65"/>
      <c r="AG65"/>
      <c r="AH65" s="51"/>
      <c r="AI65" s="52"/>
    </row>
    <row r="66" spans="1:35" s="53" customFormat="1" ht="14.25" thickBot="1" x14ac:dyDescent="0.3">
      <c r="A66" s="54">
        <v>33883</v>
      </c>
      <c r="B66" s="58" t="str">
        <f t="shared" si="13"/>
        <v/>
      </c>
      <c r="C66" s="55" t="str">
        <f t="shared" si="14"/>
        <v/>
      </c>
      <c r="D66" s="55" t="str">
        <f t="shared" si="15"/>
        <v/>
      </c>
      <c r="E66" s="56"/>
      <c r="F66" s="54"/>
      <c r="G66" s="54"/>
      <c r="H66" s="54"/>
      <c r="I66" s="54"/>
      <c r="J66" s="51"/>
      <c r="K66" s="49">
        <f t="shared" si="8"/>
        <v>0</v>
      </c>
      <c r="L66" s="49"/>
      <c r="M66" s="49"/>
      <c r="N66" s="51"/>
      <c r="O66" s="49"/>
      <c r="P66"/>
      <c r="Q66" s="70"/>
      <c r="R66" s="64">
        <f t="shared" si="9"/>
        <v>0</v>
      </c>
      <c r="S66"/>
      <c r="T66" s="72" t="str">
        <f t="shared" si="10"/>
        <v/>
      </c>
      <c r="U66" s="66"/>
      <c r="V66" s="66"/>
      <c r="W66" s="66"/>
      <c r="X66" s="66"/>
      <c r="Y66" s="66"/>
      <c r="Z66" s="66"/>
      <c r="AA66" s="72" t="str">
        <f t="shared" si="11"/>
        <v/>
      </c>
      <c r="AB66"/>
      <c r="AC66" s="76" t="str">
        <f t="shared" si="12"/>
        <v/>
      </c>
      <c r="AD66" s="70"/>
      <c r="AE66"/>
      <c r="AF66"/>
      <c r="AG66"/>
      <c r="AH66" s="51"/>
      <c r="AI66" s="52"/>
    </row>
    <row r="67" spans="1:35" s="53" customFormat="1" ht="14.25" thickBot="1" x14ac:dyDescent="0.3">
      <c r="A67" s="54">
        <v>33884</v>
      </c>
      <c r="B67" s="58" t="str">
        <f t="shared" si="13"/>
        <v/>
      </c>
      <c r="C67" s="55" t="str">
        <f t="shared" si="14"/>
        <v/>
      </c>
      <c r="D67" s="55" t="str">
        <f t="shared" si="15"/>
        <v/>
      </c>
      <c r="E67" s="56"/>
      <c r="F67" s="54"/>
      <c r="G67" s="54"/>
      <c r="H67" s="54"/>
      <c r="I67" s="54"/>
      <c r="J67" s="51"/>
      <c r="K67" s="49">
        <f t="shared" si="8"/>
        <v>0</v>
      </c>
      <c r="L67" s="49"/>
      <c r="M67" s="49"/>
      <c r="N67" s="51"/>
      <c r="O67" s="49"/>
      <c r="P67"/>
      <c r="Q67" s="70"/>
      <c r="R67" s="64">
        <f t="shared" si="9"/>
        <v>0</v>
      </c>
      <c r="S67"/>
      <c r="T67" s="72" t="str">
        <f t="shared" si="10"/>
        <v/>
      </c>
      <c r="U67" s="66"/>
      <c r="V67" s="66"/>
      <c r="W67" s="66"/>
      <c r="X67" s="66"/>
      <c r="Y67" s="66"/>
      <c r="Z67" s="66"/>
      <c r="AA67" s="72" t="str">
        <f t="shared" si="11"/>
        <v/>
      </c>
      <c r="AB67"/>
      <c r="AC67" s="76" t="str">
        <f t="shared" si="12"/>
        <v/>
      </c>
      <c r="AD67" s="70"/>
      <c r="AE67"/>
      <c r="AF67"/>
      <c r="AG67"/>
      <c r="AH67" s="51"/>
      <c r="AI67" s="52"/>
    </row>
    <row r="68" spans="1:35" s="53" customFormat="1" ht="14.25" thickBot="1" x14ac:dyDescent="0.3">
      <c r="A68" s="54">
        <v>33885</v>
      </c>
      <c r="B68" s="58" t="str">
        <f t="shared" si="13"/>
        <v/>
      </c>
      <c r="C68" s="55" t="str">
        <f t="shared" si="14"/>
        <v/>
      </c>
      <c r="D68" s="55" t="str">
        <f t="shared" si="15"/>
        <v/>
      </c>
      <c r="E68" s="56"/>
      <c r="F68" s="54"/>
      <c r="G68" s="54"/>
      <c r="H68" s="54"/>
      <c r="I68" s="54"/>
      <c r="J68" s="51"/>
      <c r="K68" s="49">
        <f t="shared" si="8"/>
        <v>0</v>
      </c>
      <c r="L68" s="49"/>
      <c r="M68" s="49"/>
      <c r="N68" s="51"/>
      <c r="O68" s="49"/>
      <c r="P68"/>
      <c r="Q68" s="70"/>
      <c r="R68" s="64">
        <f t="shared" si="9"/>
        <v>0</v>
      </c>
      <c r="S68"/>
      <c r="T68" s="72" t="str">
        <f t="shared" si="10"/>
        <v/>
      </c>
      <c r="U68" s="66"/>
      <c r="V68" s="66"/>
      <c r="W68" s="66"/>
      <c r="X68" s="66"/>
      <c r="Y68" s="66"/>
      <c r="Z68" s="66"/>
      <c r="AA68" s="72" t="str">
        <f t="shared" si="11"/>
        <v/>
      </c>
      <c r="AB68"/>
      <c r="AC68" s="76" t="str">
        <f t="shared" si="12"/>
        <v/>
      </c>
      <c r="AD68" s="70"/>
      <c r="AE68"/>
      <c r="AF68"/>
      <c r="AG68"/>
      <c r="AH68" s="51"/>
      <c r="AI68" s="52"/>
    </row>
    <row r="69" spans="1:35" s="53" customFormat="1" ht="14.25" thickBot="1" x14ac:dyDescent="0.3">
      <c r="A69" s="54">
        <v>33886</v>
      </c>
      <c r="B69" s="58" t="str">
        <f t="shared" si="13"/>
        <v/>
      </c>
      <c r="C69" s="55" t="str">
        <f t="shared" si="14"/>
        <v/>
      </c>
      <c r="D69" s="55" t="str">
        <f t="shared" si="15"/>
        <v/>
      </c>
      <c r="E69" s="56"/>
      <c r="F69" s="54"/>
      <c r="G69" s="54"/>
      <c r="H69" s="54"/>
      <c r="I69" s="54"/>
      <c r="J69" s="51"/>
      <c r="K69" s="49">
        <f t="shared" si="8"/>
        <v>0</v>
      </c>
      <c r="L69" s="49"/>
      <c r="M69" s="49"/>
      <c r="N69" s="51"/>
      <c r="O69" s="49"/>
      <c r="P69"/>
      <c r="Q69" s="70"/>
      <c r="R69" s="64">
        <f t="shared" si="9"/>
        <v>0</v>
      </c>
      <c r="S69"/>
      <c r="T69" s="72" t="str">
        <f t="shared" si="10"/>
        <v/>
      </c>
      <c r="U69" s="66"/>
      <c r="V69" s="66"/>
      <c r="W69" s="66"/>
      <c r="X69" s="66"/>
      <c r="Y69" s="66"/>
      <c r="Z69" s="66"/>
      <c r="AA69" s="72" t="str">
        <f t="shared" si="11"/>
        <v/>
      </c>
      <c r="AB69"/>
      <c r="AC69" s="76" t="str">
        <f t="shared" si="12"/>
        <v/>
      </c>
      <c r="AD69" s="70"/>
      <c r="AE69"/>
      <c r="AF69"/>
      <c r="AG69"/>
      <c r="AH69" s="51"/>
      <c r="AI69" s="52"/>
    </row>
    <row r="70" spans="1:35" s="53" customFormat="1" ht="14.25" thickBot="1" x14ac:dyDescent="0.3">
      <c r="A70" s="54">
        <v>33887</v>
      </c>
      <c r="B70" s="58" t="str">
        <f t="shared" si="13"/>
        <v/>
      </c>
      <c r="C70" s="55" t="str">
        <f t="shared" si="14"/>
        <v/>
      </c>
      <c r="D70" s="55" t="str">
        <f t="shared" si="15"/>
        <v/>
      </c>
      <c r="E70" s="56"/>
      <c r="F70" s="54"/>
      <c r="G70" s="54"/>
      <c r="H70" s="54"/>
      <c r="I70" s="54"/>
      <c r="J70" s="51"/>
      <c r="K70" s="49">
        <f t="shared" si="8"/>
        <v>0</v>
      </c>
      <c r="L70" s="49"/>
      <c r="M70" s="49"/>
      <c r="N70" s="51"/>
      <c r="O70" s="49"/>
      <c r="P70"/>
      <c r="Q70" s="70"/>
      <c r="R70" s="64">
        <f t="shared" si="9"/>
        <v>0</v>
      </c>
      <c r="S70"/>
      <c r="T70" s="72" t="str">
        <f t="shared" si="10"/>
        <v/>
      </c>
      <c r="U70" s="66"/>
      <c r="V70" s="66"/>
      <c r="W70" s="66"/>
      <c r="X70" s="66"/>
      <c r="Y70" s="66"/>
      <c r="Z70" s="66"/>
      <c r="AA70" s="72" t="str">
        <f t="shared" si="11"/>
        <v/>
      </c>
      <c r="AB70"/>
      <c r="AC70" s="76" t="str">
        <f t="shared" si="12"/>
        <v/>
      </c>
      <c r="AD70" s="70"/>
      <c r="AE70"/>
      <c r="AF70"/>
      <c r="AG70"/>
      <c r="AH70" s="51"/>
      <c r="AI70" s="52"/>
    </row>
    <row r="71" spans="1:35" s="53" customFormat="1" ht="14.25" thickBot="1" x14ac:dyDescent="0.3">
      <c r="A71" s="54">
        <v>33888</v>
      </c>
      <c r="B71" s="58" t="str">
        <f t="shared" si="13"/>
        <v/>
      </c>
      <c r="C71" s="55" t="str">
        <f t="shared" si="14"/>
        <v/>
      </c>
      <c r="D71" s="55" t="str">
        <f t="shared" si="15"/>
        <v/>
      </c>
      <c r="E71" s="56"/>
      <c r="F71" s="54"/>
      <c r="G71" s="54"/>
      <c r="H71" s="54"/>
      <c r="I71" s="54"/>
      <c r="J71" s="51"/>
      <c r="K71" s="49">
        <f t="shared" si="8"/>
        <v>0</v>
      </c>
      <c r="L71" s="49"/>
      <c r="M71" s="49"/>
      <c r="N71" s="51"/>
      <c r="O71" s="49"/>
      <c r="P71"/>
      <c r="Q71" s="70"/>
      <c r="R71" s="64">
        <f t="shared" si="9"/>
        <v>0</v>
      </c>
      <c r="S71"/>
      <c r="T71" s="72" t="str">
        <f t="shared" si="10"/>
        <v/>
      </c>
      <c r="U71" s="66"/>
      <c r="V71" s="66"/>
      <c r="W71" s="66"/>
      <c r="X71" s="66"/>
      <c r="Y71" s="66"/>
      <c r="Z71" s="66"/>
      <c r="AA71" s="72" t="str">
        <f t="shared" si="11"/>
        <v/>
      </c>
      <c r="AB71"/>
      <c r="AC71" s="76" t="str">
        <f t="shared" si="12"/>
        <v/>
      </c>
      <c r="AD71" s="70"/>
      <c r="AE71"/>
      <c r="AF71"/>
      <c r="AG71"/>
      <c r="AH71" s="51"/>
      <c r="AI71" s="52"/>
    </row>
    <row r="72" spans="1:35" s="53" customFormat="1" ht="14.25" thickBot="1" x14ac:dyDescent="0.3">
      <c r="A72" s="54">
        <v>33889</v>
      </c>
      <c r="B72" s="58" t="str">
        <f t="shared" si="13"/>
        <v/>
      </c>
      <c r="C72" s="55" t="str">
        <f t="shared" si="14"/>
        <v/>
      </c>
      <c r="D72" s="55" t="str">
        <f t="shared" si="15"/>
        <v/>
      </c>
      <c r="E72" s="56"/>
      <c r="F72" s="54"/>
      <c r="G72" s="54"/>
      <c r="H72" s="54"/>
      <c r="I72" s="54"/>
      <c r="J72" s="51"/>
      <c r="K72" s="49">
        <f t="shared" si="8"/>
        <v>0</v>
      </c>
      <c r="L72" s="49"/>
      <c r="M72" s="49"/>
      <c r="N72" s="51"/>
      <c r="O72" s="49"/>
      <c r="P72"/>
      <c r="Q72" s="70"/>
      <c r="R72" s="64">
        <f t="shared" si="9"/>
        <v>0</v>
      </c>
      <c r="S72"/>
      <c r="T72" s="72" t="str">
        <f t="shared" si="10"/>
        <v/>
      </c>
      <c r="U72" s="66"/>
      <c r="V72" s="66"/>
      <c r="W72" s="66"/>
      <c r="X72" s="66"/>
      <c r="Y72" s="66"/>
      <c r="Z72" s="66"/>
      <c r="AA72" s="72" t="str">
        <f t="shared" si="11"/>
        <v/>
      </c>
      <c r="AB72"/>
      <c r="AC72" s="76" t="str">
        <f t="shared" si="12"/>
        <v/>
      </c>
      <c r="AD72" s="70"/>
      <c r="AE72"/>
      <c r="AF72"/>
      <c r="AG72"/>
      <c r="AH72" s="51"/>
      <c r="AI72" s="52"/>
    </row>
    <row r="73" spans="1:35" s="53" customFormat="1" ht="14.25" thickBot="1" x14ac:dyDescent="0.3">
      <c r="A73" s="54">
        <v>33890</v>
      </c>
      <c r="B73" s="58" t="str">
        <f t="shared" si="13"/>
        <v/>
      </c>
      <c r="C73" s="55" t="str">
        <f t="shared" si="14"/>
        <v/>
      </c>
      <c r="D73" s="55" t="str">
        <f t="shared" si="15"/>
        <v/>
      </c>
      <c r="E73" s="56"/>
      <c r="F73" s="54"/>
      <c r="G73" s="54"/>
      <c r="H73" s="54"/>
      <c r="I73" s="54"/>
      <c r="J73" s="51"/>
      <c r="K73" s="49">
        <f t="shared" si="8"/>
        <v>0</v>
      </c>
      <c r="L73" s="49"/>
      <c r="M73" s="49"/>
      <c r="N73" s="51"/>
      <c r="O73" s="49"/>
      <c r="P73"/>
      <c r="Q73" s="70"/>
      <c r="R73" s="64">
        <f t="shared" si="9"/>
        <v>0</v>
      </c>
      <c r="S73"/>
      <c r="T73" s="72" t="str">
        <f t="shared" si="10"/>
        <v/>
      </c>
      <c r="U73" s="66"/>
      <c r="V73" s="66"/>
      <c r="W73" s="66"/>
      <c r="X73" s="66"/>
      <c r="Y73" s="66"/>
      <c r="Z73" s="66"/>
      <c r="AA73" s="72" t="str">
        <f t="shared" si="11"/>
        <v/>
      </c>
      <c r="AB73"/>
      <c r="AC73" s="76" t="str">
        <f t="shared" si="12"/>
        <v/>
      </c>
      <c r="AD73" s="70"/>
      <c r="AE73"/>
      <c r="AF73"/>
      <c r="AG73"/>
      <c r="AH73" s="51"/>
      <c r="AI73" s="52"/>
    </row>
    <row r="74" spans="1:35" s="53" customFormat="1" ht="14.25" thickBot="1" x14ac:dyDescent="0.3">
      <c r="A74" s="54">
        <v>33891</v>
      </c>
      <c r="B74" s="58" t="str">
        <f t="shared" si="13"/>
        <v/>
      </c>
      <c r="C74" s="55" t="str">
        <f t="shared" si="14"/>
        <v/>
      </c>
      <c r="D74" s="55" t="str">
        <f t="shared" si="15"/>
        <v/>
      </c>
      <c r="E74" s="56"/>
      <c r="F74" s="54"/>
      <c r="G74" s="54"/>
      <c r="H74" s="54"/>
      <c r="I74" s="54"/>
      <c r="J74" s="51"/>
      <c r="K74" s="49">
        <f t="shared" si="8"/>
        <v>0</v>
      </c>
      <c r="L74" s="49"/>
      <c r="M74" s="49"/>
      <c r="N74" s="51"/>
      <c r="O74" s="49"/>
      <c r="P74"/>
      <c r="Q74" s="70"/>
      <c r="R74" s="64">
        <f t="shared" si="9"/>
        <v>0</v>
      </c>
      <c r="S74"/>
      <c r="T74" s="72" t="str">
        <f t="shared" si="10"/>
        <v/>
      </c>
      <c r="U74" s="66"/>
      <c r="V74" s="66"/>
      <c r="W74" s="66"/>
      <c r="X74" s="66"/>
      <c r="Y74" s="66"/>
      <c r="Z74" s="66"/>
      <c r="AA74" s="72" t="str">
        <f t="shared" si="11"/>
        <v/>
      </c>
      <c r="AB74"/>
      <c r="AC74" s="76" t="str">
        <f t="shared" si="12"/>
        <v/>
      </c>
      <c r="AD74" s="70"/>
      <c r="AE74"/>
      <c r="AF74"/>
      <c r="AG74"/>
      <c r="AH74" s="51"/>
      <c r="AI74" s="52"/>
    </row>
    <row r="75" spans="1:35" s="53" customFormat="1" ht="14.25" thickBot="1" x14ac:dyDescent="0.3">
      <c r="A75" s="54">
        <v>33892</v>
      </c>
      <c r="B75" s="58" t="str">
        <f t="shared" si="13"/>
        <v/>
      </c>
      <c r="C75" s="55" t="str">
        <f t="shared" si="14"/>
        <v/>
      </c>
      <c r="D75" s="55" t="str">
        <f t="shared" si="15"/>
        <v/>
      </c>
      <c r="E75" s="56"/>
      <c r="F75" s="54"/>
      <c r="G75" s="54"/>
      <c r="H75" s="54"/>
      <c r="I75" s="54"/>
      <c r="J75" s="51"/>
      <c r="K75" s="49">
        <f t="shared" si="8"/>
        <v>0</v>
      </c>
      <c r="L75" s="49"/>
      <c r="M75" s="49"/>
      <c r="N75" s="51"/>
      <c r="O75" s="49"/>
      <c r="P75"/>
      <c r="Q75" s="70"/>
      <c r="R75" s="64">
        <f t="shared" si="9"/>
        <v>0</v>
      </c>
      <c r="S75"/>
      <c r="T75" s="72" t="str">
        <f t="shared" si="10"/>
        <v/>
      </c>
      <c r="U75" s="66"/>
      <c r="V75" s="66"/>
      <c r="W75" s="66"/>
      <c r="X75" s="66"/>
      <c r="Y75" s="66"/>
      <c r="Z75" s="66"/>
      <c r="AA75" s="72" t="str">
        <f t="shared" si="11"/>
        <v/>
      </c>
      <c r="AB75"/>
      <c r="AC75" s="76" t="str">
        <f t="shared" si="12"/>
        <v/>
      </c>
      <c r="AD75" s="70"/>
      <c r="AE75"/>
      <c r="AF75"/>
      <c r="AG75"/>
      <c r="AH75" s="51"/>
      <c r="AI75" s="52"/>
    </row>
    <row r="76" spans="1:35" s="53" customFormat="1" ht="14.25" thickBot="1" x14ac:dyDescent="0.3">
      <c r="A76" s="54">
        <v>33893</v>
      </c>
      <c r="B76" s="58" t="str">
        <f t="shared" si="13"/>
        <v/>
      </c>
      <c r="C76" s="55" t="str">
        <f t="shared" si="14"/>
        <v/>
      </c>
      <c r="D76" s="55" t="str">
        <f t="shared" si="15"/>
        <v/>
      </c>
      <c r="E76" s="56"/>
      <c r="F76" s="54"/>
      <c r="G76" s="54"/>
      <c r="H76" s="54"/>
      <c r="I76" s="54"/>
      <c r="J76" s="51"/>
      <c r="K76" s="49">
        <f t="shared" si="8"/>
        <v>0</v>
      </c>
      <c r="L76" s="49"/>
      <c r="M76" s="49"/>
      <c r="N76" s="51"/>
      <c r="O76" s="49"/>
      <c r="P76"/>
      <c r="Q76" s="70"/>
      <c r="R76" s="64">
        <f t="shared" si="9"/>
        <v>0</v>
      </c>
      <c r="S76"/>
      <c r="T76" s="72" t="str">
        <f t="shared" si="10"/>
        <v/>
      </c>
      <c r="U76" s="66"/>
      <c r="V76" s="66"/>
      <c r="W76" s="66"/>
      <c r="X76" s="66"/>
      <c r="Y76" s="66"/>
      <c r="Z76" s="66"/>
      <c r="AA76" s="72" t="str">
        <f t="shared" si="11"/>
        <v/>
      </c>
      <c r="AB76"/>
      <c r="AC76" s="76" t="str">
        <f t="shared" si="12"/>
        <v/>
      </c>
      <c r="AD76" s="70"/>
      <c r="AE76"/>
      <c r="AF76"/>
      <c r="AG76"/>
      <c r="AH76" s="51"/>
      <c r="AI76" s="52"/>
    </row>
    <row r="77" spans="1:35" s="53" customFormat="1" ht="14.25" thickBot="1" x14ac:dyDescent="0.3">
      <c r="A77" s="54">
        <v>33894</v>
      </c>
      <c r="B77" s="58" t="str">
        <f t="shared" si="13"/>
        <v/>
      </c>
      <c r="C77" s="55" t="str">
        <f t="shared" si="14"/>
        <v/>
      </c>
      <c r="D77" s="55" t="str">
        <f t="shared" si="15"/>
        <v/>
      </c>
      <c r="E77" s="56"/>
      <c r="F77" s="54"/>
      <c r="G77" s="54"/>
      <c r="H77" s="54"/>
      <c r="I77" s="54"/>
      <c r="J77" s="51"/>
      <c r="K77" s="49">
        <f t="shared" si="8"/>
        <v>0</v>
      </c>
      <c r="L77" s="49"/>
      <c r="M77" s="49"/>
      <c r="N77" s="51"/>
      <c r="O77" s="49"/>
      <c r="P77"/>
      <c r="Q77" s="70"/>
      <c r="R77" s="64">
        <f t="shared" si="9"/>
        <v>0</v>
      </c>
      <c r="S77"/>
      <c r="T77" s="72" t="str">
        <f t="shared" si="10"/>
        <v/>
      </c>
      <c r="U77" s="66"/>
      <c r="V77" s="66"/>
      <c r="W77" s="66"/>
      <c r="X77" s="66"/>
      <c r="Y77" s="66"/>
      <c r="Z77" s="66"/>
      <c r="AA77" s="72" t="str">
        <f t="shared" si="11"/>
        <v/>
      </c>
      <c r="AB77"/>
      <c r="AC77" s="76" t="str">
        <f t="shared" si="12"/>
        <v/>
      </c>
      <c r="AD77" s="70"/>
      <c r="AE77"/>
      <c r="AF77"/>
      <c r="AG77"/>
      <c r="AH77" s="51"/>
      <c r="AI77" s="52"/>
    </row>
    <row r="78" spans="1:35" s="53" customFormat="1" ht="14.25" thickBot="1" x14ac:dyDescent="0.3">
      <c r="A78" s="54">
        <v>33895</v>
      </c>
      <c r="B78" s="58" t="str">
        <f t="shared" si="13"/>
        <v/>
      </c>
      <c r="C78" s="55" t="str">
        <f t="shared" si="14"/>
        <v/>
      </c>
      <c r="D78" s="55" t="str">
        <f t="shared" si="15"/>
        <v/>
      </c>
      <c r="E78" s="56"/>
      <c r="F78" s="54"/>
      <c r="G78" s="54"/>
      <c r="H78" s="54"/>
      <c r="I78" s="54"/>
      <c r="J78" s="51"/>
      <c r="K78" s="49">
        <f t="shared" si="8"/>
        <v>0</v>
      </c>
      <c r="L78" s="49"/>
      <c r="M78" s="49"/>
      <c r="N78" s="51"/>
      <c r="O78" s="49"/>
      <c r="P78"/>
      <c r="Q78" s="70"/>
      <c r="R78" s="64">
        <f t="shared" si="9"/>
        <v>0</v>
      </c>
      <c r="S78"/>
      <c r="T78" s="72" t="str">
        <f t="shared" si="10"/>
        <v/>
      </c>
      <c r="U78" s="66"/>
      <c r="V78" s="66"/>
      <c r="W78" s="66"/>
      <c r="X78" s="66"/>
      <c r="Y78" s="66"/>
      <c r="Z78" s="66"/>
      <c r="AA78" s="72" t="str">
        <f t="shared" si="11"/>
        <v/>
      </c>
      <c r="AB78"/>
      <c r="AC78" s="76" t="str">
        <f t="shared" si="12"/>
        <v/>
      </c>
      <c r="AD78" s="70"/>
      <c r="AE78"/>
      <c r="AF78"/>
      <c r="AG78"/>
      <c r="AH78" s="51"/>
      <c r="AI78" s="52"/>
    </row>
    <row r="79" spans="1:35" s="53" customFormat="1" ht="14.25" thickBot="1" x14ac:dyDescent="0.3">
      <c r="A79" s="54">
        <v>33896</v>
      </c>
      <c r="B79" s="58" t="str">
        <f t="shared" si="13"/>
        <v/>
      </c>
      <c r="C79" s="55" t="str">
        <f t="shared" si="14"/>
        <v/>
      </c>
      <c r="D79" s="55" t="str">
        <f t="shared" si="15"/>
        <v/>
      </c>
      <c r="E79" s="56"/>
      <c r="F79" s="54"/>
      <c r="G79" s="54"/>
      <c r="H79" s="54"/>
      <c r="I79" s="54"/>
      <c r="J79" s="51"/>
      <c r="K79" s="49">
        <f t="shared" si="8"/>
        <v>0</v>
      </c>
      <c r="L79" s="49"/>
      <c r="M79" s="49"/>
      <c r="N79" s="51"/>
      <c r="O79" s="49"/>
      <c r="P79"/>
      <c r="Q79" s="70"/>
      <c r="R79" s="64">
        <f t="shared" si="9"/>
        <v>0</v>
      </c>
      <c r="S79"/>
      <c r="T79" s="72" t="str">
        <f t="shared" si="10"/>
        <v/>
      </c>
      <c r="U79" s="66"/>
      <c r="V79" s="66"/>
      <c r="W79" s="66"/>
      <c r="X79" s="66"/>
      <c r="Y79" s="66"/>
      <c r="Z79" s="66"/>
      <c r="AA79" s="72" t="str">
        <f t="shared" si="11"/>
        <v/>
      </c>
      <c r="AB79"/>
      <c r="AC79" s="76" t="str">
        <f t="shared" si="12"/>
        <v/>
      </c>
      <c r="AD79" s="70"/>
      <c r="AE79"/>
      <c r="AF79"/>
      <c r="AG79"/>
      <c r="AH79" s="51"/>
      <c r="AI79" s="52"/>
    </row>
    <row r="80" spans="1:35" s="53" customFormat="1" ht="14.25" thickBot="1" x14ac:dyDescent="0.3">
      <c r="A80" s="54">
        <v>33897</v>
      </c>
      <c r="B80" s="58" t="str">
        <f t="shared" si="13"/>
        <v/>
      </c>
      <c r="C80" s="55" t="str">
        <f t="shared" si="14"/>
        <v/>
      </c>
      <c r="D80" s="55" t="str">
        <f t="shared" si="15"/>
        <v/>
      </c>
      <c r="E80" s="56"/>
      <c r="F80" s="54"/>
      <c r="G80" s="54"/>
      <c r="H80" s="54"/>
      <c r="I80" s="54"/>
      <c r="J80" s="51"/>
      <c r="K80" s="49">
        <f t="shared" si="8"/>
        <v>0</v>
      </c>
      <c r="L80" s="49"/>
      <c r="M80" s="49"/>
      <c r="N80" s="51"/>
      <c r="O80" s="49"/>
      <c r="P80"/>
      <c r="Q80" s="70"/>
      <c r="R80" s="64">
        <f t="shared" si="9"/>
        <v>0</v>
      </c>
      <c r="S80"/>
      <c r="T80" s="72" t="str">
        <f t="shared" si="10"/>
        <v/>
      </c>
      <c r="U80" s="66"/>
      <c r="V80" s="66"/>
      <c r="W80" s="66"/>
      <c r="X80" s="66"/>
      <c r="Y80" s="66"/>
      <c r="Z80" s="66"/>
      <c r="AA80" s="72" t="str">
        <f t="shared" si="11"/>
        <v/>
      </c>
      <c r="AB80"/>
      <c r="AC80" s="76" t="str">
        <f t="shared" si="12"/>
        <v/>
      </c>
      <c r="AD80" s="70"/>
      <c r="AE80"/>
      <c r="AF80"/>
      <c r="AG80"/>
      <c r="AH80" s="51"/>
      <c r="AI80" s="52"/>
    </row>
    <row r="81" spans="1:35" s="53" customFormat="1" ht="14.25" thickBot="1" x14ac:dyDescent="0.3">
      <c r="A81" s="54">
        <v>33898</v>
      </c>
      <c r="B81" s="58" t="str">
        <f t="shared" si="13"/>
        <v/>
      </c>
      <c r="C81" s="55" t="str">
        <f t="shared" si="14"/>
        <v/>
      </c>
      <c r="D81" s="55" t="str">
        <f t="shared" si="15"/>
        <v/>
      </c>
      <c r="E81" s="56"/>
      <c r="F81" s="54"/>
      <c r="G81" s="54"/>
      <c r="H81" s="54"/>
      <c r="I81" s="54"/>
      <c r="J81" s="51"/>
      <c r="K81" s="49">
        <f t="shared" si="8"/>
        <v>0</v>
      </c>
      <c r="L81" s="49"/>
      <c r="M81" s="49"/>
      <c r="N81" s="51"/>
      <c r="O81" s="49"/>
      <c r="P81"/>
      <c r="Q81" s="70"/>
      <c r="R81" s="64">
        <f t="shared" si="9"/>
        <v>0</v>
      </c>
      <c r="S81"/>
      <c r="T81" s="72" t="str">
        <f t="shared" si="10"/>
        <v/>
      </c>
      <c r="U81" s="66"/>
      <c r="V81" s="66"/>
      <c r="W81" s="66"/>
      <c r="X81" s="66"/>
      <c r="Y81" s="66"/>
      <c r="Z81" s="66"/>
      <c r="AA81" s="72" t="str">
        <f t="shared" si="11"/>
        <v/>
      </c>
      <c r="AB81"/>
      <c r="AC81" s="76" t="str">
        <f t="shared" si="12"/>
        <v/>
      </c>
      <c r="AD81" s="70"/>
      <c r="AE81"/>
      <c r="AF81"/>
      <c r="AG81"/>
      <c r="AH81" s="51"/>
      <c r="AI81" s="52"/>
    </row>
    <row r="82" spans="1:35" s="53" customFormat="1" ht="14.25" thickBot="1" x14ac:dyDescent="0.3">
      <c r="A82" s="54">
        <v>33899</v>
      </c>
      <c r="B82" s="58" t="str">
        <f t="shared" si="13"/>
        <v/>
      </c>
      <c r="C82" s="55" t="str">
        <f t="shared" si="14"/>
        <v/>
      </c>
      <c r="D82" s="55" t="str">
        <f t="shared" si="15"/>
        <v/>
      </c>
      <c r="E82" s="56"/>
      <c r="F82" s="54"/>
      <c r="G82" s="54"/>
      <c r="H82" s="54"/>
      <c r="I82" s="54"/>
      <c r="J82" s="51"/>
      <c r="K82" s="49">
        <f t="shared" si="8"/>
        <v>0</v>
      </c>
      <c r="L82" s="49"/>
      <c r="M82" s="49"/>
      <c r="N82" s="51"/>
      <c r="O82" s="49"/>
      <c r="P82"/>
      <c r="Q82" s="70"/>
      <c r="R82" s="64">
        <f t="shared" si="9"/>
        <v>0</v>
      </c>
      <c r="S82"/>
      <c r="T82" s="72" t="str">
        <f t="shared" si="10"/>
        <v/>
      </c>
      <c r="U82" s="66"/>
      <c r="V82" s="66"/>
      <c r="W82" s="66"/>
      <c r="X82" s="66"/>
      <c r="Y82" s="66"/>
      <c r="Z82" s="66"/>
      <c r="AA82" s="72" t="str">
        <f t="shared" si="11"/>
        <v/>
      </c>
      <c r="AB82"/>
      <c r="AC82" s="76" t="str">
        <f t="shared" si="12"/>
        <v/>
      </c>
      <c r="AD82" s="70"/>
      <c r="AE82"/>
      <c r="AF82"/>
      <c r="AG82"/>
      <c r="AH82" s="51"/>
      <c r="AI82" s="52"/>
    </row>
    <row r="83" spans="1:35" s="53" customFormat="1" ht="14.25" thickBot="1" x14ac:dyDescent="0.3">
      <c r="A83" s="54">
        <v>33900</v>
      </c>
      <c r="B83" s="58" t="str">
        <f t="shared" si="13"/>
        <v/>
      </c>
      <c r="C83" s="55" t="str">
        <f t="shared" si="14"/>
        <v/>
      </c>
      <c r="D83" s="55" t="str">
        <f t="shared" si="15"/>
        <v/>
      </c>
      <c r="E83" s="56"/>
      <c r="F83" s="54"/>
      <c r="G83" s="54"/>
      <c r="H83" s="54"/>
      <c r="I83" s="54"/>
      <c r="J83" s="51"/>
      <c r="K83" s="49">
        <f t="shared" si="8"/>
        <v>0</v>
      </c>
      <c r="L83" s="49"/>
      <c r="M83" s="49"/>
      <c r="N83" s="51"/>
      <c r="O83" s="49"/>
      <c r="P83"/>
      <c r="Q83" s="70"/>
      <c r="R83" s="64">
        <f t="shared" si="9"/>
        <v>0</v>
      </c>
      <c r="S83"/>
      <c r="T83" s="72" t="str">
        <f t="shared" si="10"/>
        <v/>
      </c>
      <c r="U83" s="66"/>
      <c r="V83" s="66"/>
      <c r="W83" s="66"/>
      <c r="X83" s="66"/>
      <c r="Y83" s="66"/>
      <c r="Z83" s="66"/>
      <c r="AA83" s="72" t="str">
        <f t="shared" si="11"/>
        <v/>
      </c>
      <c r="AB83"/>
      <c r="AC83" s="76" t="str">
        <f t="shared" si="12"/>
        <v/>
      </c>
      <c r="AD83" s="70"/>
      <c r="AE83"/>
      <c r="AF83"/>
      <c r="AG83"/>
      <c r="AH83" s="51"/>
      <c r="AI83" s="52"/>
    </row>
    <row r="84" spans="1:35" s="53" customFormat="1" ht="14.25" thickBot="1" x14ac:dyDescent="0.3">
      <c r="A84" s="54">
        <v>33901</v>
      </c>
      <c r="B84" s="58" t="str">
        <f t="shared" si="13"/>
        <v/>
      </c>
      <c r="C84" s="55" t="str">
        <f t="shared" si="14"/>
        <v/>
      </c>
      <c r="D84" s="55" t="str">
        <f t="shared" si="15"/>
        <v/>
      </c>
      <c r="E84" s="56"/>
      <c r="F84" s="54"/>
      <c r="G84" s="54"/>
      <c r="H84" s="54"/>
      <c r="I84" s="54"/>
      <c r="J84" s="51"/>
      <c r="K84" s="49">
        <f t="shared" si="8"/>
        <v>0</v>
      </c>
      <c r="L84" s="49"/>
      <c r="M84" s="49"/>
      <c r="N84" s="51"/>
      <c r="O84" s="49"/>
      <c r="P84"/>
      <c r="Q84" s="70"/>
      <c r="R84" s="64">
        <f t="shared" si="9"/>
        <v>0</v>
      </c>
      <c r="S84"/>
      <c r="T84" s="72" t="str">
        <f t="shared" si="10"/>
        <v/>
      </c>
      <c r="U84" s="66"/>
      <c r="V84" s="66"/>
      <c r="W84" s="66"/>
      <c r="X84" s="66"/>
      <c r="Y84" s="66"/>
      <c r="Z84" s="66"/>
      <c r="AA84" s="72" t="str">
        <f t="shared" si="11"/>
        <v/>
      </c>
      <c r="AB84"/>
      <c r="AC84" s="76" t="str">
        <f t="shared" si="12"/>
        <v/>
      </c>
      <c r="AD84" s="70"/>
      <c r="AE84"/>
      <c r="AF84"/>
      <c r="AG84"/>
      <c r="AH84" s="51"/>
      <c r="AI84" s="52"/>
    </row>
    <row r="85" spans="1:35" s="53" customFormat="1" ht="14.25" thickBot="1" x14ac:dyDescent="0.3">
      <c r="A85" s="54">
        <v>33902</v>
      </c>
      <c r="B85" s="58" t="str">
        <f t="shared" si="13"/>
        <v/>
      </c>
      <c r="C85" s="55" t="str">
        <f t="shared" si="14"/>
        <v/>
      </c>
      <c r="D85" s="55" t="str">
        <f t="shared" si="15"/>
        <v/>
      </c>
      <c r="E85" s="56"/>
      <c r="F85" s="54"/>
      <c r="G85" s="54"/>
      <c r="H85" s="54"/>
      <c r="I85" s="54"/>
      <c r="J85" s="51"/>
      <c r="K85" s="49">
        <f t="shared" si="8"/>
        <v>0</v>
      </c>
      <c r="L85" s="49"/>
      <c r="M85" s="49"/>
      <c r="N85" s="51"/>
      <c r="O85" s="49"/>
      <c r="P85"/>
      <c r="Q85" s="70"/>
      <c r="R85" s="64">
        <f t="shared" si="9"/>
        <v>0</v>
      </c>
      <c r="S85"/>
      <c r="T85" s="72" t="str">
        <f t="shared" si="10"/>
        <v/>
      </c>
      <c r="U85" s="66"/>
      <c r="V85" s="66"/>
      <c r="W85" s="66"/>
      <c r="X85" s="66"/>
      <c r="Y85" s="66"/>
      <c r="Z85" s="66"/>
      <c r="AA85" s="72" t="str">
        <f t="shared" si="11"/>
        <v/>
      </c>
      <c r="AB85"/>
      <c r="AC85" s="76" t="str">
        <f t="shared" si="12"/>
        <v/>
      </c>
      <c r="AD85" s="70"/>
      <c r="AE85"/>
      <c r="AF85"/>
      <c r="AG85"/>
      <c r="AH85" s="51"/>
      <c r="AI85" s="52"/>
    </row>
    <row r="86" spans="1:35" s="53" customFormat="1" ht="14.25" thickBot="1" x14ac:dyDescent="0.3">
      <c r="A86" s="54">
        <v>33903</v>
      </c>
      <c r="B86" s="58" t="str">
        <f t="shared" si="13"/>
        <v/>
      </c>
      <c r="C86" s="55" t="str">
        <f t="shared" si="14"/>
        <v/>
      </c>
      <c r="D86" s="55" t="str">
        <f t="shared" si="15"/>
        <v/>
      </c>
      <c r="E86" s="56"/>
      <c r="F86" s="54"/>
      <c r="G86" s="54"/>
      <c r="H86" s="54"/>
      <c r="I86" s="54"/>
      <c r="J86" s="51"/>
      <c r="K86" s="49">
        <f t="shared" si="8"/>
        <v>0</v>
      </c>
      <c r="L86" s="49"/>
      <c r="M86" s="49"/>
      <c r="N86" s="51"/>
      <c r="O86" s="49"/>
      <c r="P86"/>
      <c r="Q86" s="70"/>
      <c r="R86" s="64">
        <f t="shared" si="9"/>
        <v>0</v>
      </c>
      <c r="S86"/>
      <c r="T86" s="72" t="str">
        <f t="shared" si="10"/>
        <v/>
      </c>
      <c r="U86" s="66"/>
      <c r="V86" s="66"/>
      <c r="W86" s="66"/>
      <c r="X86" s="66"/>
      <c r="Y86" s="66"/>
      <c r="Z86" s="66"/>
      <c r="AA86" s="72" t="str">
        <f t="shared" si="11"/>
        <v/>
      </c>
      <c r="AB86"/>
      <c r="AC86" s="76" t="str">
        <f t="shared" si="12"/>
        <v/>
      </c>
      <c r="AD86" s="70"/>
      <c r="AE86"/>
      <c r="AF86"/>
      <c r="AG86"/>
      <c r="AH86" s="51"/>
      <c r="AI86" s="52"/>
    </row>
    <row r="87" spans="1:35" s="53" customFormat="1" ht="14.25" thickBot="1" x14ac:dyDescent="0.3">
      <c r="A87" s="54">
        <v>33904</v>
      </c>
      <c r="B87" s="58" t="str">
        <f t="shared" si="13"/>
        <v/>
      </c>
      <c r="C87" s="55" t="str">
        <f t="shared" si="14"/>
        <v/>
      </c>
      <c r="D87" s="55" t="str">
        <f t="shared" si="15"/>
        <v/>
      </c>
      <c r="E87" s="56"/>
      <c r="F87" s="54"/>
      <c r="G87" s="54"/>
      <c r="H87" s="54"/>
      <c r="I87" s="54"/>
      <c r="J87" s="51"/>
      <c r="K87" s="49">
        <f t="shared" si="8"/>
        <v>0</v>
      </c>
      <c r="L87" s="49"/>
      <c r="M87" s="49"/>
      <c r="N87" s="51"/>
      <c r="O87" s="49"/>
      <c r="P87"/>
      <c r="Q87" s="70"/>
      <c r="R87" s="64">
        <f t="shared" si="9"/>
        <v>0</v>
      </c>
      <c r="S87"/>
      <c r="T87" s="72" t="str">
        <f t="shared" si="10"/>
        <v/>
      </c>
      <c r="U87" s="66"/>
      <c r="V87" s="66"/>
      <c r="W87" s="66"/>
      <c r="X87" s="66"/>
      <c r="Y87" s="66"/>
      <c r="Z87" s="66"/>
      <c r="AA87" s="72" t="str">
        <f t="shared" si="11"/>
        <v/>
      </c>
      <c r="AB87"/>
      <c r="AC87" s="76" t="str">
        <f t="shared" si="12"/>
        <v/>
      </c>
      <c r="AD87" s="70"/>
      <c r="AE87"/>
      <c r="AF87"/>
      <c r="AG87"/>
      <c r="AH87" s="51"/>
      <c r="AI87" s="52"/>
    </row>
    <row r="88" spans="1:35" s="53" customFormat="1" ht="14.25" thickBot="1" x14ac:dyDescent="0.3">
      <c r="A88" s="54">
        <v>33905</v>
      </c>
      <c r="B88" s="58" t="str">
        <f t="shared" si="13"/>
        <v/>
      </c>
      <c r="C88" s="55" t="str">
        <f t="shared" si="14"/>
        <v/>
      </c>
      <c r="D88" s="55" t="str">
        <f t="shared" si="15"/>
        <v/>
      </c>
      <c r="E88" s="56"/>
      <c r="F88" s="54"/>
      <c r="G88" s="54"/>
      <c r="H88" s="54"/>
      <c r="I88" s="54"/>
      <c r="J88" s="51"/>
      <c r="K88" s="49">
        <f t="shared" si="8"/>
        <v>0</v>
      </c>
      <c r="L88" s="49"/>
      <c r="M88" s="49"/>
      <c r="N88" s="51"/>
      <c r="O88" s="49"/>
      <c r="P88"/>
      <c r="Q88" s="70"/>
      <c r="R88" s="64">
        <f t="shared" si="9"/>
        <v>0</v>
      </c>
      <c r="S88"/>
      <c r="T88" s="72" t="str">
        <f t="shared" si="10"/>
        <v/>
      </c>
      <c r="U88" s="66"/>
      <c r="V88" s="66"/>
      <c r="W88" s="66"/>
      <c r="X88" s="66"/>
      <c r="Y88" s="66"/>
      <c r="Z88" s="66"/>
      <c r="AA88" s="72" t="str">
        <f t="shared" si="11"/>
        <v/>
      </c>
      <c r="AB88"/>
      <c r="AC88" s="76" t="str">
        <f t="shared" si="12"/>
        <v/>
      </c>
      <c r="AD88" s="70"/>
      <c r="AE88"/>
      <c r="AF88"/>
      <c r="AG88"/>
      <c r="AH88" s="51"/>
      <c r="AI88" s="52"/>
    </row>
    <row r="89" spans="1:35" s="53" customFormat="1" ht="14.25" thickBot="1" x14ac:dyDescent="0.3">
      <c r="A89" s="54">
        <v>33906</v>
      </c>
      <c r="B89" s="58" t="str">
        <f t="shared" si="13"/>
        <v/>
      </c>
      <c r="C89" s="55" t="str">
        <f t="shared" si="14"/>
        <v/>
      </c>
      <c r="D89" s="55" t="str">
        <f t="shared" si="15"/>
        <v/>
      </c>
      <c r="E89" s="56"/>
      <c r="F89" s="54"/>
      <c r="G89" s="54"/>
      <c r="H89" s="54"/>
      <c r="I89" s="54"/>
      <c r="J89" s="51"/>
      <c r="K89" s="49">
        <f t="shared" si="8"/>
        <v>0</v>
      </c>
      <c r="L89" s="49"/>
      <c r="M89" s="49"/>
      <c r="N89" s="51"/>
      <c r="O89" s="49"/>
      <c r="P89"/>
      <c r="Q89" s="70"/>
      <c r="R89" s="64">
        <f t="shared" si="9"/>
        <v>0</v>
      </c>
      <c r="S89"/>
      <c r="T89" s="72" t="str">
        <f t="shared" si="10"/>
        <v/>
      </c>
      <c r="U89" s="66"/>
      <c r="V89" s="66"/>
      <c r="W89" s="66"/>
      <c r="X89" s="66"/>
      <c r="Y89" s="66"/>
      <c r="Z89" s="66"/>
      <c r="AA89" s="72" t="str">
        <f t="shared" si="11"/>
        <v/>
      </c>
      <c r="AB89"/>
      <c r="AC89" s="76" t="str">
        <f t="shared" si="12"/>
        <v/>
      </c>
      <c r="AD89" s="70"/>
      <c r="AE89"/>
      <c r="AF89"/>
      <c r="AG89"/>
      <c r="AH89" s="51"/>
      <c r="AI89" s="52"/>
    </row>
    <row r="90" spans="1:35" s="53" customFormat="1" ht="14.25" thickBot="1" x14ac:dyDescent="0.3">
      <c r="A90" s="54">
        <v>33907</v>
      </c>
      <c r="B90" s="58" t="str">
        <f t="shared" si="13"/>
        <v/>
      </c>
      <c r="C90" s="55" t="str">
        <f t="shared" si="14"/>
        <v/>
      </c>
      <c r="D90" s="55" t="str">
        <f t="shared" si="15"/>
        <v/>
      </c>
      <c r="E90" s="56"/>
      <c r="F90" s="54"/>
      <c r="G90" s="54"/>
      <c r="H90" s="54"/>
      <c r="I90" s="54"/>
      <c r="J90" s="51"/>
      <c r="K90" s="49">
        <f t="shared" si="8"/>
        <v>0</v>
      </c>
      <c r="L90" s="49"/>
      <c r="M90" s="49"/>
      <c r="N90" s="51"/>
      <c r="O90" s="49"/>
      <c r="P90"/>
      <c r="Q90" s="70"/>
      <c r="R90" s="64">
        <f t="shared" si="9"/>
        <v>0</v>
      </c>
      <c r="S90"/>
      <c r="T90" s="72" t="str">
        <f t="shared" si="10"/>
        <v/>
      </c>
      <c r="U90" s="66"/>
      <c r="V90" s="66"/>
      <c r="W90" s="66"/>
      <c r="X90" s="66"/>
      <c r="Y90" s="66"/>
      <c r="Z90" s="66"/>
      <c r="AA90" s="72" t="str">
        <f t="shared" si="11"/>
        <v/>
      </c>
      <c r="AB90"/>
      <c r="AC90" s="76" t="str">
        <f t="shared" si="12"/>
        <v/>
      </c>
      <c r="AD90" s="70"/>
      <c r="AE90"/>
      <c r="AF90"/>
      <c r="AG90"/>
      <c r="AH90" s="51"/>
      <c r="AI90" s="52"/>
    </row>
    <row r="91" spans="1:35" s="53" customFormat="1" ht="14.25" thickBot="1" x14ac:dyDescent="0.3">
      <c r="A91" s="54">
        <v>33908</v>
      </c>
      <c r="B91" s="58" t="str">
        <f t="shared" si="13"/>
        <v/>
      </c>
      <c r="C91" s="55" t="str">
        <f t="shared" si="14"/>
        <v/>
      </c>
      <c r="D91" s="55" t="str">
        <f t="shared" si="15"/>
        <v/>
      </c>
      <c r="E91" s="56"/>
      <c r="F91" s="54"/>
      <c r="G91" s="54"/>
      <c r="H91" s="54"/>
      <c r="I91" s="54"/>
      <c r="J91" s="51"/>
      <c r="K91" s="49">
        <f t="shared" si="8"/>
        <v>0</v>
      </c>
      <c r="L91" s="49"/>
      <c r="M91" s="49"/>
      <c r="N91" s="51"/>
      <c r="O91" s="49"/>
      <c r="P91"/>
      <c r="Q91" s="70"/>
      <c r="R91" s="64">
        <f t="shared" si="9"/>
        <v>0</v>
      </c>
      <c r="S91"/>
      <c r="T91" s="72" t="str">
        <f t="shared" si="10"/>
        <v/>
      </c>
      <c r="U91" s="66"/>
      <c r="V91" s="66"/>
      <c r="W91" s="66"/>
      <c r="X91" s="66"/>
      <c r="Y91" s="66"/>
      <c r="Z91" s="66"/>
      <c r="AA91" s="72" t="str">
        <f t="shared" si="11"/>
        <v/>
      </c>
      <c r="AB91"/>
      <c r="AC91" s="76" t="str">
        <f t="shared" si="12"/>
        <v/>
      </c>
      <c r="AD91" s="70"/>
      <c r="AE91"/>
      <c r="AF91"/>
      <c r="AG91"/>
      <c r="AH91" s="51"/>
      <c r="AI91" s="52"/>
    </row>
    <row r="92" spans="1:35" s="53" customFormat="1" ht="14.25" thickBot="1" x14ac:dyDescent="0.3">
      <c r="A92" s="54">
        <v>33909</v>
      </c>
      <c r="B92" s="58" t="str">
        <f t="shared" si="13"/>
        <v/>
      </c>
      <c r="C92" s="55" t="str">
        <f t="shared" si="14"/>
        <v/>
      </c>
      <c r="D92" s="55" t="str">
        <f t="shared" si="15"/>
        <v/>
      </c>
      <c r="E92" s="56"/>
      <c r="F92" s="54"/>
      <c r="G92" s="54"/>
      <c r="H92" s="54"/>
      <c r="I92" s="54"/>
      <c r="J92" s="51"/>
      <c r="K92" s="49">
        <f t="shared" si="8"/>
        <v>0</v>
      </c>
      <c r="L92" s="49"/>
      <c r="M92" s="49"/>
      <c r="N92" s="51"/>
      <c r="O92" s="49"/>
      <c r="P92"/>
      <c r="Q92" s="70"/>
      <c r="R92" s="64">
        <f t="shared" si="9"/>
        <v>0</v>
      </c>
      <c r="S92"/>
      <c r="T92" s="72" t="str">
        <f t="shared" si="10"/>
        <v/>
      </c>
      <c r="U92" s="66"/>
      <c r="V92" s="66"/>
      <c r="W92" s="66"/>
      <c r="X92" s="66"/>
      <c r="Y92" s="66"/>
      <c r="Z92" s="66"/>
      <c r="AA92" s="72" t="str">
        <f t="shared" si="11"/>
        <v/>
      </c>
      <c r="AB92"/>
      <c r="AC92" s="76" t="str">
        <f t="shared" si="12"/>
        <v/>
      </c>
      <c r="AD92" s="70"/>
      <c r="AE92"/>
      <c r="AF92"/>
      <c r="AG92"/>
      <c r="AH92" s="51"/>
      <c r="AI92" s="52"/>
    </row>
    <row r="93" spans="1:35" s="53" customFormat="1" ht="14.25" thickBot="1" x14ac:dyDescent="0.3">
      <c r="A93" s="54">
        <v>33910</v>
      </c>
      <c r="B93" s="58" t="str">
        <f t="shared" si="13"/>
        <v/>
      </c>
      <c r="C93" s="55" t="str">
        <f t="shared" si="14"/>
        <v/>
      </c>
      <c r="D93" s="55" t="str">
        <f t="shared" si="15"/>
        <v/>
      </c>
      <c r="E93" s="56"/>
      <c r="F93" s="54"/>
      <c r="G93" s="54"/>
      <c r="H93" s="54"/>
      <c r="I93" s="54"/>
      <c r="J93" s="51"/>
      <c r="K93" s="49">
        <f t="shared" si="8"/>
        <v>0</v>
      </c>
      <c r="L93" s="49"/>
      <c r="M93" s="49"/>
      <c r="N93" s="51"/>
      <c r="O93" s="49"/>
      <c r="P93"/>
      <c r="Q93" s="70"/>
      <c r="R93" s="64">
        <f t="shared" si="9"/>
        <v>0</v>
      </c>
      <c r="S93"/>
      <c r="T93" s="72" t="str">
        <f t="shared" si="10"/>
        <v/>
      </c>
      <c r="U93" s="66"/>
      <c r="V93" s="66"/>
      <c r="W93" s="66"/>
      <c r="X93" s="66"/>
      <c r="Y93" s="66"/>
      <c r="Z93" s="66"/>
      <c r="AA93" s="72" t="str">
        <f t="shared" si="11"/>
        <v/>
      </c>
      <c r="AB93"/>
      <c r="AC93" s="76" t="str">
        <f t="shared" si="12"/>
        <v/>
      </c>
      <c r="AD93" s="70"/>
      <c r="AE93"/>
      <c r="AF93"/>
      <c r="AG93"/>
      <c r="AH93" s="51"/>
      <c r="AI93" s="52"/>
    </row>
    <row r="94" spans="1:35" s="53" customFormat="1" ht="14.25" thickBot="1" x14ac:dyDescent="0.3">
      <c r="A94" s="54">
        <v>33911</v>
      </c>
      <c r="B94" s="58" t="str">
        <f t="shared" si="13"/>
        <v/>
      </c>
      <c r="C94" s="55" t="str">
        <f t="shared" si="14"/>
        <v/>
      </c>
      <c r="D94" s="55" t="str">
        <f t="shared" si="15"/>
        <v/>
      </c>
      <c r="E94" s="56"/>
      <c r="F94" s="54"/>
      <c r="G94" s="54"/>
      <c r="H94" s="54"/>
      <c r="I94" s="54"/>
      <c r="J94" s="51"/>
      <c r="K94" s="49">
        <f t="shared" si="8"/>
        <v>0</v>
      </c>
      <c r="L94" s="49"/>
      <c r="M94" s="49"/>
      <c r="N94" s="51"/>
      <c r="O94" s="49"/>
      <c r="P94"/>
      <c r="Q94" s="70"/>
      <c r="R94" s="64">
        <f t="shared" si="9"/>
        <v>0</v>
      </c>
      <c r="S94"/>
      <c r="T94" s="72" t="str">
        <f t="shared" si="10"/>
        <v/>
      </c>
      <c r="U94" s="66"/>
      <c r="V94" s="66"/>
      <c r="W94" s="66"/>
      <c r="X94" s="66"/>
      <c r="Y94" s="66"/>
      <c r="Z94" s="66"/>
      <c r="AA94" s="72" t="str">
        <f t="shared" si="11"/>
        <v/>
      </c>
      <c r="AB94"/>
      <c r="AC94" s="76" t="str">
        <f t="shared" si="12"/>
        <v/>
      </c>
      <c r="AD94" s="70"/>
      <c r="AE94"/>
      <c r="AF94"/>
      <c r="AG94"/>
      <c r="AH94" s="51"/>
      <c r="AI94" s="52"/>
    </row>
    <row r="95" spans="1:35" ht="14.25" thickBot="1" x14ac:dyDescent="0.3">
      <c r="A95" s="54">
        <v>33912</v>
      </c>
      <c r="AA95" s="72">
        <f t="shared" si="11"/>
        <v>0</v>
      </c>
      <c r="AC95" s="76" t="str">
        <f t="shared" si="12"/>
        <v/>
      </c>
    </row>
    <row r="96" spans="1:35" ht="14.25" thickBot="1" x14ac:dyDescent="0.3">
      <c r="A96" s="54">
        <v>33913</v>
      </c>
      <c r="AA96" s="72">
        <f t="shared" si="11"/>
        <v>0</v>
      </c>
      <c r="AC96" s="76" t="str">
        <f t="shared" si="12"/>
        <v/>
      </c>
    </row>
    <row r="97" spans="1:29" ht="14.25" thickBot="1" x14ac:dyDescent="0.3">
      <c r="A97" s="54">
        <v>33914</v>
      </c>
      <c r="AA97" s="72">
        <f t="shared" si="11"/>
        <v>0</v>
      </c>
      <c r="AC97" s="76" t="str">
        <f t="shared" si="12"/>
        <v/>
      </c>
    </row>
    <row r="98" spans="1:29" ht="14.25" thickBot="1" x14ac:dyDescent="0.3">
      <c r="A98" s="54">
        <v>33915</v>
      </c>
      <c r="AA98" s="72">
        <f t="shared" si="11"/>
        <v>0</v>
      </c>
      <c r="AC98" s="76" t="str">
        <f t="shared" si="12"/>
        <v/>
      </c>
    </row>
    <row r="99" spans="1:29" ht="14.25" thickBot="1" x14ac:dyDescent="0.3">
      <c r="A99" s="54">
        <v>33916</v>
      </c>
      <c r="AA99" s="72">
        <f t="shared" si="11"/>
        <v>0</v>
      </c>
      <c r="AC99" s="76" t="str">
        <f t="shared" si="12"/>
        <v/>
      </c>
    </row>
    <row r="100" spans="1:29" ht="14.25" thickBot="1" x14ac:dyDescent="0.3">
      <c r="A100" s="54">
        <v>33917</v>
      </c>
      <c r="AA100" s="72">
        <f t="shared" si="11"/>
        <v>0</v>
      </c>
      <c r="AC100" s="76" t="str">
        <f t="shared" si="12"/>
        <v/>
      </c>
    </row>
    <row r="101" spans="1:29" ht="14.25" thickBot="1" x14ac:dyDescent="0.3">
      <c r="A101" s="54">
        <v>33918</v>
      </c>
      <c r="AA101" s="72">
        <f t="shared" si="11"/>
        <v>0</v>
      </c>
      <c r="AC101" s="76" t="str">
        <f t="shared" si="12"/>
        <v/>
      </c>
    </row>
    <row r="102" spans="1:29" ht="14.25" thickBot="1" x14ac:dyDescent="0.3">
      <c r="A102" s="54">
        <v>33919</v>
      </c>
      <c r="AA102" s="72">
        <f t="shared" si="11"/>
        <v>0</v>
      </c>
      <c r="AC102" s="76" t="str">
        <f t="shared" si="12"/>
        <v/>
      </c>
    </row>
    <row r="103" spans="1:29" ht="14.25" thickBot="1" x14ac:dyDescent="0.3">
      <c r="A103" s="54">
        <v>33920</v>
      </c>
      <c r="AA103" s="72">
        <f t="shared" si="11"/>
        <v>0</v>
      </c>
      <c r="AC103" s="76" t="str">
        <f t="shared" si="12"/>
        <v/>
      </c>
    </row>
    <row r="104" spans="1:29" ht="14.25" thickBot="1" x14ac:dyDescent="0.3">
      <c r="A104" s="54">
        <v>33921</v>
      </c>
      <c r="AA104" s="72">
        <f t="shared" si="11"/>
        <v>0</v>
      </c>
      <c r="AC104" s="76" t="str">
        <f t="shared" si="12"/>
        <v/>
      </c>
    </row>
    <row r="105" spans="1:29" ht="14.25" thickBot="1" x14ac:dyDescent="0.3">
      <c r="A105" s="54">
        <v>33922</v>
      </c>
      <c r="AA105" s="72">
        <f t="shared" si="11"/>
        <v>0</v>
      </c>
      <c r="AC105" s="76" t="str">
        <f t="shared" si="12"/>
        <v/>
      </c>
    </row>
    <row r="106" spans="1:29" ht="14.25" thickBot="1" x14ac:dyDescent="0.3">
      <c r="A106" s="54">
        <v>33923</v>
      </c>
      <c r="AA106" s="72">
        <f t="shared" si="11"/>
        <v>0</v>
      </c>
      <c r="AC106" s="76" t="str">
        <f t="shared" si="12"/>
        <v/>
      </c>
    </row>
    <row r="107" spans="1:29" ht="14.25" thickBot="1" x14ac:dyDescent="0.3">
      <c r="A107" s="54">
        <v>33924</v>
      </c>
      <c r="AA107" s="72">
        <f t="shared" ref="AA107:AA170" si="16">T107</f>
        <v>0</v>
      </c>
      <c r="AC107" s="76" t="str">
        <f t="shared" ref="AC107:AC132" si="17">IF(OR(F107="rivp centre",F107="rivp nord"),WORKDAY(E107,3),"")</f>
        <v/>
      </c>
    </row>
    <row r="108" spans="1:29" ht="14.25" thickBot="1" x14ac:dyDescent="0.3">
      <c r="A108" s="54">
        <v>33925</v>
      </c>
      <c r="AA108" s="72">
        <f t="shared" si="16"/>
        <v>0</v>
      </c>
      <c r="AC108" s="76" t="str">
        <f t="shared" si="17"/>
        <v/>
      </c>
    </row>
    <row r="109" spans="1:29" ht="14.25" thickBot="1" x14ac:dyDescent="0.3">
      <c r="A109" s="54">
        <v>33926</v>
      </c>
      <c r="AA109" s="72">
        <f t="shared" si="16"/>
        <v>0</v>
      </c>
      <c r="AC109" s="76" t="str">
        <f t="shared" si="17"/>
        <v/>
      </c>
    </row>
    <row r="110" spans="1:29" ht="14.25" thickBot="1" x14ac:dyDescent="0.3">
      <c r="A110" s="54">
        <v>33927</v>
      </c>
      <c r="AA110" s="72">
        <f t="shared" si="16"/>
        <v>0</v>
      </c>
      <c r="AC110" s="76" t="str">
        <f t="shared" si="17"/>
        <v/>
      </c>
    </row>
    <row r="111" spans="1:29" ht="14.25" thickBot="1" x14ac:dyDescent="0.3">
      <c r="A111" s="54">
        <v>33928</v>
      </c>
      <c r="AA111" s="72">
        <f t="shared" si="16"/>
        <v>0</v>
      </c>
      <c r="AC111" s="76" t="str">
        <f t="shared" si="17"/>
        <v/>
      </c>
    </row>
    <row r="112" spans="1:29" ht="14.25" thickBot="1" x14ac:dyDescent="0.3">
      <c r="A112" s="54">
        <v>33929</v>
      </c>
      <c r="AA112" s="72">
        <f t="shared" si="16"/>
        <v>0</v>
      </c>
      <c r="AC112" s="76" t="str">
        <f t="shared" si="17"/>
        <v/>
      </c>
    </row>
    <row r="113" spans="1:29" ht="14.25" thickBot="1" x14ac:dyDescent="0.3">
      <c r="A113" s="54">
        <v>33930</v>
      </c>
      <c r="AA113" s="72">
        <f t="shared" si="16"/>
        <v>0</v>
      </c>
      <c r="AC113" s="76" t="str">
        <f t="shared" si="17"/>
        <v/>
      </c>
    </row>
    <row r="114" spans="1:29" ht="14.25" thickBot="1" x14ac:dyDescent="0.3">
      <c r="A114" s="54">
        <v>33931</v>
      </c>
      <c r="AA114" s="72">
        <f t="shared" si="16"/>
        <v>0</v>
      </c>
      <c r="AC114" s="76" t="str">
        <f t="shared" si="17"/>
        <v/>
      </c>
    </row>
    <row r="115" spans="1:29" ht="14.25" thickBot="1" x14ac:dyDescent="0.3">
      <c r="A115" s="54">
        <v>33932</v>
      </c>
      <c r="AA115" s="72">
        <f t="shared" si="16"/>
        <v>0</v>
      </c>
      <c r="AC115" s="76" t="str">
        <f t="shared" si="17"/>
        <v/>
      </c>
    </row>
    <row r="116" spans="1:29" ht="14.25" thickBot="1" x14ac:dyDescent="0.3">
      <c r="A116" s="54">
        <v>33933</v>
      </c>
      <c r="AA116" s="72">
        <f t="shared" si="16"/>
        <v>0</v>
      </c>
      <c r="AC116" s="76" t="str">
        <f t="shared" si="17"/>
        <v/>
      </c>
    </row>
    <row r="117" spans="1:29" ht="14.25" thickBot="1" x14ac:dyDescent="0.3">
      <c r="A117" s="54">
        <v>33934</v>
      </c>
      <c r="AA117" s="72">
        <f t="shared" si="16"/>
        <v>0</v>
      </c>
      <c r="AC117" s="76" t="str">
        <f t="shared" si="17"/>
        <v/>
      </c>
    </row>
    <row r="118" spans="1:29" ht="14.25" thickBot="1" x14ac:dyDescent="0.3">
      <c r="A118" s="54">
        <v>33935</v>
      </c>
      <c r="AA118" s="72">
        <f t="shared" si="16"/>
        <v>0</v>
      </c>
      <c r="AC118" s="76" t="str">
        <f t="shared" si="17"/>
        <v/>
      </c>
    </row>
    <row r="119" spans="1:29" ht="14.25" thickBot="1" x14ac:dyDescent="0.3">
      <c r="A119" s="54">
        <v>33936</v>
      </c>
      <c r="AA119" s="72">
        <f t="shared" si="16"/>
        <v>0</v>
      </c>
      <c r="AC119" s="76" t="str">
        <f t="shared" si="17"/>
        <v/>
      </c>
    </row>
    <row r="120" spans="1:29" ht="14.25" thickBot="1" x14ac:dyDescent="0.3">
      <c r="A120" s="54">
        <v>33937</v>
      </c>
      <c r="AA120" s="72">
        <f t="shared" si="16"/>
        <v>0</v>
      </c>
      <c r="AC120" s="76" t="str">
        <f t="shared" si="17"/>
        <v/>
      </c>
    </row>
    <row r="121" spans="1:29" ht="14.25" thickBot="1" x14ac:dyDescent="0.3">
      <c r="A121" s="54">
        <v>33938</v>
      </c>
      <c r="AA121" s="72">
        <f t="shared" si="16"/>
        <v>0</v>
      </c>
      <c r="AC121" s="76" t="str">
        <f t="shared" si="17"/>
        <v/>
      </c>
    </row>
    <row r="122" spans="1:29" ht="14.25" thickBot="1" x14ac:dyDescent="0.3">
      <c r="A122" s="54">
        <v>33939</v>
      </c>
      <c r="AA122" s="72">
        <f t="shared" si="16"/>
        <v>0</v>
      </c>
      <c r="AC122" s="76" t="str">
        <f t="shared" si="17"/>
        <v/>
      </c>
    </row>
    <row r="123" spans="1:29" ht="14.25" thickBot="1" x14ac:dyDescent="0.3">
      <c r="A123" s="54">
        <v>33940</v>
      </c>
      <c r="AA123" s="72">
        <f t="shared" si="16"/>
        <v>0</v>
      </c>
      <c r="AC123" s="76" t="str">
        <f t="shared" si="17"/>
        <v/>
      </c>
    </row>
    <row r="124" spans="1:29" ht="14.25" thickBot="1" x14ac:dyDescent="0.3">
      <c r="A124" s="54">
        <v>33941</v>
      </c>
      <c r="AA124" s="72">
        <f t="shared" si="16"/>
        <v>0</v>
      </c>
      <c r="AC124" s="76" t="str">
        <f t="shared" si="17"/>
        <v/>
      </c>
    </row>
    <row r="125" spans="1:29" ht="14.25" thickBot="1" x14ac:dyDescent="0.3">
      <c r="A125" s="54">
        <v>33942</v>
      </c>
      <c r="AA125" s="72">
        <f t="shared" si="16"/>
        <v>0</v>
      </c>
      <c r="AC125" s="76" t="str">
        <f t="shared" si="17"/>
        <v/>
      </c>
    </row>
    <row r="126" spans="1:29" ht="14.25" thickBot="1" x14ac:dyDescent="0.3">
      <c r="A126" s="54">
        <v>33943</v>
      </c>
      <c r="AA126" s="72">
        <f t="shared" si="16"/>
        <v>0</v>
      </c>
      <c r="AC126" s="76" t="str">
        <f t="shared" si="17"/>
        <v/>
      </c>
    </row>
    <row r="127" spans="1:29" ht="14.25" thickBot="1" x14ac:dyDescent="0.3">
      <c r="A127" s="54">
        <v>33944</v>
      </c>
      <c r="AA127" s="72">
        <f t="shared" si="16"/>
        <v>0</v>
      </c>
      <c r="AC127" s="76" t="str">
        <f t="shared" si="17"/>
        <v/>
      </c>
    </row>
    <row r="128" spans="1:29" ht="14.25" thickBot="1" x14ac:dyDescent="0.3">
      <c r="A128" s="54">
        <v>33945</v>
      </c>
      <c r="AA128" s="72">
        <f t="shared" si="16"/>
        <v>0</v>
      </c>
      <c r="AC128" s="76" t="str">
        <f t="shared" si="17"/>
        <v/>
      </c>
    </row>
    <row r="129" spans="1:29" ht="14.25" thickBot="1" x14ac:dyDescent="0.3">
      <c r="A129" s="54">
        <v>33946</v>
      </c>
      <c r="AA129" s="72">
        <f t="shared" si="16"/>
        <v>0</v>
      </c>
      <c r="AC129" s="76" t="str">
        <f t="shared" si="17"/>
        <v/>
      </c>
    </row>
    <row r="130" spans="1:29" ht="14.25" thickBot="1" x14ac:dyDescent="0.3">
      <c r="A130" s="54">
        <v>33947</v>
      </c>
      <c r="AA130" s="72">
        <f t="shared" si="16"/>
        <v>0</v>
      </c>
      <c r="AC130" s="76" t="str">
        <f t="shared" si="17"/>
        <v/>
      </c>
    </row>
    <row r="131" spans="1:29" ht="14.25" thickBot="1" x14ac:dyDescent="0.3">
      <c r="A131" s="54">
        <v>33948</v>
      </c>
      <c r="AA131" s="72">
        <f t="shared" si="16"/>
        <v>0</v>
      </c>
      <c r="AC131" s="76" t="str">
        <f t="shared" si="17"/>
        <v/>
      </c>
    </row>
    <row r="132" spans="1:29" ht="14.25" thickBot="1" x14ac:dyDescent="0.3">
      <c r="A132" s="54">
        <v>33949</v>
      </c>
      <c r="AA132" s="72">
        <f t="shared" si="16"/>
        <v>0</v>
      </c>
      <c r="AC132" s="76" t="str">
        <f t="shared" si="17"/>
        <v/>
      </c>
    </row>
    <row r="133" spans="1:29" ht="14.25" thickBot="1" x14ac:dyDescent="0.3">
      <c r="A133" s="54">
        <v>33950</v>
      </c>
      <c r="AA133" s="72">
        <f t="shared" si="16"/>
        <v>0</v>
      </c>
    </row>
    <row r="134" spans="1:29" ht="14.25" thickBot="1" x14ac:dyDescent="0.3">
      <c r="A134" s="54">
        <v>33951</v>
      </c>
      <c r="AA134" s="72">
        <f t="shared" si="16"/>
        <v>0</v>
      </c>
    </row>
    <row r="135" spans="1:29" ht="14.25" thickBot="1" x14ac:dyDescent="0.3">
      <c r="A135" s="54">
        <v>33952</v>
      </c>
      <c r="AA135" s="72">
        <f t="shared" si="16"/>
        <v>0</v>
      </c>
    </row>
    <row r="136" spans="1:29" ht="14.25" thickBot="1" x14ac:dyDescent="0.3">
      <c r="A136" s="54">
        <v>33953</v>
      </c>
      <c r="AA136" s="72">
        <f t="shared" si="16"/>
        <v>0</v>
      </c>
    </row>
    <row r="137" spans="1:29" ht="14.25" thickBot="1" x14ac:dyDescent="0.3">
      <c r="A137" s="54">
        <v>33954</v>
      </c>
      <c r="AA137" s="72">
        <f t="shared" si="16"/>
        <v>0</v>
      </c>
    </row>
    <row r="138" spans="1:29" ht="14.25" thickBot="1" x14ac:dyDescent="0.3">
      <c r="A138" s="54">
        <v>33955</v>
      </c>
      <c r="AA138" s="72">
        <f t="shared" si="16"/>
        <v>0</v>
      </c>
    </row>
    <row r="139" spans="1:29" ht="14.25" thickBot="1" x14ac:dyDescent="0.3">
      <c r="A139" s="54">
        <v>33956</v>
      </c>
      <c r="AA139" s="72">
        <f t="shared" si="16"/>
        <v>0</v>
      </c>
    </row>
    <row r="140" spans="1:29" ht="14.25" thickBot="1" x14ac:dyDescent="0.3">
      <c r="A140" s="54">
        <v>33957</v>
      </c>
      <c r="AA140" s="72">
        <f t="shared" si="16"/>
        <v>0</v>
      </c>
    </row>
    <row r="141" spans="1:29" ht="14.25" thickBot="1" x14ac:dyDescent="0.3">
      <c r="A141" s="54">
        <v>33958</v>
      </c>
      <c r="AA141" s="72">
        <f t="shared" si="16"/>
        <v>0</v>
      </c>
    </row>
    <row r="142" spans="1:29" ht="14.25" thickBot="1" x14ac:dyDescent="0.3">
      <c r="A142" s="54">
        <v>33959</v>
      </c>
      <c r="AA142" s="72">
        <f t="shared" si="16"/>
        <v>0</v>
      </c>
    </row>
    <row r="143" spans="1:29" ht="14.25" thickBot="1" x14ac:dyDescent="0.3">
      <c r="A143" s="54">
        <v>33960</v>
      </c>
      <c r="AA143" s="72">
        <f t="shared" si="16"/>
        <v>0</v>
      </c>
    </row>
    <row r="144" spans="1:29" ht="14.25" thickBot="1" x14ac:dyDescent="0.3">
      <c r="A144" s="54">
        <v>33961</v>
      </c>
      <c r="AA144" s="72">
        <f t="shared" si="16"/>
        <v>0</v>
      </c>
    </row>
    <row r="145" spans="1:27" ht="14.25" thickBot="1" x14ac:dyDescent="0.3">
      <c r="A145" s="54">
        <v>33962</v>
      </c>
      <c r="AA145" s="72">
        <f t="shared" si="16"/>
        <v>0</v>
      </c>
    </row>
    <row r="146" spans="1:27" ht="14.25" thickBot="1" x14ac:dyDescent="0.3">
      <c r="A146" s="54">
        <v>33963</v>
      </c>
      <c r="AA146" s="72">
        <f t="shared" si="16"/>
        <v>0</v>
      </c>
    </row>
    <row r="147" spans="1:27" ht="14.25" thickBot="1" x14ac:dyDescent="0.3">
      <c r="A147" s="54">
        <v>33964</v>
      </c>
      <c r="AA147" s="72">
        <f t="shared" si="16"/>
        <v>0</v>
      </c>
    </row>
    <row r="148" spans="1:27" ht="14.25" thickBot="1" x14ac:dyDescent="0.3">
      <c r="A148" s="54">
        <v>33965</v>
      </c>
      <c r="AA148" s="72">
        <f t="shared" si="16"/>
        <v>0</v>
      </c>
    </row>
    <row r="149" spans="1:27" ht="14.25" thickBot="1" x14ac:dyDescent="0.3">
      <c r="A149" s="54">
        <v>33966</v>
      </c>
      <c r="AA149" s="72">
        <f t="shared" si="16"/>
        <v>0</v>
      </c>
    </row>
    <row r="150" spans="1:27" ht="14.25" thickBot="1" x14ac:dyDescent="0.3">
      <c r="A150" s="54">
        <v>33967</v>
      </c>
      <c r="AA150" s="72">
        <f t="shared" si="16"/>
        <v>0</v>
      </c>
    </row>
    <row r="151" spans="1:27" ht="14.25" thickBot="1" x14ac:dyDescent="0.3">
      <c r="A151" s="54">
        <v>33968</v>
      </c>
      <c r="AA151" s="72">
        <f t="shared" si="16"/>
        <v>0</v>
      </c>
    </row>
    <row r="152" spans="1:27" ht="14.25" thickBot="1" x14ac:dyDescent="0.3">
      <c r="A152" s="54">
        <v>33969</v>
      </c>
      <c r="AA152" s="72">
        <f t="shared" si="16"/>
        <v>0</v>
      </c>
    </row>
    <row r="153" spans="1:27" ht="14.25" thickBot="1" x14ac:dyDescent="0.3">
      <c r="A153" s="54">
        <v>33970</v>
      </c>
      <c r="AA153" s="72">
        <f t="shared" si="16"/>
        <v>0</v>
      </c>
    </row>
    <row r="154" spans="1:27" ht="14.25" thickBot="1" x14ac:dyDescent="0.3">
      <c r="A154" s="54">
        <v>33971</v>
      </c>
      <c r="AA154" s="72">
        <f t="shared" si="16"/>
        <v>0</v>
      </c>
    </row>
    <row r="155" spans="1:27" ht="14.25" thickBot="1" x14ac:dyDescent="0.3">
      <c r="A155" s="54">
        <v>33972</v>
      </c>
      <c r="AA155" s="72">
        <f t="shared" si="16"/>
        <v>0</v>
      </c>
    </row>
    <row r="156" spans="1:27" ht="14.25" thickBot="1" x14ac:dyDescent="0.3">
      <c r="A156" s="54">
        <v>33973</v>
      </c>
      <c r="AA156" s="72">
        <f t="shared" si="16"/>
        <v>0</v>
      </c>
    </row>
    <row r="157" spans="1:27" ht="14.25" thickBot="1" x14ac:dyDescent="0.3">
      <c r="A157" s="54">
        <v>33974</v>
      </c>
      <c r="AA157" s="72">
        <f t="shared" si="16"/>
        <v>0</v>
      </c>
    </row>
    <row r="158" spans="1:27" ht="14.25" thickBot="1" x14ac:dyDescent="0.3">
      <c r="A158" s="54">
        <v>33975</v>
      </c>
      <c r="AA158" s="72">
        <f t="shared" si="16"/>
        <v>0</v>
      </c>
    </row>
    <row r="159" spans="1:27" ht="14.25" thickBot="1" x14ac:dyDescent="0.3">
      <c r="A159" s="54">
        <v>33976</v>
      </c>
      <c r="AA159" s="72">
        <f t="shared" si="16"/>
        <v>0</v>
      </c>
    </row>
    <row r="160" spans="1:27" ht="14.25" thickBot="1" x14ac:dyDescent="0.3">
      <c r="A160" s="54">
        <v>33977</v>
      </c>
      <c r="AA160" s="72">
        <f t="shared" si="16"/>
        <v>0</v>
      </c>
    </row>
    <row r="161" spans="1:27" ht="14.25" thickBot="1" x14ac:dyDescent="0.3">
      <c r="A161" s="54">
        <v>33978</v>
      </c>
      <c r="AA161" s="72">
        <f t="shared" si="16"/>
        <v>0</v>
      </c>
    </row>
    <row r="162" spans="1:27" ht="14.25" thickBot="1" x14ac:dyDescent="0.3">
      <c r="A162" s="54">
        <v>33979</v>
      </c>
      <c r="AA162" s="72">
        <f t="shared" si="16"/>
        <v>0</v>
      </c>
    </row>
    <row r="163" spans="1:27" ht="14.25" thickBot="1" x14ac:dyDescent="0.3">
      <c r="A163" s="54">
        <v>33980</v>
      </c>
      <c r="AA163" s="72">
        <f t="shared" si="16"/>
        <v>0</v>
      </c>
    </row>
    <row r="164" spans="1:27" ht="14.25" thickBot="1" x14ac:dyDescent="0.3">
      <c r="A164" s="54">
        <v>33981</v>
      </c>
      <c r="AA164" s="72">
        <f t="shared" si="16"/>
        <v>0</v>
      </c>
    </row>
    <row r="165" spans="1:27" ht="14.25" thickBot="1" x14ac:dyDescent="0.3">
      <c r="A165" s="54">
        <v>33982</v>
      </c>
      <c r="AA165" s="72">
        <f t="shared" si="16"/>
        <v>0</v>
      </c>
    </row>
    <row r="166" spans="1:27" ht="14.25" thickBot="1" x14ac:dyDescent="0.3">
      <c r="A166" s="54">
        <v>33983</v>
      </c>
      <c r="AA166" s="72">
        <f t="shared" si="16"/>
        <v>0</v>
      </c>
    </row>
    <row r="167" spans="1:27" ht="14.25" thickBot="1" x14ac:dyDescent="0.3">
      <c r="A167" s="54">
        <v>33984</v>
      </c>
      <c r="AA167" s="72">
        <f t="shared" si="16"/>
        <v>0</v>
      </c>
    </row>
    <row r="168" spans="1:27" ht="14.25" thickBot="1" x14ac:dyDescent="0.3">
      <c r="A168" s="54">
        <v>33985</v>
      </c>
      <c r="AA168" s="72">
        <f t="shared" si="16"/>
        <v>0</v>
      </c>
    </row>
    <row r="169" spans="1:27" ht="14.25" thickBot="1" x14ac:dyDescent="0.3">
      <c r="A169" s="54">
        <v>33986</v>
      </c>
      <c r="AA169" s="72">
        <f t="shared" si="16"/>
        <v>0</v>
      </c>
    </row>
    <row r="170" spans="1:27" ht="14.25" thickBot="1" x14ac:dyDescent="0.3">
      <c r="A170" s="54">
        <v>33987</v>
      </c>
      <c r="AA170" s="72">
        <f t="shared" si="16"/>
        <v>0</v>
      </c>
    </row>
    <row r="171" spans="1:27" ht="14.25" thickBot="1" x14ac:dyDescent="0.3">
      <c r="A171" s="54">
        <v>33988</v>
      </c>
      <c r="AA171" s="72">
        <f t="shared" ref="AA171:AA234" si="18">T171</f>
        <v>0</v>
      </c>
    </row>
    <row r="172" spans="1:27" ht="14.25" thickBot="1" x14ac:dyDescent="0.3">
      <c r="A172" s="54">
        <v>33989</v>
      </c>
      <c r="AA172" s="72">
        <f t="shared" si="18"/>
        <v>0</v>
      </c>
    </row>
    <row r="173" spans="1:27" ht="14.25" thickBot="1" x14ac:dyDescent="0.3">
      <c r="A173" s="54">
        <v>33990</v>
      </c>
      <c r="AA173" s="72">
        <f t="shared" si="18"/>
        <v>0</v>
      </c>
    </row>
    <row r="174" spans="1:27" ht="14.25" thickBot="1" x14ac:dyDescent="0.3">
      <c r="A174" s="54">
        <v>33991</v>
      </c>
      <c r="AA174" s="72">
        <f t="shared" si="18"/>
        <v>0</v>
      </c>
    </row>
    <row r="175" spans="1:27" ht="14.25" thickBot="1" x14ac:dyDescent="0.3">
      <c r="A175" s="54">
        <v>33992</v>
      </c>
      <c r="AA175" s="72">
        <f t="shared" si="18"/>
        <v>0</v>
      </c>
    </row>
    <row r="176" spans="1:27" ht="14.25" thickBot="1" x14ac:dyDescent="0.3">
      <c r="A176" s="54">
        <v>33993</v>
      </c>
      <c r="AA176" s="72">
        <f t="shared" si="18"/>
        <v>0</v>
      </c>
    </row>
    <row r="177" spans="1:27" ht="14.25" thickBot="1" x14ac:dyDescent="0.3">
      <c r="A177" s="54">
        <v>33994</v>
      </c>
      <c r="AA177" s="72">
        <f t="shared" si="18"/>
        <v>0</v>
      </c>
    </row>
    <row r="178" spans="1:27" ht="14.25" thickBot="1" x14ac:dyDescent="0.3">
      <c r="A178" s="54">
        <v>33995</v>
      </c>
      <c r="AA178" s="72">
        <f t="shared" si="18"/>
        <v>0</v>
      </c>
    </row>
    <row r="179" spans="1:27" ht="14.25" thickBot="1" x14ac:dyDescent="0.3">
      <c r="A179" s="54">
        <v>33996</v>
      </c>
      <c r="AA179" s="72">
        <f t="shared" si="18"/>
        <v>0</v>
      </c>
    </row>
    <row r="180" spans="1:27" ht="14.25" thickBot="1" x14ac:dyDescent="0.3">
      <c r="A180" s="54">
        <v>33997</v>
      </c>
      <c r="AA180" s="72">
        <f t="shared" si="18"/>
        <v>0</v>
      </c>
    </row>
    <row r="181" spans="1:27" ht="14.25" thickBot="1" x14ac:dyDescent="0.3">
      <c r="A181" s="54">
        <v>33998</v>
      </c>
      <c r="AA181" s="72">
        <f t="shared" si="18"/>
        <v>0</v>
      </c>
    </row>
    <row r="182" spans="1:27" ht="14.25" thickBot="1" x14ac:dyDescent="0.3">
      <c r="A182" s="54">
        <v>33999</v>
      </c>
      <c r="AA182" s="72">
        <f t="shared" si="18"/>
        <v>0</v>
      </c>
    </row>
    <row r="183" spans="1:27" ht="14.25" thickBot="1" x14ac:dyDescent="0.3">
      <c r="A183" s="54">
        <v>34000</v>
      </c>
      <c r="AA183" s="72">
        <f t="shared" si="18"/>
        <v>0</v>
      </c>
    </row>
    <row r="184" spans="1:27" ht="14.25" thickBot="1" x14ac:dyDescent="0.3">
      <c r="A184" s="54">
        <v>34001</v>
      </c>
      <c r="AA184" s="72">
        <f t="shared" si="18"/>
        <v>0</v>
      </c>
    </row>
    <row r="185" spans="1:27" ht="14.25" thickBot="1" x14ac:dyDescent="0.3">
      <c r="A185" s="54">
        <v>34002</v>
      </c>
      <c r="AA185" s="72">
        <f t="shared" si="18"/>
        <v>0</v>
      </c>
    </row>
    <row r="186" spans="1:27" ht="14.25" thickBot="1" x14ac:dyDescent="0.3">
      <c r="A186" s="54">
        <v>34003</v>
      </c>
      <c r="AA186" s="72">
        <f t="shared" si="18"/>
        <v>0</v>
      </c>
    </row>
    <row r="187" spans="1:27" ht="14.25" thickBot="1" x14ac:dyDescent="0.3">
      <c r="A187" s="54">
        <v>34004</v>
      </c>
      <c r="AA187" s="72">
        <f t="shared" si="18"/>
        <v>0</v>
      </c>
    </row>
    <row r="188" spans="1:27" ht="14.25" thickBot="1" x14ac:dyDescent="0.3">
      <c r="A188" s="54">
        <v>34005</v>
      </c>
      <c r="AA188" s="72">
        <f t="shared" si="18"/>
        <v>0</v>
      </c>
    </row>
    <row r="189" spans="1:27" ht="14.25" thickBot="1" x14ac:dyDescent="0.3">
      <c r="A189" s="54">
        <v>34006</v>
      </c>
      <c r="AA189" s="72">
        <f t="shared" si="18"/>
        <v>0</v>
      </c>
    </row>
    <row r="190" spans="1:27" ht="14.25" thickBot="1" x14ac:dyDescent="0.3">
      <c r="A190" s="54">
        <v>34007</v>
      </c>
      <c r="AA190" s="72">
        <f t="shared" si="18"/>
        <v>0</v>
      </c>
    </row>
    <row r="191" spans="1:27" ht="14.25" thickBot="1" x14ac:dyDescent="0.3">
      <c r="A191" s="54">
        <v>34008</v>
      </c>
      <c r="AA191" s="72">
        <f t="shared" si="18"/>
        <v>0</v>
      </c>
    </row>
    <row r="192" spans="1:27" ht="14.25" thickBot="1" x14ac:dyDescent="0.3">
      <c r="A192" s="54">
        <v>34009</v>
      </c>
      <c r="AA192" s="72">
        <f t="shared" si="18"/>
        <v>0</v>
      </c>
    </row>
    <row r="193" spans="1:27" ht="14.25" thickBot="1" x14ac:dyDescent="0.3">
      <c r="A193" s="54">
        <v>34010</v>
      </c>
      <c r="AA193" s="72">
        <f t="shared" si="18"/>
        <v>0</v>
      </c>
    </row>
    <row r="194" spans="1:27" ht="14.25" thickBot="1" x14ac:dyDescent="0.3">
      <c r="A194" s="54">
        <v>34011</v>
      </c>
      <c r="AA194" s="72">
        <f t="shared" si="18"/>
        <v>0</v>
      </c>
    </row>
    <row r="195" spans="1:27" ht="14.25" thickBot="1" x14ac:dyDescent="0.3">
      <c r="A195" s="54">
        <v>34012</v>
      </c>
      <c r="AA195" s="72">
        <f t="shared" si="18"/>
        <v>0</v>
      </c>
    </row>
    <row r="196" spans="1:27" ht="14.25" thickBot="1" x14ac:dyDescent="0.3">
      <c r="A196" s="54">
        <v>34013</v>
      </c>
      <c r="AA196" s="72">
        <f t="shared" si="18"/>
        <v>0</v>
      </c>
    </row>
    <row r="197" spans="1:27" ht="14.25" thickBot="1" x14ac:dyDescent="0.3">
      <c r="A197" s="54">
        <v>34014</v>
      </c>
      <c r="AA197" s="72">
        <f t="shared" si="18"/>
        <v>0</v>
      </c>
    </row>
    <row r="198" spans="1:27" ht="14.25" thickBot="1" x14ac:dyDescent="0.3">
      <c r="A198" s="54">
        <v>34015</v>
      </c>
      <c r="AA198" s="72">
        <f t="shared" si="18"/>
        <v>0</v>
      </c>
    </row>
    <row r="199" spans="1:27" ht="14.25" thickBot="1" x14ac:dyDescent="0.3">
      <c r="A199" s="54">
        <v>34016</v>
      </c>
      <c r="AA199" s="72">
        <f t="shared" si="18"/>
        <v>0</v>
      </c>
    </row>
    <row r="200" spans="1:27" ht="14.25" thickBot="1" x14ac:dyDescent="0.3">
      <c r="A200" s="54">
        <v>34017</v>
      </c>
      <c r="AA200" s="72">
        <f t="shared" si="18"/>
        <v>0</v>
      </c>
    </row>
    <row r="201" spans="1:27" ht="14.25" thickBot="1" x14ac:dyDescent="0.3">
      <c r="A201" s="54">
        <v>34018</v>
      </c>
      <c r="AA201" s="72">
        <f t="shared" si="18"/>
        <v>0</v>
      </c>
    </row>
    <row r="202" spans="1:27" ht="14.25" thickBot="1" x14ac:dyDescent="0.3">
      <c r="A202" s="54">
        <v>34019</v>
      </c>
      <c r="AA202" s="72">
        <f t="shared" si="18"/>
        <v>0</v>
      </c>
    </row>
    <row r="203" spans="1:27" ht="14.25" thickBot="1" x14ac:dyDescent="0.3">
      <c r="A203" s="54">
        <v>34020</v>
      </c>
      <c r="AA203" s="72">
        <f t="shared" si="18"/>
        <v>0</v>
      </c>
    </row>
    <row r="204" spans="1:27" ht="14.25" thickBot="1" x14ac:dyDescent="0.3">
      <c r="A204" s="54">
        <v>34021</v>
      </c>
      <c r="AA204" s="72">
        <f t="shared" si="18"/>
        <v>0</v>
      </c>
    </row>
    <row r="205" spans="1:27" ht="14.25" thickBot="1" x14ac:dyDescent="0.3">
      <c r="A205" s="54">
        <v>34022</v>
      </c>
      <c r="AA205" s="72">
        <f t="shared" si="18"/>
        <v>0</v>
      </c>
    </row>
    <row r="206" spans="1:27" ht="14.25" thickBot="1" x14ac:dyDescent="0.3">
      <c r="A206" s="54">
        <v>34023</v>
      </c>
      <c r="AA206" s="72">
        <f t="shared" si="18"/>
        <v>0</v>
      </c>
    </row>
    <row r="207" spans="1:27" ht="14.25" thickBot="1" x14ac:dyDescent="0.3">
      <c r="A207" s="54">
        <v>34024</v>
      </c>
      <c r="AA207" s="72">
        <f t="shared" si="18"/>
        <v>0</v>
      </c>
    </row>
    <row r="208" spans="1:27" ht="14.25" thickBot="1" x14ac:dyDescent="0.3">
      <c r="A208" s="54">
        <v>34025</v>
      </c>
      <c r="AA208" s="72">
        <f t="shared" si="18"/>
        <v>0</v>
      </c>
    </row>
    <row r="209" spans="1:27" ht="14.25" thickBot="1" x14ac:dyDescent="0.3">
      <c r="A209" s="54">
        <v>34026</v>
      </c>
      <c r="AA209" s="72">
        <f t="shared" si="18"/>
        <v>0</v>
      </c>
    </row>
    <row r="210" spans="1:27" ht="14.25" thickBot="1" x14ac:dyDescent="0.3">
      <c r="A210" s="54">
        <v>34027</v>
      </c>
      <c r="AA210" s="72">
        <f t="shared" si="18"/>
        <v>0</v>
      </c>
    </row>
    <row r="211" spans="1:27" ht="14.25" thickBot="1" x14ac:dyDescent="0.3">
      <c r="A211" s="54">
        <v>34028</v>
      </c>
      <c r="AA211" s="72">
        <f t="shared" si="18"/>
        <v>0</v>
      </c>
    </row>
    <row r="212" spans="1:27" ht="14.25" thickBot="1" x14ac:dyDescent="0.3">
      <c r="A212" s="54">
        <v>34029</v>
      </c>
      <c r="AA212" s="72">
        <f t="shared" si="18"/>
        <v>0</v>
      </c>
    </row>
    <row r="213" spans="1:27" ht="14.25" thickBot="1" x14ac:dyDescent="0.3">
      <c r="A213" s="54">
        <v>34030</v>
      </c>
      <c r="AA213" s="72">
        <f t="shared" si="18"/>
        <v>0</v>
      </c>
    </row>
    <row r="214" spans="1:27" ht="14.25" thickBot="1" x14ac:dyDescent="0.3">
      <c r="A214" s="54">
        <v>34031</v>
      </c>
      <c r="AA214" s="72">
        <f t="shared" si="18"/>
        <v>0</v>
      </c>
    </row>
    <row r="215" spans="1:27" ht="14.25" thickBot="1" x14ac:dyDescent="0.3">
      <c r="A215" s="54">
        <v>34032</v>
      </c>
      <c r="AA215" s="72">
        <f t="shared" si="18"/>
        <v>0</v>
      </c>
    </row>
    <row r="216" spans="1:27" ht="14.25" thickBot="1" x14ac:dyDescent="0.3">
      <c r="A216" s="54">
        <v>34033</v>
      </c>
      <c r="AA216" s="72">
        <f t="shared" si="18"/>
        <v>0</v>
      </c>
    </row>
    <row r="217" spans="1:27" ht="14.25" thickBot="1" x14ac:dyDescent="0.3">
      <c r="A217" s="54">
        <v>34034</v>
      </c>
      <c r="AA217" s="72">
        <f t="shared" si="18"/>
        <v>0</v>
      </c>
    </row>
    <row r="218" spans="1:27" ht="14.25" thickBot="1" x14ac:dyDescent="0.3">
      <c r="A218" s="54">
        <v>34035</v>
      </c>
      <c r="AA218" s="72">
        <f t="shared" si="18"/>
        <v>0</v>
      </c>
    </row>
    <row r="219" spans="1:27" ht="14.25" thickBot="1" x14ac:dyDescent="0.3">
      <c r="A219" s="54">
        <v>34036</v>
      </c>
      <c r="AA219" s="72">
        <f t="shared" si="18"/>
        <v>0</v>
      </c>
    </row>
    <row r="220" spans="1:27" ht="14.25" thickBot="1" x14ac:dyDescent="0.3">
      <c r="A220" s="54">
        <v>34037</v>
      </c>
      <c r="AA220" s="72">
        <f t="shared" si="18"/>
        <v>0</v>
      </c>
    </row>
    <row r="221" spans="1:27" ht="14.25" thickBot="1" x14ac:dyDescent="0.3">
      <c r="A221" s="54">
        <v>34038</v>
      </c>
      <c r="AA221" s="72">
        <f t="shared" si="18"/>
        <v>0</v>
      </c>
    </row>
    <row r="222" spans="1:27" ht="14.25" thickBot="1" x14ac:dyDescent="0.3">
      <c r="A222" s="54">
        <v>34039</v>
      </c>
      <c r="AA222" s="72">
        <f t="shared" si="18"/>
        <v>0</v>
      </c>
    </row>
    <row r="223" spans="1:27" ht="14.25" thickBot="1" x14ac:dyDescent="0.3">
      <c r="A223" s="54">
        <v>34040</v>
      </c>
      <c r="AA223" s="72">
        <f t="shared" si="18"/>
        <v>0</v>
      </c>
    </row>
    <row r="224" spans="1:27" ht="14.25" thickBot="1" x14ac:dyDescent="0.3">
      <c r="A224" s="54">
        <v>34041</v>
      </c>
      <c r="AA224" s="72">
        <f t="shared" si="18"/>
        <v>0</v>
      </c>
    </row>
    <row r="225" spans="1:27" ht="14.25" thickBot="1" x14ac:dyDescent="0.3">
      <c r="A225" s="54">
        <v>34042</v>
      </c>
      <c r="AA225" s="72">
        <f t="shared" si="18"/>
        <v>0</v>
      </c>
    </row>
    <row r="226" spans="1:27" ht="14.25" thickBot="1" x14ac:dyDescent="0.3">
      <c r="A226" s="54">
        <v>34043</v>
      </c>
      <c r="AA226" s="72">
        <f t="shared" si="18"/>
        <v>0</v>
      </c>
    </row>
    <row r="227" spans="1:27" ht="14.25" thickBot="1" x14ac:dyDescent="0.3">
      <c r="A227" s="54">
        <v>34044</v>
      </c>
      <c r="AA227" s="72">
        <f t="shared" si="18"/>
        <v>0</v>
      </c>
    </row>
    <row r="228" spans="1:27" ht="14.25" thickBot="1" x14ac:dyDescent="0.3">
      <c r="A228" s="54">
        <v>34045</v>
      </c>
      <c r="AA228" s="72">
        <f t="shared" si="18"/>
        <v>0</v>
      </c>
    </row>
    <row r="229" spans="1:27" ht="14.25" thickBot="1" x14ac:dyDescent="0.3">
      <c r="A229" s="54">
        <v>34046</v>
      </c>
      <c r="AA229" s="72">
        <f t="shared" si="18"/>
        <v>0</v>
      </c>
    </row>
    <row r="230" spans="1:27" ht="14.25" thickBot="1" x14ac:dyDescent="0.3">
      <c r="A230" s="54">
        <v>34047</v>
      </c>
      <c r="AA230" s="72">
        <f t="shared" si="18"/>
        <v>0</v>
      </c>
    </row>
    <row r="231" spans="1:27" ht="14.25" thickBot="1" x14ac:dyDescent="0.3">
      <c r="A231" s="54">
        <v>34048</v>
      </c>
      <c r="AA231" s="72">
        <f t="shared" si="18"/>
        <v>0</v>
      </c>
    </row>
    <row r="232" spans="1:27" ht="14.25" thickBot="1" x14ac:dyDescent="0.3">
      <c r="A232" s="54">
        <v>34049</v>
      </c>
      <c r="AA232" s="72">
        <f t="shared" si="18"/>
        <v>0</v>
      </c>
    </row>
    <row r="233" spans="1:27" ht="14.25" thickBot="1" x14ac:dyDescent="0.3">
      <c r="A233" s="54">
        <v>34050</v>
      </c>
      <c r="AA233" s="72">
        <f t="shared" si="18"/>
        <v>0</v>
      </c>
    </row>
    <row r="234" spans="1:27" ht="14.25" thickBot="1" x14ac:dyDescent="0.3">
      <c r="A234" s="54">
        <v>34051</v>
      </c>
      <c r="AA234" s="72">
        <f t="shared" si="18"/>
        <v>0</v>
      </c>
    </row>
    <row r="235" spans="1:27" ht="14.25" thickBot="1" x14ac:dyDescent="0.3">
      <c r="A235" s="54">
        <v>34052</v>
      </c>
      <c r="AA235" s="72">
        <f t="shared" ref="AA235:AA298" si="19">T235</f>
        <v>0</v>
      </c>
    </row>
    <row r="236" spans="1:27" ht="14.25" thickBot="1" x14ac:dyDescent="0.3">
      <c r="A236" s="54">
        <v>34053</v>
      </c>
      <c r="AA236" s="72">
        <f t="shared" si="19"/>
        <v>0</v>
      </c>
    </row>
    <row r="237" spans="1:27" ht="14.25" thickBot="1" x14ac:dyDescent="0.3">
      <c r="A237" s="54">
        <v>34054</v>
      </c>
      <c r="AA237" s="72">
        <f t="shared" si="19"/>
        <v>0</v>
      </c>
    </row>
    <row r="238" spans="1:27" ht="14.25" thickBot="1" x14ac:dyDescent="0.3">
      <c r="A238" s="54">
        <v>34055</v>
      </c>
      <c r="AA238" s="72">
        <f t="shared" si="19"/>
        <v>0</v>
      </c>
    </row>
    <row r="239" spans="1:27" ht="14.25" thickBot="1" x14ac:dyDescent="0.3">
      <c r="A239" s="54">
        <v>34056</v>
      </c>
      <c r="AA239" s="72">
        <f t="shared" si="19"/>
        <v>0</v>
      </c>
    </row>
    <row r="240" spans="1:27" ht="14.25" thickBot="1" x14ac:dyDescent="0.3">
      <c r="A240" s="54">
        <v>34057</v>
      </c>
      <c r="AA240" s="72">
        <f t="shared" si="19"/>
        <v>0</v>
      </c>
    </row>
    <row r="241" spans="1:27" ht="14.25" thickBot="1" x14ac:dyDescent="0.3">
      <c r="A241" s="54">
        <v>34058</v>
      </c>
      <c r="AA241" s="72">
        <f t="shared" si="19"/>
        <v>0</v>
      </c>
    </row>
    <row r="242" spans="1:27" ht="14.25" thickBot="1" x14ac:dyDescent="0.3">
      <c r="A242" s="54">
        <v>34059</v>
      </c>
      <c r="AA242" s="72">
        <f t="shared" si="19"/>
        <v>0</v>
      </c>
    </row>
    <row r="243" spans="1:27" ht="14.25" thickBot="1" x14ac:dyDescent="0.3">
      <c r="A243" s="54">
        <v>34060</v>
      </c>
      <c r="AA243" s="72">
        <f t="shared" si="19"/>
        <v>0</v>
      </c>
    </row>
    <row r="244" spans="1:27" ht="14.25" thickBot="1" x14ac:dyDescent="0.3">
      <c r="A244" s="54">
        <v>34061</v>
      </c>
      <c r="AA244" s="72">
        <f t="shared" si="19"/>
        <v>0</v>
      </c>
    </row>
    <row r="245" spans="1:27" ht="14.25" thickBot="1" x14ac:dyDescent="0.3">
      <c r="A245" s="54">
        <v>34062</v>
      </c>
      <c r="AA245" s="72">
        <f t="shared" si="19"/>
        <v>0</v>
      </c>
    </row>
    <row r="246" spans="1:27" ht="14.25" thickBot="1" x14ac:dyDescent="0.3">
      <c r="A246" s="54">
        <v>34063</v>
      </c>
      <c r="AA246" s="72">
        <f t="shared" si="19"/>
        <v>0</v>
      </c>
    </row>
    <row r="247" spans="1:27" ht="14.25" thickBot="1" x14ac:dyDescent="0.3">
      <c r="A247" s="54">
        <v>34064</v>
      </c>
      <c r="AA247" s="72">
        <f t="shared" si="19"/>
        <v>0</v>
      </c>
    </row>
    <row r="248" spans="1:27" ht="14.25" thickBot="1" x14ac:dyDescent="0.3">
      <c r="A248" s="54">
        <v>34065</v>
      </c>
      <c r="AA248" s="72">
        <f t="shared" si="19"/>
        <v>0</v>
      </c>
    </row>
    <row r="249" spans="1:27" ht="14.25" thickBot="1" x14ac:dyDescent="0.3">
      <c r="A249" s="54">
        <v>34066</v>
      </c>
      <c r="AA249" s="72">
        <f t="shared" si="19"/>
        <v>0</v>
      </c>
    </row>
    <row r="250" spans="1:27" ht="14.25" thickBot="1" x14ac:dyDescent="0.3">
      <c r="A250" s="54">
        <v>34067</v>
      </c>
      <c r="AA250" s="72">
        <f t="shared" si="19"/>
        <v>0</v>
      </c>
    </row>
    <row r="251" spans="1:27" ht="14.25" thickBot="1" x14ac:dyDescent="0.3">
      <c r="A251" s="54">
        <v>34068</v>
      </c>
      <c r="AA251" s="72">
        <f t="shared" si="19"/>
        <v>0</v>
      </c>
    </row>
    <row r="252" spans="1:27" ht="14.25" thickBot="1" x14ac:dyDescent="0.3">
      <c r="A252" s="54">
        <v>34069</v>
      </c>
      <c r="AA252" s="72">
        <f t="shared" si="19"/>
        <v>0</v>
      </c>
    </row>
    <row r="253" spans="1:27" ht="14.25" thickBot="1" x14ac:dyDescent="0.3">
      <c r="A253" s="54">
        <v>34070</v>
      </c>
      <c r="AA253" s="72">
        <f t="shared" si="19"/>
        <v>0</v>
      </c>
    </row>
    <row r="254" spans="1:27" ht="14.25" thickBot="1" x14ac:dyDescent="0.3">
      <c r="A254" s="54">
        <v>34071</v>
      </c>
      <c r="AA254" s="72">
        <f t="shared" si="19"/>
        <v>0</v>
      </c>
    </row>
    <row r="255" spans="1:27" ht="14.25" thickBot="1" x14ac:dyDescent="0.3">
      <c r="A255" s="54">
        <v>34072</v>
      </c>
      <c r="AA255" s="72">
        <f t="shared" si="19"/>
        <v>0</v>
      </c>
    </row>
    <row r="256" spans="1:27" ht="14.25" thickBot="1" x14ac:dyDescent="0.3">
      <c r="A256" s="54">
        <v>34073</v>
      </c>
      <c r="AA256" s="72">
        <f t="shared" si="19"/>
        <v>0</v>
      </c>
    </row>
    <row r="257" spans="1:27" ht="14.25" thickBot="1" x14ac:dyDescent="0.3">
      <c r="A257" s="54">
        <v>34074</v>
      </c>
      <c r="AA257" s="72">
        <f t="shared" si="19"/>
        <v>0</v>
      </c>
    </row>
    <row r="258" spans="1:27" ht="14.25" thickBot="1" x14ac:dyDescent="0.3">
      <c r="A258" s="54">
        <v>34075</v>
      </c>
      <c r="AA258" s="72">
        <f t="shared" si="19"/>
        <v>0</v>
      </c>
    </row>
    <row r="259" spans="1:27" ht="14.25" thickBot="1" x14ac:dyDescent="0.3">
      <c r="A259" s="54">
        <v>34076</v>
      </c>
      <c r="AA259" s="72">
        <f t="shared" si="19"/>
        <v>0</v>
      </c>
    </row>
    <row r="260" spans="1:27" ht="14.25" thickBot="1" x14ac:dyDescent="0.3">
      <c r="A260" s="54">
        <v>34077</v>
      </c>
      <c r="AA260" s="72">
        <f t="shared" si="19"/>
        <v>0</v>
      </c>
    </row>
    <row r="261" spans="1:27" ht="14.25" thickBot="1" x14ac:dyDescent="0.3">
      <c r="A261" s="54">
        <v>34078</v>
      </c>
      <c r="AA261" s="72">
        <f t="shared" si="19"/>
        <v>0</v>
      </c>
    </row>
    <row r="262" spans="1:27" ht="14.25" thickBot="1" x14ac:dyDescent="0.3">
      <c r="A262" s="54">
        <v>34079</v>
      </c>
      <c r="AA262" s="72">
        <f t="shared" si="19"/>
        <v>0</v>
      </c>
    </row>
    <row r="263" spans="1:27" ht="14.25" thickBot="1" x14ac:dyDescent="0.3">
      <c r="A263" s="54">
        <v>34080</v>
      </c>
      <c r="AA263" s="72">
        <f t="shared" si="19"/>
        <v>0</v>
      </c>
    </row>
    <row r="264" spans="1:27" ht="14.25" thickBot="1" x14ac:dyDescent="0.3">
      <c r="A264" s="54">
        <v>34081</v>
      </c>
      <c r="AA264" s="72">
        <f t="shared" si="19"/>
        <v>0</v>
      </c>
    </row>
    <row r="265" spans="1:27" ht="14.25" thickBot="1" x14ac:dyDescent="0.3">
      <c r="A265" s="54">
        <v>34082</v>
      </c>
      <c r="AA265" s="72">
        <f t="shared" si="19"/>
        <v>0</v>
      </c>
    </row>
    <row r="266" spans="1:27" ht="14.25" thickBot="1" x14ac:dyDescent="0.3">
      <c r="A266" s="54">
        <v>34083</v>
      </c>
      <c r="AA266" s="72">
        <f t="shared" si="19"/>
        <v>0</v>
      </c>
    </row>
    <row r="267" spans="1:27" ht="14.25" thickBot="1" x14ac:dyDescent="0.3">
      <c r="A267" s="54">
        <v>34084</v>
      </c>
      <c r="AA267" s="72">
        <f t="shared" si="19"/>
        <v>0</v>
      </c>
    </row>
    <row r="268" spans="1:27" ht="14.25" thickBot="1" x14ac:dyDescent="0.3">
      <c r="A268" s="54">
        <v>34085</v>
      </c>
      <c r="AA268" s="72">
        <f t="shared" si="19"/>
        <v>0</v>
      </c>
    </row>
    <row r="269" spans="1:27" ht="14.25" thickBot="1" x14ac:dyDescent="0.3">
      <c r="A269" s="54">
        <v>34086</v>
      </c>
      <c r="AA269" s="72">
        <f t="shared" si="19"/>
        <v>0</v>
      </c>
    </row>
    <row r="270" spans="1:27" ht="14.25" thickBot="1" x14ac:dyDescent="0.3">
      <c r="A270" s="54">
        <v>34087</v>
      </c>
      <c r="AA270" s="72">
        <f t="shared" si="19"/>
        <v>0</v>
      </c>
    </row>
    <row r="271" spans="1:27" ht="14.25" thickBot="1" x14ac:dyDescent="0.3">
      <c r="A271" s="54">
        <v>34088</v>
      </c>
      <c r="AA271" s="72">
        <f t="shared" si="19"/>
        <v>0</v>
      </c>
    </row>
    <row r="272" spans="1:27" ht="14.25" thickBot="1" x14ac:dyDescent="0.3">
      <c r="A272" s="54">
        <v>34089</v>
      </c>
      <c r="AA272" s="72">
        <f t="shared" si="19"/>
        <v>0</v>
      </c>
    </row>
    <row r="273" spans="1:27" ht="14.25" thickBot="1" x14ac:dyDescent="0.3">
      <c r="A273" s="54">
        <v>34090</v>
      </c>
      <c r="AA273" s="72">
        <f t="shared" si="19"/>
        <v>0</v>
      </c>
    </row>
    <row r="274" spans="1:27" ht="14.25" thickBot="1" x14ac:dyDescent="0.3">
      <c r="A274" s="54">
        <v>34091</v>
      </c>
      <c r="AA274" s="72">
        <f t="shared" si="19"/>
        <v>0</v>
      </c>
    </row>
    <row r="275" spans="1:27" ht="14.25" thickBot="1" x14ac:dyDescent="0.3">
      <c r="A275" s="54">
        <v>34092</v>
      </c>
      <c r="AA275" s="72">
        <f t="shared" si="19"/>
        <v>0</v>
      </c>
    </row>
    <row r="276" spans="1:27" ht="14.25" thickBot="1" x14ac:dyDescent="0.3">
      <c r="A276" s="54">
        <v>34093</v>
      </c>
      <c r="AA276" s="72">
        <f t="shared" si="19"/>
        <v>0</v>
      </c>
    </row>
    <row r="277" spans="1:27" ht="14.25" thickBot="1" x14ac:dyDescent="0.3">
      <c r="A277" s="54">
        <v>34094</v>
      </c>
      <c r="AA277" s="72">
        <f t="shared" si="19"/>
        <v>0</v>
      </c>
    </row>
    <row r="278" spans="1:27" ht="14.25" thickBot="1" x14ac:dyDescent="0.3">
      <c r="A278" s="54">
        <v>34095</v>
      </c>
      <c r="AA278" s="72">
        <f t="shared" si="19"/>
        <v>0</v>
      </c>
    </row>
    <row r="279" spans="1:27" ht="14.25" thickBot="1" x14ac:dyDescent="0.3">
      <c r="A279" s="54">
        <v>34096</v>
      </c>
      <c r="AA279" s="72">
        <f t="shared" si="19"/>
        <v>0</v>
      </c>
    </row>
    <row r="280" spans="1:27" ht="14.25" thickBot="1" x14ac:dyDescent="0.3">
      <c r="A280" s="54">
        <v>34097</v>
      </c>
      <c r="AA280" s="72">
        <f t="shared" si="19"/>
        <v>0</v>
      </c>
    </row>
    <row r="281" spans="1:27" ht="14.25" thickBot="1" x14ac:dyDescent="0.3">
      <c r="A281" s="54">
        <v>34098</v>
      </c>
      <c r="AA281" s="72">
        <f t="shared" si="19"/>
        <v>0</v>
      </c>
    </row>
    <row r="282" spans="1:27" ht="14.25" thickBot="1" x14ac:dyDescent="0.3">
      <c r="A282" s="54">
        <v>34099</v>
      </c>
      <c r="AA282" s="72">
        <f t="shared" si="19"/>
        <v>0</v>
      </c>
    </row>
    <row r="283" spans="1:27" ht="14.25" thickBot="1" x14ac:dyDescent="0.3">
      <c r="A283" s="54">
        <v>34100</v>
      </c>
      <c r="AA283" s="72">
        <f t="shared" si="19"/>
        <v>0</v>
      </c>
    </row>
    <row r="284" spans="1:27" ht="14.25" thickBot="1" x14ac:dyDescent="0.3">
      <c r="A284" s="54">
        <v>34101</v>
      </c>
      <c r="AA284" s="72">
        <f t="shared" si="19"/>
        <v>0</v>
      </c>
    </row>
    <row r="285" spans="1:27" ht="14.25" thickBot="1" x14ac:dyDescent="0.3">
      <c r="A285" s="54">
        <v>34102</v>
      </c>
      <c r="AA285" s="72">
        <f t="shared" si="19"/>
        <v>0</v>
      </c>
    </row>
    <row r="286" spans="1:27" ht="14.25" thickBot="1" x14ac:dyDescent="0.3">
      <c r="A286" s="54">
        <v>34103</v>
      </c>
      <c r="AA286" s="72">
        <f t="shared" si="19"/>
        <v>0</v>
      </c>
    </row>
    <row r="287" spans="1:27" ht="14.25" thickBot="1" x14ac:dyDescent="0.3">
      <c r="A287" s="54">
        <v>34104</v>
      </c>
      <c r="AA287" s="72">
        <f t="shared" si="19"/>
        <v>0</v>
      </c>
    </row>
    <row r="288" spans="1:27" ht="14.25" thickBot="1" x14ac:dyDescent="0.3">
      <c r="A288" s="54">
        <v>34105</v>
      </c>
      <c r="AA288" s="72">
        <f t="shared" si="19"/>
        <v>0</v>
      </c>
    </row>
    <row r="289" spans="1:27" ht="14.25" thickBot="1" x14ac:dyDescent="0.3">
      <c r="A289" s="54">
        <v>34106</v>
      </c>
      <c r="AA289" s="72">
        <f t="shared" si="19"/>
        <v>0</v>
      </c>
    </row>
    <row r="290" spans="1:27" ht="14.25" thickBot="1" x14ac:dyDescent="0.3">
      <c r="A290" s="54">
        <v>34107</v>
      </c>
      <c r="AA290" s="72">
        <f t="shared" si="19"/>
        <v>0</v>
      </c>
    </row>
    <row r="291" spans="1:27" ht="14.25" thickBot="1" x14ac:dyDescent="0.3">
      <c r="A291" s="54">
        <v>34108</v>
      </c>
      <c r="AA291" s="72">
        <f t="shared" si="19"/>
        <v>0</v>
      </c>
    </row>
    <row r="292" spans="1:27" ht="14.25" thickBot="1" x14ac:dyDescent="0.3">
      <c r="A292" s="54">
        <v>34109</v>
      </c>
      <c r="AA292" s="72">
        <f t="shared" si="19"/>
        <v>0</v>
      </c>
    </row>
    <row r="293" spans="1:27" ht="14.25" thickBot="1" x14ac:dyDescent="0.3">
      <c r="A293" s="54">
        <v>34110</v>
      </c>
      <c r="AA293" s="72">
        <f t="shared" si="19"/>
        <v>0</v>
      </c>
    </row>
    <row r="294" spans="1:27" ht="14.25" thickBot="1" x14ac:dyDescent="0.3">
      <c r="A294" s="54">
        <v>34111</v>
      </c>
      <c r="AA294" s="72">
        <f t="shared" si="19"/>
        <v>0</v>
      </c>
    </row>
    <row r="295" spans="1:27" ht="14.25" thickBot="1" x14ac:dyDescent="0.3">
      <c r="A295" s="54">
        <v>34112</v>
      </c>
      <c r="AA295" s="72">
        <f t="shared" si="19"/>
        <v>0</v>
      </c>
    </row>
    <row r="296" spans="1:27" ht="14.25" thickBot="1" x14ac:dyDescent="0.3">
      <c r="A296" s="54">
        <v>34113</v>
      </c>
      <c r="AA296" s="72">
        <f t="shared" si="19"/>
        <v>0</v>
      </c>
    </row>
    <row r="297" spans="1:27" ht="14.25" thickBot="1" x14ac:dyDescent="0.3">
      <c r="A297" s="54">
        <v>34114</v>
      </c>
      <c r="AA297" s="72">
        <f t="shared" si="19"/>
        <v>0</v>
      </c>
    </row>
    <row r="298" spans="1:27" ht="14.25" thickBot="1" x14ac:dyDescent="0.3">
      <c r="A298" s="54">
        <v>34115</v>
      </c>
      <c r="AA298" s="72">
        <f t="shared" si="19"/>
        <v>0</v>
      </c>
    </row>
    <row r="299" spans="1:27" ht="14.25" thickBot="1" x14ac:dyDescent="0.3">
      <c r="A299" s="54">
        <v>34116</v>
      </c>
      <c r="AA299" s="72">
        <f t="shared" ref="AA299:AA362" si="20">T299</f>
        <v>0</v>
      </c>
    </row>
    <row r="300" spans="1:27" ht="14.25" thickBot="1" x14ac:dyDescent="0.3">
      <c r="A300" s="54">
        <v>34117</v>
      </c>
      <c r="AA300" s="72">
        <f t="shared" si="20"/>
        <v>0</v>
      </c>
    </row>
    <row r="301" spans="1:27" ht="14.25" thickBot="1" x14ac:dyDescent="0.3">
      <c r="A301" s="54">
        <v>34118</v>
      </c>
      <c r="AA301" s="72">
        <f t="shared" si="20"/>
        <v>0</v>
      </c>
    </row>
    <row r="302" spans="1:27" ht="14.25" thickBot="1" x14ac:dyDescent="0.3">
      <c r="A302" s="54">
        <v>34119</v>
      </c>
      <c r="AA302" s="72">
        <f t="shared" si="20"/>
        <v>0</v>
      </c>
    </row>
    <row r="303" spans="1:27" ht="14.25" thickBot="1" x14ac:dyDescent="0.3">
      <c r="A303" s="54">
        <v>34120</v>
      </c>
      <c r="AA303" s="72">
        <f t="shared" si="20"/>
        <v>0</v>
      </c>
    </row>
    <row r="304" spans="1:27" ht="14.25" thickBot="1" x14ac:dyDescent="0.3">
      <c r="A304" s="54">
        <v>34121</v>
      </c>
      <c r="AA304" s="72">
        <f t="shared" si="20"/>
        <v>0</v>
      </c>
    </row>
    <row r="305" spans="1:27" ht="14.25" thickBot="1" x14ac:dyDescent="0.3">
      <c r="A305" s="54">
        <v>34122</v>
      </c>
      <c r="AA305" s="72">
        <f t="shared" si="20"/>
        <v>0</v>
      </c>
    </row>
    <row r="306" spans="1:27" ht="14.25" thickBot="1" x14ac:dyDescent="0.3">
      <c r="A306" s="54">
        <v>34123</v>
      </c>
      <c r="AA306" s="72">
        <f t="shared" si="20"/>
        <v>0</v>
      </c>
    </row>
    <row r="307" spans="1:27" ht="14.25" thickBot="1" x14ac:dyDescent="0.3">
      <c r="A307" s="54">
        <v>34124</v>
      </c>
      <c r="AA307" s="72">
        <f t="shared" si="20"/>
        <v>0</v>
      </c>
    </row>
    <row r="308" spans="1:27" ht="14.25" thickBot="1" x14ac:dyDescent="0.3">
      <c r="A308" s="54">
        <v>34125</v>
      </c>
      <c r="AA308" s="72">
        <f t="shared" si="20"/>
        <v>0</v>
      </c>
    </row>
    <row r="309" spans="1:27" ht="14.25" thickBot="1" x14ac:dyDescent="0.3">
      <c r="A309" s="54">
        <v>34126</v>
      </c>
      <c r="AA309" s="72">
        <f t="shared" si="20"/>
        <v>0</v>
      </c>
    </row>
    <row r="310" spans="1:27" ht="14.25" thickBot="1" x14ac:dyDescent="0.3">
      <c r="A310" s="54">
        <v>34127</v>
      </c>
      <c r="AA310" s="72">
        <f t="shared" si="20"/>
        <v>0</v>
      </c>
    </row>
    <row r="311" spans="1:27" ht="14.25" thickBot="1" x14ac:dyDescent="0.3">
      <c r="A311" s="54">
        <v>34128</v>
      </c>
      <c r="AA311" s="72">
        <f t="shared" si="20"/>
        <v>0</v>
      </c>
    </row>
    <row r="312" spans="1:27" ht="14.25" thickBot="1" x14ac:dyDescent="0.3">
      <c r="A312" s="54">
        <v>34129</v>
      </c>
      <c r="AA312" s="72">
        <f t="shared" si="20"/>
        <v>0</v>
      </c>
    </row>
    <row r="313" spans="1:27" ht="14.25" thickBot="1" x14ac:dyDescent="0.3">
      <c r="A313" s="54">
        <v>34130</v>
      </c>
      <c r="AA313" s="72">
        <f t="shared" si="20"/>
        <v>0</v>
      </c>
    </row>
    <row r="314" spans="1:27" ht="14.25" thickBot="1" x14ac:dyDescent="0.3">
      <c r="A314" s="54">
        <v>34131</v>
      </c>
      <c r="AA314" s="72">
        <f t="shared" si="20"/>
        <v>0</v>
      </c>
    </row>
    <row r="315" spans="1:27" ht="14.25" thickBot="1" x14ac:dyDescent="0.3">
      <c r="A315" s="54">
        <v>34132</v>
      </c>
      <c r="AA315" s="72">
        <f t="shared" si="20"/>
        <v>0</v>
      </c>
    </row>
    <row r="316" spans="1:27" ht="14.25" thickBot="1" x14ac:dyDescent="0.3">
      <c r="A316" s="54">
        <v>34133</v>
      </c>
      <c r="AA316" s="72">
        <f t="shared" si="20"/>
        <v>0</v>
      </c>
    </row>
    <row r="317" spans="1:27" ht="14.25" thickBot="1" x14ac:dyDescent="0.3">
      <c r="A317" s="54">
        <v>34134</v>
      </c>
      <c r="AA317" s="72">
        <f t="shared" si="20"/>
        <v>0</v>
      </c>
    </row>
    <row r="318" spans="1:27" ht="14.25" thickBot="1" x14ac:dyDescent="0.3">
      <c r="A318" s="54">
        <v>34135</v>
      </c>
      <c r="AA318" s="72">
        <f t="shared" si="20"/>
        <v>0</v>
      </c>
    </row>
    <row r="319" spans="1:27" ht="14.25" thickBot="1" x14ac:dyDescent="0.3">
      <c r="A319" s="54">
        <v>34136</v>
      </c>
      <c r="AA319" s="72">
        <f t="shared" si="20"/>
        <v>0</v>
      </c>
    </row>
    <row r="320" spans="1:27" ht="14.25" thickBot="1" x14ac:dyDescent="0.3">
      <c r="A320" s="54">
        <v>34137</v>
      </c>
      <c r="AA320" s="72">
        <f t="shared" si="20"/>
        <v>0</v>
      </c>
    </row>
    <row r="321" spans="1:27" ht="14.25" thickBot="1" x14ac:dyDescent="0.3">
      <c r="A321" s="54">
        <v>34138</v>
      </c>
      <c r="AA321" s="72">
        <f t="shared" si="20"/>
        <v>0</v>
      </c>
    </row>
    <row r="322" spans="1:27" ht="14.25" thickBot="1" x14ac:dyDescent="0.3">
      <c r="A322" s="54">
        <v>34139</v>
      </c>
      <c r="AA322" s="72">
        <f t="shared" si="20"/>
        <v>0</v>
      </c>
    </row>
    <row r="323" spans="1:27" ht="14.25" thickBot="1" x14ac:dyDescent="0.3">
      <c r="A323" s="54">
        <v>34140</v>
      </c>
      <c r="AA323" s="72">
        <f t="shared" si="20"/>
        <v>0</v>
      </c>
    </row>
    <row r="324" spans="1:27" ht="14.25" thickBot="1" x14ac:dyDescent="0.3">
      <c r="A324" s="54">
        <v>34141</v>
      </c>
      <c r="AA324" s="72">
        <f t="shared" si="20"/>
        <v>0</v>
      </c>
    </row>
    <row r="325" spans="1:27" ht="14.25" thickBot="1" x14ac:dyDescent="0.3">
      <c r="A325" s="54">
        <v>34142</v>
      </c>
      <c r="AA325" s="72">
        <f t="shared" si="20"/>
        <v>0</v>
      </c>
    </row>
    <row r="326" spans="1:27" ht="14.25" thickBot="1" x14ac:dyDescent="0.3">
      <c r="A326" s="54">
        <v>34143</v>
      </c>
      <c r="AA326" s="72">
        <f t="shared" si="20"/>
        <v>0</v>
      </c>
    </row>
    <row r="327" spans="1:27" ht="14.25" thickBot="1" x14ac:dyDescent="0.3">
      <c r="A327" s="54">
        <v>34144</v>
      </c>
      <c r="AA327" s="72">
        <f t="shared" si="20"/>
        <v>0</v>
      </c>
    </row>
    <row r="328" spans="1:27" ht="14.25" thickBot="1" x14ac:dyDescent="0.3">
      <c r="A328" s="54">
        <v>34145</v>
      </c>
      <c r="AA328" s="72">
        <f t="shared" si="20"/>
        <v>0</v>
      </c>
    </row>
    <row r="329" spans="1:27" ht="14.25" thickBot="1" x14ac:dyDescent="0.3">
      <c r="A329" s="54">
        <v>34146</v>
      </c>
      <c r="AA329" s="72">
        <f t="shared" si="20"/>
        <v>0</v>
      </c>
    </row>
    <row r="330" spans="1:27" ht="14.25" thickBot="1" x14ac:dyDescent="0.3">
      <c r="A330" s="54">
        <v>34147</v>
      </c>
      <c r="AA330" s="72">
        <f t="shared" si="20"/>
        <v>0</v>
      </c>
    </row>
    <row r="331" spans="1:27" ht="14.25" thickBot="1" x14ac:dyDescent="0.3">
      <c r="A331" s="54">
        <v>34148</v>
      </c>
      <c r="AA331" s="72">
        <f t="shared" si="20"/>
        <v>0</v>
      </c>
    </row>
    <row r="332" spans="1:27" ht="14.25" thickBot="1" x14ac:dyDescent="0.3">
      <c r="A332" s="54">
        <v>34149</v>
      </c>
      <c r="AA332" s="72">
        <f t="shared" si="20"/>
        <v>0</v>
      </c>
    </row>
    <row r="333" spans="1:27" ht="14.25" thickBot="1" x14ac:dyDescent="0.3">
      <c r="A333" s="54">
        <v>34150</v>
      </c>
      <c r="AA333" s="72">
        <f t="shared" si="20"/>
        <v>0</v>
      </c>
    </row>
    <row r="334" spans="1:27" ht="14.25" thickBot="1" x14ac:dyDescent="0.3">
      <c r="A334" s="54">
        <v>34151</v>
      </c>
      <c r="AA334" s="72">
        <f t="shared" si="20"/>
        <v>0</v>
      </c>
    </row>
    <row r="335" spans="1:27" ht="14.25" thickBot="1" x14ac:dyDescent="0.3">
      <c r="A335" s="54">
        <v>34152</v>
      </c>
      <c r="AA335" s="72">
        <f t="shared" si="20"/>
        <v>0</v>
      </c>
    </row>
    <row r="336" spans="1:27" ht="14.25" thickBot="1" x14ac:dyDescent="0.3">
      <c r="A336" s="54">
        <v>34153</v>
      </c>
      <c r="AA336" s="72">
        <f t="shared" si="20"/>
        <v>0</v>
      </c>
    </row>
    <row r="337" spans="1:27" ht="14.25" thickBot="1" x14ac:dyDescent="0.3">
      <c r="A337" s="54">
        <v>34154</v>
      </c>
      <c r="AA337" s="72">
        <f t="shared" si="20"/>
        <v>0</v>
      </c>
    </row>
    <row r="338" spans="1:27" ht="14.25" thickBot="1" x14ac:dyDescent="0.3">
      <c r="A338" s="54">
        <v>34155</v>
      </c>
      <c r="AA338" s="72">
        <f t="shared" si="20"/>
        <v>0</v>
      </c>
    </row>
    <row r="339" spans="1:27" ht="14.25" thickBot="1" x14ac:dyDescent="0.3">
      <c r="A339" s="54">
        <v>34156</v>
      </c>
      <c r="AA339" s="72">
        <f t="shared" si="20"/>
        <v>0</v>
      </c>
    </row>
    <row r="340" spans="1:27" ht="14.25" thickBot="1" x14ac:dyDescent="0.3">
      <c r="A340" s="54">
        <v>34157</v>
      </c>
      <c r="AA340" s="72">
        <f t="shared" si="20"/>
        <v>0</v>
      </c>
    </row>
    <row r="341" spans="1:27" ht="14.25" thickBot="1" x14ac:dyDescent="0.3">
      <c r="A341" s="54">
        <v>34158</v>
      </c>
      <c r="AA341" s="72">
        <f t="shared" si="20"/>
        <v>0</v>
      </c>
    </row>
    <row r="342" spans="1:27" ht="14.25" thickBot="1" x14ac:dyDescent="0.3">
      <c r="A342" s="54">
        <v>34159</v>
      </c>
      <c r="AA342" s="72">
        <f t="shared" si="20"/>
        <v>0</v>
      </c>
    </row>
    <row r="343" spans="1:27" ht="14.25" thickBot="1" x14ac:dyDescent="0.3">
      <c r="A343" s="54">
        <v>34160</v>
      </c>
      <c r="AA343" s="72">
        <f t="shared" si="20"/>
        <v>0</v>
      </c>
    </row>
    <row r="344" spans="1:27" ht="14.25" thickBot="1" x14ac:dyDescent="0.3">
      <c r="A344" s="54">
        <v>34161</v>
      </c>
      <c r="AA344" s="72">
        <f t="shared" si="20"/>
        <v>0</v>
      </c>
    </row>
    <row r="345" spans="1:27" ht="14.25" thickBot="1" x14ac:dyDescent="0.3">
      <c r="A345" s="54">
        <v>34162</v>
      </c>
      <c r="AA345" s="72">
        <f t="shared" si="20"/>
        <v>0</v>
      </c>
    </row>
    <row r="346" spans="1:27" ht="14.25" thickBot="1" x14ac:dyDescent="0.3">
      <c r="A346" s="54">
        <v>34163</v>
      </c>
      <c r="AA346" s="72">
        <f t="shared" si="20"/>
        <v>0</v>
      </c>
    </row>
    <row r="347" spans="1:27" ht="14.25" thickBot="1" x14ac:dyDescent="0.3">
      <c r="A347" s="54">
        <v>34164</v>
      </c>
      <c r="AA347" s="72">
        <f t="shared" si="20"/>
        <v>0</v>
      </c>
    </row>
    <row r="348" spans="1:27" ht="14.25" thickBot="1" x14ac:dyDescent="0.3">
      <c r="A348" s="54">
        <v>34165</v>
      </c>
      <c r="AA348" s="72">
        <f t="shared" si="20"/>
        <v>0</v>
      </c>
    </row>
    <row r="349" spans="1:27" ht="14.25" thickBot="1" x14ac:dyDescent="0.3">
      <c r="A349" s="54">
        <v>34166</v>
      </c>
      <c r="AA349" s="72">
        <f t="shared" si="20"/>
        <v>0</v>
      </c>
    </row>
    <row r="350" spans="1:27" ht="14.25" thickBot="1" x14ac:dyDescent="0.3">
      <c r="A350" s="54">
        <v>34167</v>
      </c>
      <c r="AA350" s="72">
        <f t="shared" si="20"/>
        <v>0</v>
      </c>
    </row>
    <row r="351" spans="1:27" ht="14.25" thickBot="1" x14ac:dyDescent="0.3">
      <c r="A351" s="54">
        <v>34168</v>
      </c>
      <c r="AA351" s="72">
        <f t="shared" si="20"/>
        <v>0</v>
      </c>
    </row>
    <row r="352" spans="1:27" ht="14.25" thickBot="1" x14ac:dyDescent="0.3">
      <c r="A352" s="54">
        <v>34169</v>
      </c>
      <c r="AA352" s="72">
        <f t="shared" si="20"/>
        <v>0</v>
      </c>
    </row>
    <row r="353" spans="1:27" ht="14.25" thickBot="1" x14ac:dyDescent="0.3">
      <c r="A353" s="54">
        <v>34170</v>
      </c>
      <c r="AA353" s="72">
        <f t="shared" si="20"/>
        <v>0</v>
      </c>
    </row>
    <row r="354" spans="1:27" ht="14.25" thickBot="1" x14ac:dyDescent="0.3">
      <c r="A354" s="54">
        <v>34171</v>
      </c>
      <c r="AA354" s="72">
        <f t="shared" si="20"/>
        <v>0</v>
      </c>
    </row>
    <row r="355" spans="1:27" ht="14.25" thickBot="1" x14ac:dyDescent="0.3">
      <c r="A355" s="54">
        <v>34172</v>
      </c>
      <c r="AA355" s="72">
        <f t="shared" si="20"/>
        <v>0</v>
      </c>
    </row>
    <row r="356" spans="1:27" ht="14.25" thickBot="1" x14ac:dyDescent="0.3">
      <c r="A356" s="54">
        <v>34173</v>
      </c>
      <c r="AA356" s="72">
        <f t="shared" si="20"/>
        <v>0</v>
      </c>
    </row>
    <row r="357" spans="1:27" ht="14.25" thickBot="1" x14ac:dyDescent="0.3">
      <c r="A357" s="54">
        <v>34174</v>
      </c>
      <c r="AA357" s="72">
        <f t="shared" si="20"/>
        <v>0</v>
      </c>
    </row>
    <row r="358" spans="1:27" ht="14.25" thickBot="1" x14ac:dyDescent="0.3">
      <c r="A358" s="54">
        <v>34175</v>
      </c>
      <c r="AA358" s="72">
        <f t="shared" si="20"/>
        <v>0</v>
      </c>
    </row>
    <row r="359" spans="1:27" ht="14.25" thickBot="1" x14ac:dyDescent="0.3">
      <c r="A359" s="54">
        <v>34176</v>
      </c>
      <c r="AA359" s="72">
        <f t="shared" si="20"/>
        <v>0</v>
      </c>
    </row>
    <row r="360" spans="1:27" ht="14.25" thickBot="1" x14ac:dyDescent="0.3">
      <c r="A360" s="54">
        <v>34177</v>
      </c>
      <c r="AA360" s="72">
        <f t="shared" si="20"/>
        <v>0</v>
      </c>
    </row>
    <row r="361" spans="1:27" ht="14.25" thickBot="1" x14ac:dyDescent="0.3">
      <c r="A361" s="54">
        <v>34178</v>
      </c>
      <c r="AA361" s="72">
        <f t="shared" si="20"/>
        <v>0</v>
      </c>
    </row>
    <row r="362" spans="1:27" ht="14.25" thickBot="1" x14ac:dyDescent="0.3">
      <c r="A362" s="54">
        <v>34179</v>
      </c>
      <c r="AA362" s="72">
        <f t="shared" si="20"/>
        <v>0</v>
      </c>
    </row>
    <row r="363" spans="1:27" ht="14.25" thickBot="1" x14ac:dyDescent="0.3">
      <c r="A363" s="54">
        <v>34180</v>
      </c>
      <c r="AA363" s="72">
        <f t="shared" ref="AA363:AA426" si="21">T363</f>
        <v>0</v>
      </c>
    </row>
    <row r="364" spans="1:27" ht="14.25" thickBot="1" x14ac:dyDescent="0.3">
      <c r="A364" s="54">
        <v>34181</v>
      </c>
      <c r="AA364" s="72">
        <f t="shared" si="21"/>
        <v>0</v>
      </c>
    </row>
    <row r="365" spans="1:27" ht="14.25" thickBot="1" x14ac:dyDescent="0.3">
      <c r="A365" s="54">
        <v>34182</v>
      </c>
      <c r="AA365" s="72">
        <f t="shared" si="21"/>
        <v>0</v>
      </c>
    </row>
    <row r="366" spans="1:27" ht="14.25" thickBot="1" x14ac:dyDescent="0.3">
      <c r="A366" s="54">
        <v>34183</v>
      </c>
      <c r="AA366" s="72">
        <f t="shared" si="21"/>
        <v>0</v>
      </c>
    </row>
    <row r="367" spans="1:27" ht="14.25" thickBot="1" x14ac:dyDescent="0.3">
      <c r="A367" s="54">
        <v>34184</v>
      </c>
      <c r="AA367" s="72">
        <f t="shared" si="21"/>
        <v>0</v>
      </c>
    </row>
    <row r="368" spans="1:27" ht="14.25" thickBot="1" x14ac:dyDescent="0.3">
      <c r="A368" s="54">
        <v>34185</v>
      </c>
      <c r="AA368" s="72">
        <f t="shared" si="21"/>
        <v>0</v>
      </c>
    </row>
    <row r="369" spans="1:27" ht="14.25" thickBot="1" x14ac:dyDescent="0.3">
      <c r="A369" s="54">
        <v>34186</v>
      </c>
      <c r="AA369" s="72">
        <f t="shared" si="21"/>
        <v>0</v>
      </c>
    </row>
    <row r="370" spans="1:27" ht="14.25" thickBot="1" x14ac:dyDescent="0.3">
      <c r="A370" s="54">
        <v>34187</v>
      </c>
      <c r="AA370" s="72">
        <f t="shared" si="21"/>
        <v>0</v>
      </c>
    </row>
    <row r="371" spans="1:27" ht="14.25" thickBot="1" x14ac:dyDescent="0.3">
      <c r="A371" s="54">
        <v>34188</v>
      </c>
      <c r="AA371" s="72">
        <f t="shared" si="21"/>
        <v>0</v>
      </c>
    </row>
    <row r="372" spans="1:27" ht="14.25" thickBot="1" x14ac:dyDescent="0.3">
      <c r="A372" s="54">
        <v>34189</v>
      </c>
      <c r="AA372" s="72">
        <f t="shared" si="21"/>
        <v>0</v>
      </c>
    </row>
    <row r="373" spans="1:27" ht="14.25" thickBot="1" x14ac:dyDescent="0.3">
      <c r="A373" s="54">
        <v>34190</v>
      </c>
      <c r="AA373" s="72">
        <f t="shared" si="21"/>
        <v>0</v>
      </c>
    </row>
    <row r="374" spans="1:27" ht="14.25" thickBot="1" x14ac:dyDescent="0.3">
      <c r="A374" s="54">
        <v>34191</v>
      </c>
      <c r="AA374" s="72">
        <f t="shared" si="21"/>
        <v>0</v>
      </c>
    </row>
    <row r="375" spans="1:27" ht="14.25" thickBot="1" x14ac:dyDescent="0.3">
      <c r="A375" s="54">
        <v>34192</v>
      </c>
      <c r="AA375" s="72">
        <f t="shared" si="21"/>
        <v>0</v>
      </c>
    </row>
    <row r="376" spans="1:27" ht="14.25" thickBot="1" x14ac:dyDescent="0.3">
      <c r="A376" s="54">
        <v>34193</v>
      </c>
      <c r="AA376" s="72">
        <f t="shared" si="21"/>
        <v>0</v>
      </c>
    </row>
    <row r="377" spans="1:27" ht="14.25" thickBot="1" x14ac:dyDescent="0.3">
      <c r="A377" s="54">
        <v>34194</v>
      </c>
      <c r="AA377" s="72">
        <f t="shared" si="21"/>
        <v>0</v>
      </c>
    </row>
    <row r="378" spans="1:27" ht="14.25" thickBot="1" x14ac:dyDescent="0.3">
      <c r="A378" s="54">
        <v>34195</v>
      </c>
      <c r="AA378" s="72">
        <f t="shared" si="21"/>
        <v>0</v>
      </c>
    </row>
    <row r="379" spans="1:27" ht="14.25" thickBot="1" x14ac:dyDescent="0.3">
      <c r="A379" s="54">
        <v>34196</v>
      </c>
      <c r="AA379" s="72">
        <f t="shared" si="21"/>
        <v>0</v>
      </c>
    </row>
    <row r="380" spans="1:27" ht="14.25" thickBot="1" x14ac:dyDescent="0.3">
      <c r="A380" s="54">
        <v>34197</v>
      </c>
      <c r="AA380" s="72">
        <f t="shared" si="21"/>
        <v>0</v>
      </c>
    </row>
    <row r="381" spans="1:27" ht="14.25" thickBot="1" x14ac:dyDescent="0.3">
      <c r="A381" s="54">
        <v>34198</v>
      </c>
      <c r="AA381" s="72">
        <f t="shared" si="21"/>
        <v>0</v>
      </c>
    </row>
    <row r="382" spans="1:27" ht="14.25" thickBot="1" x14ac:dyDescent="0.3">
      <c r="A382" s="54">
        <v>34199</v>
      </c>
      <c r="AA382" s="72">
        <f t="shared" si="21"/>
        <v>0</v>
      </c>
    </row>
    <row r="383" spans="1:27" ht="14.25" thickBot="1" x14ac:dyDescent="0.3">
      <c r="A383" s="54">
        <v>34200</v>
      </c>
      <c r="AA383" s="72">
        <f t="shared" si="21"/>
        <v>0</v>
      </c>
    </row>
    <row r="384" spans="1:27" ht="14.25" thickBot="1" x14ac:dyDescent="0.3">
      <c r="A384" s="54">
        <v>34201</v>
      </c>
      <c r="AA384" s="72">
        <f t="shared" si="21"/>
        <v>0</v>
      </c>
    </row>
    <row r="385" spans="1:27" ht="14.25" thickBot="1" x14ac:dyDescent="0.3">
      <c r="A385" s="54">
        <v>34202</v>
      </c>
      <c r="AA385" s="72">
        <f t="shared" si="21"/>
        <v>0</v>
      </c>
    </row>
    <row r="386" spans="1:27" ht="14.25" thickBot="1" x14ac:dyDescent="0.3">
      <c r="A386" s="54">
        <v>34203</v>
      </c>
      <c r="AA386" s="72">
        <f t="shared" si="21"/>
        <v>0</v>
      </c>
    </row>
    <row r="387" spans="1:27" ht="14.25" thickBot="1" x14ac:dyDescent="0.3">
      <c r="A387" s="54">
        <v>34204</v>
      </c>
      <c r="AA387" s="72">
        <f t="shared" si="21"/>
        <v>0</v>
      </c>
    </row>
    <row r="388" spans="1:27" ht="14.25" thickBot="1" x14ac:dyDescent="0.3">
      <c r="A388" s="54">
        <v>34205</v>
      </c>
      <c r="AA388" s="72">
        <f t="shared" si="21"/>
        <v>0</v>
      </c>
    </row>
    <row r="389" spans="1:27" ht="14.25" thickBot="1" x14ac:dyDescent="0.3">
      <c r="A389" s="54">
        <v>34206</v>
      </c>
      <c r="AA389" s="72">
        <f t="shared" si="21"/>
        <v>0</v>
      </c>
    </row>
    <row r="390" spans="1:27" ht="14.25" thickBot="1" x14ac:dyDescent="0.3">
      <c r="A390" s="54">
        <v>34207</v>
      </c>
      <c r="AA390" s="72">
        <f t="shared" si="21"/>
        <v>0</v>
      </c>
    </row>
    <row r="391" spans="1:27" ht="14.25" thickBot="1" x14ac:dyDescent="0.3">
      <c r="A391" s="54">
        <v>34208</v>
      </c>
      <c r="AA391" s="72">
        <f t="shared" si="21"/>
        <v>0</v>
      </c>
    </row>
    <row r="392" spans="1:27" ht="14.25" thickBot="1" x14ac:dyDescent="0.3">
      <c r="A392" s="54">
        <v>34209</v>
      </c>
      <c r="AA392" s="72">
        <f t="shared" si="21"/>
        <v>0</v>
      </c>
    </row>
    <row r="393" spans="1:27" ht="14.25" thickBot="1" x14ac:dyDescent="0.3">
      <c r="A393" s="54">
        <v>34210</v>
      </c>
      <c r="AA393" s="72">
        <f t="shared" si="21"/>
        <v>0</v>
      </c>
    </row>
    <row r="394" spans="1:27" ht="14.25" thickBot="1" x14ac:dyDescent="0.3">
      <c r="A394" s="54">
        <v>34211</v>
      </c>
      <c r="AA394" s="72">
        <f t="shared" si="21"/>
        <v>0</v>
      </c>
    </row>
    <row r="395" spans="1:27" ht="14.25" thickBot="1" x14ac:dyDescent="0.3">
      <c r="A395" s="54">
        <v>34212</v>
      </c>
      <c r="AA395" s="72">
        <f t="shared" si="21"/>
        <v>0</v>
      </c>
    </row>
    <row r="396" spans="1:27" ht="14.25" thickBot="1" x14ac:dyDescent="0.3">
      <c r="A396" s="54">
        <v>34213</v>
      </c>
      <c r="AA396" s="72">
        <f t="shared" si="21"/>
        <v>0</v>
      </c>
    </row>
    <row r="397" spans="1:27" ht="14.25" thickBot="1" x14ac:dyDescent="0.3">
      <c r="A397" s="54">
        <v>34214</v>
      </c>
      <c r="AA397" s="72">
        <f t="shared" si="21"/>
        <v>0</v>
      </c>
    </row>
    <row r="398" spans="1:27" ht="14.25" thickBot="1" x14ac:dyDescent="0.3">
      <c r="A398" s="54">
        <v>34215</v>
      </c>
      <c r="AA398" s="72">
        <f t="shared" si="21"/>
        <v>0</v>
      </c>
    </row>
    <row r="399" spans="1:27" ht="14.25" thickBot="1" x14ac:dyDescent="0.3">
      <c r="AA399" s="72">
        <f t="shared" si="21"/>
        <v>0</v>
      </c>
    </row>
    <row r="400" spans="1:27" ht="14.25" thickBot="1" x14ac:dyDescent="0.3">
      <c r="AA400" s="72">
        <f t="shared" si="21"/>
        <v>0</v>
      </c>
    </row>
    <row r="401" spans="27:27" ht="14.25" thickBot="1" x14ac:dyDescent="0.3">
      <c r="AA401" s="72">
        <f t="shared" si="21"/>
        <v>0</v>
      </c>
    </row>
    <row r="402" spans="27:27" ht="14.25" thickBot="1" x14ac:dyDescent="0.3">
      <c r="AA402" s="72">
        <f t="shared" si="21"/>
        <v>0</v>
      </c>
    </row>
    <row r="403" spans="27:27" ht="14.25" thickBot="1" x14ac:dyDescent="0.3">
      <c r="AA403" s="72">
        <f t="shared" si="21"/>
        <v>0</v>
      </c>
    </row>
    <row r="404" spans="27:27" ht="14.25" thickBot="1" x14ac:dyDescent="0.3">
      <c r="AA404" s="72">
        <f t="shared" si="21"/>
        <v>0</v>
      </c>
    </row>
    <row r="405" spans="27:27" ht="14.25" thickBot="1" x14ac:dyDescent="0.3">
      <c r="AA405" s="72">
        <f t="shared" si="21"/>
        <v>0</v>
      </c>
    </row>
    <row r="406" spans="27:27" ht="14.25" thickBot="1" x14ac:dyDescent="0.3">
      <c r="AA406" s="72">
        <f t="shared" si="21"/>
        <v>0</v>
      </c>
    </row>
    <row r="407" spans="27:27" ht="14.25" thickBot="1" x14ac:dyDescent="0.3">
      <c r="AA407" s="72">
        <f t="shared" si="21"/>
        <v>0</v>
      </c>
    </row>
    <row r="408" spans="27:27" ht="14.25" thickBot="1" x14ac:dyDescent="0.3">
      <c r="AA408" s="72">
        <f t="shared" si="21"/>
        <v>0</v>
      </c>
    </row>
    <row r="409" spans="27:27" ht="14.25" thickBot="1" x14ac:dyDescent="0.3">
      <c r="AA409" s="72">
        <f t="shared" si="21"/>
        <v>0</v>
      </c>
    </row>
    <row r="410" spans="27:27" ht="14.25" thickBot="1" x14ac:dyDescent="0.3">
      <c r="AA410" s="72">
        <f t="shared" si="21"/>
        <v>0</v>
      </c>
    </row>
    <row r="411" spans="27:27" ht="14.25" thickBot="1" x14ac:dyDescent="0.3">
      <c r="AA411" s="72">
        <f t="shared" si="21"/>
        <v>0</v>
      </c>
    </row>
    <row r="412" spans="27:27" ht="14.25" thickBot="1" x14ac:dyDescent="0.3">
      <c r="AA412" s="72">
        <f t="shared" si="21"/>
        <v>0</v>
      </c>
    </row>
    <row r="413" spans="27:27" ht="14.25" thickBot="1" x14ac:dyDescent="0.3">
      <c r="AA413" s="72">
        <f t="shared" si="21"/>
        <v>0</v>
      </c>
    </row>
    <row r="414" spans="27:27" ht="14.25" thickBot="1" x14ac:dyDescent="0.3">
      <c r="AA414" s="72">
        <f t="shared" si="21"/>
        <v>0</v>
      </c>
    </row>
    <row r="415" spans="27:27" ht="14.25" thickBot="1" x14ac:dyDescent="0.3">
      <c r="AA415" s="72">
        <f t="shared" si="21"/>
        <v>0</v>
      </c>
    </row>
    <row r="416" spans="27:27" ht="14.25" thickBot="1" x14ac:dyDescent="0.3">
      <c r="AA416" s="72">
        <f t="shared" si="21"/>
        <v>0</v>
      </c>
    </row>
    <row r="417" spans="27:27" ht="14.25" thickBot="1" x14ac:dyDescent="0.3">
      <c r="AA417" s="72">
        <f t="shared" si="21"/>
        <v>0</v>
      </c>
    </row>
    <row r="418" spans="27:27" ht="14.25" thickBot="1" x14ac:dyDescent="0.3">
      <c r="AA418" s="72">
        <f t="shared" si="21"/>
        <v>0</v>
      </c>
    </row>
    <row r="419" spans="27:27" ht="14.25" thickBot="1" x14ac:dyDescent="0.3">
      <c r="AA419" s="72">
        <f t="shared" si="21"/>
        <v>0</v>
      </c>
    </row>
    <row r="420" spans="27:27" ht="14.25" thickBot="1" x14ac:dyDescent="0.3">
      <c r="AA420" s="72">
        <f t="shared" si="21"/>
        <v>0</v>
      </c>
    </row>
    <row r="421" spans="27:27" ht="14.25" thickBot="1" x14ac:dyDescent="0.3">
      <c r="AA421" s="72">
        <f t="shared" si="21"/>
        <v>0</v>
      </c>
    </row>
    <row r="422" spans="27:27" ht="14.25" thickBot="1" x14ac:dyDescent="0.3">
      <c r="AA422" s="72">
        <f t="shared" si="21"/>
        <v>0</v>
      </c>
    </row>
    <row r="423" spans="27:27" ht="14.25" thickBot="1" x14ac:dyDescent="0.3">
      <c r="AA423" s="72">
        <f t="shared" si="21"/>
        <v>0</v>
      </c>
    </row>
    <row r="424" spans="27:27" ht="14.25" thickBot="1" x14ac:dyDescent="0.3">
      <c r="AA424" s="72">
        <f t="shared" si="21"/>
        <v>0</v>
      </c>
    </row>
    <row r="425" spans="27:27" ht="14.25" thickBot="1" x14ac:dyDescent="0.3">
      <c r="AA425" s="72">
        <f t="shared" si="21"/>
        <v>0</v>
      </c>
    </row>
    <row r="426" spans="27:27" ht="14.25" thickBot="1" x14ac:dyDescent="0.3">
      <c r="AA426" s="72">
        <f t="shared" si="21"/>
        <v>0</v>
      </c>
    </row>
    <row r="427" spans="27:27" ht="14.25" thickBot="1" x14ac:dyDescent="0.3">
      <c r="AA427" s="72">
        <f t="shared" ref="AA427:AA490" si="22">T427</f>
        <v>0</v>
      </c>
    </row>
    <row r="428" spans="27:27" ht="14.25" thickBot="1" x14ac:dyDescent="0.3">
      <c r="AA428" s="72">
        <f t="shared" si="22"/>
        <v>0</v>
      </c>
    </row>
    <row r="429" spans="27:27" ht="14.25" thickBot="1" x14ac:dyDescent="0.3">
      <c r="AA429" s="72">
        <f t="shared" si="22"/>
        <v>0</v>
      </c>
    </row>
    <row r="430" spans="27:27" ht="14.25" thickBot="1" x14ac:dyDescent="0.3">
      <c r="AA430" s="72">
        <f t="shared" si="22"/>
        <v>0</v>
      </c>
    </row>
    <row r="431" spans="27:27" ht="14.25" thickBot="1" x14ac:dyDescent="0.3">
      <c r="AA431" s="72">
        <f t="shared" si="22"/>
        <v>0</v>
      </c>
    </row>
    <row r="432" spans="27:27" ht="14.25" thickBot="1" x14ac:dyDescent="0.3">
      <c r="AA432" s="72">
        <f t="shared" si="22"/>
        <v>0</v>
      </c>
    </row>
    <row r="433" spans="27:27" ht="14.25" thickBot="1" x14ac:dyDescent="0.3">
      <c r="AA433" s="72">
        <f t="shared" si="22"/>
        <v>0</v>
      </c>
    </row>
    <row r="434" spans="27:27" ht="14.25" thickBot="1" x14ac:dyDescent="0.3">
      <c r="AA434" s="72">
        <f t="shared" si="22"/>
        <v>0</v>
      </c>
    </row>
    <row r="435" spans="27:27" ht="14.25" thickBot="1" x14ac:dyDescent="0.3">
      <c r="AA435" s="72">
        <f t="shared" si="22"/>
        <v>0</v>
      </c>
    </row>
    <row r="436" spans="27:27" ht="14.25" thickBot="1" x14ac:dyDescent="0.3">
      <c r="AA436" s="72">
        <f t="shared" si="22"/>
        <v>0</v>
      </c>
    </row>
    <row r="437" spans="27:27" ht="14.25" thickBot="1" x14ac:dyDescent="0.3">
      <c r="AA437" s="72">
        <f t="shared" si="22"/>
        <v>0</v>
      </c>
    </row>
    <row r="438" spans="27:27" ht="14.25" thickBot="1" x14ac:dyDescent="0.3">
      <c r="AA438" s="72">
        <f t="shared" si="22"/>
        <v>0</v>
      </c>
    </row>
    <row r="439" spans="27:27" ht="14.25" thickBot="1" x14ac:dyDescent="0.3">
      <c r="AA439" s="72">
        <f t="shared" si="22"/>
        <v>0</v>
      </c>
    </row>
    <row r="440" spans="27:27" ht="14.25" thickBot="1" x14ac:dyDescent="0.3">
      <c r="AA440" s="72">
        <f t="shared" si="22"/>
        <v>0</v>
      </c>
    </row>
    <row r="441" spans="27:27" ht="14.25" thickBot="1" x14ac:dyDescent="0.3">
      <c r="AA441" s="72">
        <f t="shared" si="22"/>
        <v>0</v>
      </c>
    </row>
    <row r="442" spans="27:27" ht="14.25" thickBot="1" x14ac:dyDescent="0.3">
      <c r="AA442" s="72">
        <f t="shared" si="22"/>
        <v>0</v>
      </c>
    </row>
    <row r="443" spans="27:27" ht="14.25" thickBot="1" x14ac:dyDescent="0.3">
      <c r="AA443" s="72">
        <f t="shared" si="22"/>
        <v>0</v>
      </c>
    </row>
    <row r="444" spans="27:27" ht="14.25" thickBot="1" x14ac:dyDescent="0.3">
      <c r="AA444" s="72">
        <f t="shared" si="22"/>
        <v>0</v>
      </c>
    </row>
    <row r="445" spans="27:27" ht="14.25" thickBot="1" x14ac:dyDescent="0.3">
      <c r="AA445" s="72">
        <f t="shared" si="22"/>
        <v>0</v>
      </c>
    </row>
    <row r="446" spans="27:27" ht="14.25" thickBot="1" x14ac:dyDescent="0.3">
      <c r="AA446" s="72">
        <f t="shared" si="22"/>
        <v>0</v>
      </c>
    </row>
    <row r="447" spans="27:27" ht="14.25" thickBot="1" x14ac:dyDescent="0.3">
      <c r="AA447" s="72">
        <f t="shared" si="22"/>
        <v>0</v>
      </c>
    </row>
    <row r="448" spans="27:27" ht="14.25" thickBot="1" x14ac:dyDescent="0.3">
      <c r="AA448" s="72">
        <f t="shared" si="22"/>
        <v>0</v>
      </c>
    </row>
    <row r="449" spans="27:27" ht="14.25" thickBot="1" x14ac:dyDescent="0.3">
      <c r="AA449" s="72">
        <f t="shared" si="22"/>
        <v>0</v>
      </c>
    </row>
    <row r="450" spans="27:27" ht="14.25" thickBot="1" x14ac:dyDescent="0.3">
      <c r="AA450" s="72">
        <f t="shared" si="22"/>
        <v>0</v>
      </c>
    </row>
    <row r="451" spans="27:27" ht="14.25" thickBot="1" x14ac:dyDescent="0.3">
      <c r="AA451" s="72">
        <f t="shared" si="22"/>
        <v>0</v>
      </c>
    </row>
    <row r="452" spans="27:27" ht="14.25" thickBot="1" x14ac:dyDescent="0.3">
      <c r="AA452" s="72">
        <f t="shared" si="22"/>
        <v>0</v>
      </c>
    </row>
    <row r="453" spans="27:27" ht="14.25" thickBot="1" x14ac:dyDescent="0.3">
      <c r="AA453" s="72">
        <f t="shared" si="22"/>
        <v>0</v>
      </c>
    </row>
    <row r="454" spans="27:27" ht="14.25" thickBot="1" x14ac:dyDescent="0.3">
      <c r="AA454" s="72">
        <f t="shared" si="22"/>
        <v>0</v>
      </c>
    </row>
    <row r="455" spans="27:27" ht="14.25" thickBot="1" x14ac:dyDescent="0.3">
      <c r="AA455" s="72">
        <f t="shared" si="22"/>
        <v>0</v>
      </c>
    </row>
    <row r="456" spans="27:27" ht="14.25" thickBot="1" x14ac:dyDescent="0.3">
      <c r="AA456" s="72">
        <f t="shared" si="22"/>
        <v>0</v>
      </c>
    </row>
    <row r="457" spans="27:27" ht="14.25" thickBot="1" x14ac:dyDescent="0.3">
      <c r="AA457" s="72">
        <f t="shared" si="22"/>
        <v>0</v>
      </c>
    </row>
    <row r="458" spans="27:27" ht="14.25" thickBot="1" x14ac:dyDescent="0.3">
      <c r="AA458" s="72">
        <f t="shared" si="22"/>
        <v>0</v>
      </c>
    </row>
    <row r="459" spans="27:27" ht="14.25" thickBot="1" x14ac:dyDescent="0.3">
      <c r="AA459" s="72">
        <f t="shared" si="22"/>
        <v>0</v>
      </c>
    </row>
    <row r="460" spans="27:27" ht="14.25" thickBot="1" x14ac:dyDescent="0.3">
      <c r="AA460" s="72">
        <f t="shared" si="22"/>
        <v>0</v>
      </c>
    </row>
    <row r="461" spans="27:27" ht="14.25" thickBot="1" x14ac:dyDescent="0.3">
      <c r="AA461" s="72">
        <f t="shared" si="22"/>
        <v>0</v>
      </c>
    </row>
    <row r="462" spans="27:27" ht="14.25" thickBot="1" x14ac:dyDescent="0.3">
      <c r="AA462" s="72">
        <f t="shared" si="22"/>
        <v>0</v>
      </c>
    </row>
    <row r="463" spans="27:27" ht="14.25" thickBot="1" x14ac:dyDescent="0.3">
      <c r="AA463" s="72">
        <f t="shared" si="22"/>
        <v>0</v>
      </c>
    </row>
    <row r="464" spans="27:27" ht="14.25" thickBot="1" x14ac:dyDescent="0.3">
      <c r="AA464" s="72">
        <f t="shared" si="22"/>
        <v>0</v>
      </c>
    </row>
    <row r="465" spans="27:27" ht="14.25" thickBot="1" x14ac:dyDescent="0.3">
      <c r="AA465" s="72">
        <f t="shared" si="22"/>
        <v>0</v>
      </c>
    </row>
    <row r="466" spans="27:27" ht="14.25" thickBot="1" x14ac:dyDescent="0.3">
      <c r="AA466" s="72">
        <f t="shared" si="22"/>
        <v>0</v>
      </c>
    </row>
    <row r="467" spans="27:27" ht="14.25" thickBot="1" x14ac:dyDescent="0.3">
      <c r="AA467" s="72">
        <f t="shared" si="22"/>
        <v>0</v>
      </c>
    </row>
    <row r="468" spans="27:27" ht="14.25" thickBot="1" x14ac:dyDescent="0.3">
      <c r="AA468" s="72">
        <f t="shared" si="22"/>
        <v>0</v>
      </c>
    </row>
    <row r="469" spans="27:27" ht="14.25" thickBot="1" x14ac:dyDescent="0.3">
      <c r="AA469" s="72">
        <f t="shared" si="22"/>
        <v>0</v>
      </c>
    </row>
    <row r="470" spans="27:27" ht="14.25" thickBot="1" x14ac:dyDescent="0.3">
      <c r="AA470" s="72">
        <f t="shared" si="22"/>
        <v>0</v>
      </c>
    </row>
    <row r="471" spans="27:27" ht="14.25" thickBot="1" x14ac:dyDescent="0.3">
      <c r="AA471" s="72">
        <f t="shared" si="22"/>
        <v>0</v>
      </c>
    </row>
    <row r="472" spans="27:27" ht="14.25" thickBot="1" x14ac:dyDescent="0.3">
      <c r="AA472" s="72">
        <f t="shared" si="22"/>
        <v>0</v>
      </c>
    </row>
    <row r="473" spans="27:27" ht="14.25" thickBot="1" x14ac:dyDescent="0.3">
      <c r="AA473" s="72">
        <f t="shared" si="22"/>
        <v>0</v>
      </c>
    </row>
    <row r="474" spans="27:27" ht="14.25" thickBot="1" x14ac:dyDescent="0.3">
      <c r="AA474" s="72">
        <f t="shared" si="22"/>
        <v>0</v>
      </c>
    </row>
    <row r="475" spans="27:27" ht="14.25" thickBot="1" x14ac:dyDescent="0.3">
      <c r="AA475" s="72">
        <f t="shared" si="22"/>
        <v>0</v>
      </c>
    </row>
    <row r="476" spans="27:27" ht="14.25" thickBot="1" x14ac:dyDescent="0.3">
      <c r="AA476" s="72">
        <f t="shared" si="22"/>
        <v>0</v>
      </c>
    </row>
    <row r="477" spans="27:27" ht="14.25" thickBot="1" x14ac:dyDescent="0.3">
      <c r="AA477" s="72">
        <f t="shared" si="22"/>
        <v>0</v>
      </c>
    </row>
    <row r="478" spans="27:27" ht="14.25" thickBot="1" x14ac:dyDescent="0.3">
      <c r="AA478" s="72">
        <f t="shared" si="22"/>
        <v>0</v>
      </c>
    </row>
    <row r="479" spans="27:27" ht="14.25" thickBot="1" x14ac:dyDescent="0.3">
      <c r="AA479" s="72">
        <f t="shared" si="22"/>
        <v>0</v>
      </c>
    </row>
    <row r="480" spans="27:27" ht="14.25" thickBot="1" x14ac:dyDescent="0.3">
      <c r="AA480" s="72">
        <f t="shared" si="22"/>
        <v>0</v>
      </c>
    </row>
    <row r="481" spans="27:27" ht="14.25" thickBot="1" x14ac:dyDescent="0.3">
      <c r="AA481" s="72">
        <f t="shared" si="22"/>
        <v>0</v>
      </c>
    </row>
    <row r="482" spans="27:27" ht="14.25" thickBot="1" x14ac:dyDescent="0.3">
      <c r="AA482" s="72">
        <f t="shared" si="22"/>
        <v>0</v>
      </c>
    </row>
    <row r="483" spans="27:27" ht="14.25" thickBot="1" x14ac:dyDescent="0.3">
      <c r="AA483" s="72">
        <f t="shared" si="22"/>
        <v>0</v>
      </c>
    </row>
    <row r="484" spans="27:27" ht="14.25" thickBot="1" x14ac:dyDescent="0.3">
      <c r="AA484" s="72">
        <f t="shared" si="22"/>
        <v>0</v>
      </c>
    </row>
    <row r="485" spans="27:27" ht="14.25" thickBot="1" x14ac:dyDescent="0.3">
      <c r="AA485" s="72">
        <f t="shared" si="22"/>
        <v>0</v>
      </c>
    </row>
    <row r="486" spans="27:27" ht="14.25" thickBot="1" x14ac:dyDescent="0.3">
      <c r="AA486" s="72">
        <f t="shared" si="22"/>
        <v>0</v>
      </c>
    </row>
    <row r="487" spans="27:27" ht="14.25" thickBot="1" x14ac:dyDescent="0.3">
      <c r="AA487" s="72">
        <f t="shared" si="22"/>
        <v>0</v>
      </c>
    </row>
    <row r="488" spans="27:27" ht="14.25" thickBot="1" x14ac:dyDescent="0.3">
      <c r="AA488" s="72">
        <f t="shared" si="22"/>
        <v>0</v>
      </c>
    </row>
    <row r="489" spans="27:27" ht="14.25" thickBot="1" x14ac:dyDescent="0.3">
      <c r="AA489" s="72">
        <f t="shared" si="22"/>
        <v>0</v>
      </c>
    </row>
    <row r="490" spans="27:27" ht="14.25" thickBot="1" x14ac:dyDescent="0.3">
      <c r="AA490" s="72">
        <f t="shared" si="22"/>
        <v>0</v>
      </c>
    </row>
    <row r="491" spans="27:27" ht="14.25" thickBot="1" x14ac:dyDescent="0.3">
      <c r="AA491" s="72">
        <f t="shared" ref="AA491:AA554" si="23">T491</f>
        <v>0</v>
      </c>
    </row>
    <row r="492" spans="27:27" ht="14.25" thickBot="1" x14ac:dyDescent="0.3">
      <c r="AA492" s="72">
        <f t="shared" si="23"/>
        <v>0</v>
      </c>
    </row>
    <row r="493" spans="27:27" ht="14.25" thickBot="1" x14ac:dyDescent="0.3">
      <c r="AA493" s="72">
        <f t="shared" si="23"/>
        <v>0</v>
      </c>
    </row>
    <row r="494" spans="27:27" ht="14.25" thickBot="1" x14ac:dyDescent="0.3">
      <c r="AA494" s="72">
        <f t="shared" si="23"/>
        <v>0</v>
      </c>
    </row>
    <row r="495" spans="27:27" ht="14.25" thickBot="1" x14ac:dyDescent="0.3">
      <c r="AA495" s="72">
        <f t="shared" si="23"/>
        <v>0</v>
      </c>
    </row>
    <row r="496" spans="27:27" ht="14.25" thickBot="1" x14ac:dyDescent="0.3">
      <c r="AA496" s="72">
        <f t="shared" si="23"/>
        <v>0</v>
      </c>
    </row>
    <row r="497" spans="27:27" ht="14.25" thickBot="1" x14ac:dyDescent="0.3">
      <c r="AA497" s="72">
        <f t="shared" si="23"/>
        <v>0</v>
      </c>
    </row>
    <row r="498" spans="27:27" ht="14.25" thickBot="1" x14ac:dyDescent="0.3">
      <c r="AA498" s="72">
        <f t="shared" si="23"/>
        <v>0</v>
      </c>
    </row>
    <row r="499" spans="27:27" ht="14.25" thickBot="1" x14ac:dyDescent="0.3">
      <c r="AA499" s="72">
        <f t="shared" si="23"/>
        <v>0</v>
      </c>
    </row>
    <row r="500" spans="27:27" ht="14.25" thickBot="1" x14ac:dyDescent="0.3">
      <c r="AA500" s="72">
        <f t="shared" si="23"/>
        <v>0</v>
      </c>
    </row>
    <row r="501" spans="27:27" ht="14.25" thickBot="1" x14ac:dyDescent="0.3">
      <c r="AA501" s="72">
        <f t="shared" si="23"/>
        <v>0</v>
      </c>
    </row>
    <row r="502" spans="27:27" ht="14.25" thickBot="1" x14ac:dyDescent="0.3">
      <c r="AA502" s="72">
        <f t="shared" si="23"/>
        <v>0</v>
      </c>
    </row>
    <row r="503" spans="27:27" ht="14.25" thickBot="1" x14ac:dyDescent="0.3">
      <c r="AA503" s="72">
        <f t="shared" si="23"/>
        <v>0</v>
      </c>
    </row>
    <row r="504" spans="27:27" ht="14.25" thickBot="1" x14ac:dyDescent="0.3">
      <c r="AA504" s="72">
        <f t="shared" si="23"/>
        <v>0</v>
      </c>
    </row>
    <row r="505" spans="27:27" ht="14.25" thickBot="1" x14ac:dyDescent="0.3">
      <c r="AA505" s="72">
        <f t="shared" si="23"/>
        <v>0</v>
      </c>
    </row>
    <row r="506" spans="27:27" ht="14.25" thickBot="1" x14ac:dyDescent="0.3">
      <c r="AA506" s="72">
        <f t="shared" si="23"/>
        <v>0</v>
      </c>
    </row>
    <row r="507" spans="27:27" ht="14.25" thickBot="1" x14ac:dyDescent="0.3">
      <c r="AA507" s="72">
        <f t="shared" si="23"/>
        <v>0</v>
      </c>
    </row>
    <row r="508" spans="27:27" ht="14.25" thickBot="1" x14ac:dyDescent="0.3">
      <c r="AA508" s="72">
        <f t="shared" si="23"/>
        <v>0</v>
      </c>
    </row>
    <row r="509" spans="27:27" ht="14.25" thickBot="1" x14ac:dyDescent="0.3">
      <c r="AA509" s="72">
        <f t="shared" si="23"/>
        <v>0</v>
      </c>
    </row>
    <row r="510" spans="27:27" ht="14.25" thickBot="1" x14ac:dyDescent="0.3">
      <c r="AA510" s="72">
        <f t="shared" si="23"/>
        <v>0</v>
      </c>
    </row>
    <row r="511" spans="27:27" ht="14.25" thickBot="1" x14ac:dyDescent="0.3">
      <c r="AA511" s="72">
        <f t="shared" si="23"/>
        <v>0</v>
      </c>
    </row>
    <row r="512" spans="27:27" ht="14.25" thickBot="1" x14ac:dyDescent="0.3">
      <c r="AA512" s="72">
        <f t="shared" si="23"/>
        <v>0</v>
      </c>
    </row>
    <row r="513" spans="27:27" ht="14.25" thickBot="1" x14ac:dyDescent="0.3">
      <c r="AA513" s="72">
        <f t="shared" si="23"/>
        <v>0</v>
      </c>
    </row>
    <row r="514" spans="27:27" ht="14.25" thickBot="1" x14ac:dyDescent="0.3">
      <c r="AA514" s="72">
        <f t="shared" si="23"/>
        <v>0</v>
      </c>
    </row>
    <row r="515" spans="27:27" ht="14.25" thickBot="1" x14ac:dyDescent="0.3">
      <c r="AA515" s="72">
        <f t="shared" si="23"/>
        <v>0</v>
      </c>
    </row>
    <row r="516" spans="27:27" ht="14.25" thickBot="1" x14ac:dyDescent="0.3">
      <c r="AA516" s="72">
        <f t="shared" si="23"/>
        <v>0</v>
      </c>
    </row>
    <row r="517" spans="27:27" ht="14.25" thickBot="1" x14ac:dyDescent="0.3">
      <c r="AA517" s="72">
        <f t="shared" si="23"/>
        <v>0</v>
      </c>
    </row>
    <row r="518" spans="27:27" ht="14.25" thickBot="1" x14ac:dyDescent="0.3">
      <c r="AA518" s="72">
        <f t="shared" si="23"/>
        <v>0</v>
      </c>
    </row>
    <row r="519" spans="27:27" ht="14.25" thickBot="1" x14ac:dyDescent="0.3">
      <c r="AA519" s="72">
        <f t="shared" si="23"/>
        <v>0</v>
      </c>
    </row>
    <row r="520" spans="27:27" ht="14.25" thickBot="1" x14ac:dyDescent="0.3">
      <c r="AA520" s="72">
        <f t="shared" si="23"/>
        <v>0</v>
      </c>
    </row>
    <row r="521" spans="27:27" ht="14.25" thickBot="1" x14ac:dyDescent="0.3">
      <c r="AA521" s="72">
        <f t="shared" si="23"/>
        <v>0</v>
      </c>
    </row>
    <row r="522" spans="27:27" ht="14.25" thickBot="1" x14ac:dyDescent="0.3">
      <c r="AA522" s="72">
        <f t="shared" si="23"/>
        <v>0</v>
      </c>
    </row>
    <row r="523" spans="27:27" ht="14.25" thickBot="1" x14ac:dyDescent="0.3">
      <c r="AA523" s="72">
        <f t="shared" si="23"/>
        <v>0</v>
      </c>
    </row>
    <row r="524" spans="27:27" ht="14.25" thickBot="1" x14ac:dyDescent="0.3">
      <c r="AA524" s="72">
        <f t="shared" si="23"/>
        <v>0</v>
      </c>
    </row>
    <row r="525" spans="27:27" ht="14.25" thickBot="1" x14ac:dyDescent="0.3">
      <c r="AA525" s="72">
        <f t="shared" si="23"/>
        <v>0</v>
      </c>
    </row>
    <row r="526" spans="27:27" ht="14.25" thickBot="1" x14ac:dyDescent="0.3">
      <c r="AA526" s="72">
        <f t="shared" si="23"/>
        <v>0</v>
      </c>
    </row>
    <row r="527" spans="27:27" ht="14.25" thickBot="1" x14ac:dyDescent="0.3">
      <c r="AA527" s="72">
        <f t="shared" si="23"/>
        <v>0</v>
      </c>
    </row>
    <row r="528" spans="27:27" ht="14.25" thickBot="1" x14ac:dyDescent="0.3">
      <c r="AA528" s="72">
        <f t="shared" si="23"/>
        <v>0</v>
      </c>
    </row>
    <row r="529" spans="27:27" ht="14.25" thickBot="1" x14ac:dyDescent="0.3">
      <c r="AA529" s="72">
        <f t="shared" si="23"/>
        <v>0</v>
      </c>
    </row>
    <row r="530" spans="27:27" ht="14.25" thickBot="1" x14ac:dyDescent="0.3">
      <c r="AA530" s="72">
        <f t="shared" si="23"/>
        <v>0</v>
      </c>
    </row>
    <row r="531" spans="27:27" ht="14.25" thickBot="1" x14ac:dyDescent="0.3">
      <c r="AA531" s="72">
        <f t="shared" si="23"/>
        <v>0</v>
      </c>
    </row>
    <row r="532" spans="27:27" ht="14.25" thickBot="1" x14ac:dyDescent="0.3">
      <c r="AA532" s="72">
        <f t="shared" si="23"/>
        <v>0</v>
      </c>
    </row>
    <row r="533" spans="27:27" ht="14.25" thickBot="1" x14ac:dyDescent="0.3">
      <c r="AA533" s="72">
        <f t="shared" si="23"/>
        <v>0</v>
      </c>
    </row>
    <row r="534" spans="27:27" ht="14.25" thickBot="1" x14ac:dyDescent="0.3">
      <c r="AA534" s="72">
        <f t="shared" si="23"/>
        <v>0</v>
      </c>
    </row>
    <row r="535" spans="27:27" ht="14.25" thickBot="1" x14ac:dyDescent="0.3">
      <c r="AA535" s="72">
        <f t="shared" si="23"/>
        <v>0</v>
      </c>
    </row>
    <row r="536" spans="27:27" ht="14.25" thickBot="1" x14ac:dyDescent="0.3">
      <c r="AA536" s="72">
        <f t="shared" si="23"/>
        <v>0</v>
      </c>
    </row>
    <row r="537" spans="27:27" ht="14.25" thickBot="1" x14ac:dyDescent="0.3">
      <c r="AA537" s="72">
        <f t="shared" si="23"/>
        <v>0</v>
      </c>
    </row>
    <row r="538" spans="27:27" ht="14.25" thickBot="1" x14ac:dyDescent="0.3">
      <c r="AA538" s="72">
        <f t="shared" si="23"/>
        <v>0</v>
      </c>
    </row>
    <row r="539" spans="27:27" ht="14.25" thickBot="1" x14ac:dyDescent="0.3">
      <c r="AA539" s="72">
        <f t="shared" si="23"/>
        <v>0</v>
      </c>
    </row>
    <row r="540" spans="27:27" ht="14.25" thickBot="1" x14ac:dyDescent="0.3">
      <c r="AA540" s="72">
        <f t="shared" si="23"/>
        <v>0</v>
      </c>
    </row>
    <row r="541" spans="27:27" ht="14.25" thickBot="1" x14ac:dyDescent="0.3">
      <c r="AA541" s="72">
        <f t="shared" si="23"/>
        <v>0</v>
      </c>
    </row>
    <row r="542" spans="27:27" ht="14.25" thickBot="1" x14ac:dyDescent="0.3">
      <c r="AA542" s="72">
        <f t="shared" si="23"/>
        <v>0</v>
      </c>
    </row>
    <row r="543" spans="27:27" ht="14.25" thickBot="1" x14ac:dyDescent="0.3">
      <c r="AA543" s="72">
        <f t="shared" si="23"/>
        <v>0</v>
      </c>
    </row>
    <row r="544" spans="27:27" ht="14.25" thickBot="1" x14ac:dyDescent="0.3">
      <c r="AA544" s="72">
        <f t="shared" si="23"/>
        <v>0</v>
      </c>
    </row>
    <row r="545" spans="27:27" ht="14.25" thickBot="1" x14ac:dyDescent="0.3">
      <c r="AA545" s="72">
        <f t="shared" si="23"/>
        <v>0</v>
      </c>
    </row>
    <row r="546" spans="27:27" ht="14.25" thickBot="1" x14ac:dyDescent="0.3">
      <c r="AA546" s="72">
        <f t="shared" si="23"/>
        <v>0</v>
      </c>
    </row>
    <row r="547" spans="27:27" ht="14.25" thickBot="1" x14ac:dyDescent="0.3">
      <c r="AA547" s="72">
        <f t="shared" si="23"/>
        <v>0</v>
      </c>
    </row>
    <row r="548" spans="27:27" ht="14.25" thickBot="1" x14ac:dyDescent="0.3">
      <c r="AA548" s="72">
        <f t="shared" si="23"/>
        <v>0</v>
      </c>
    </row>
    <row r="549" spans="27:27" ht="14.25" thickBot="1" x14ac:dyDescent="0.3">
      <c r="AA549" s="72">
        <f t="shared" si="23"/>
        <v>0</v>
      </c>
    </row>
    <row r="550" spans="27:27" ht="14.25" thickBot="1" x14ac:dyDescent="0.3">
      <c r="AA550" s="72">
        <f t="shared" si="23"/>
        <v>0</v>
      </c>
    </row>
    <row r="551" spans="27:27" ht="14.25" thickBot="1" x14ac:dyDescent="0.3">
      <c r="AA551" s="72">
        <f t="shared" si="23"/>
        <v>0</v>
      </c>
    </row>
    <row r="552" spans="27:27" ht="14.25" thickBot="1" x14ac:dyDescent="0.3">
      <c r="AA552" s="72">
        <f t="shared" si="23"/>
        <v>0</v>
      </c>
    </row>
    <row r="553" spans="27:27" ht="14.25" thickBot="1" x14ac:dyDescent="0.3">
      <c r="AA553" s="72">
        <f t="shared" si="23"/>
        <v>0</v>
      </c>
    </row>
    <row r="554" spans="27:27" ht="14.25" thickBot="1" x14ac:dyDescent="0.3">
      <c r="AA554" s="72">
        <f t="shared" si="23"/>
        <v>0</v>
      </c>
    </row>
    <row r="555" spans="27:27" ht="14.25" thickBot="1" x14ac:dyDescent="0.3">
      <c r="AA555" s="72">
        <f t="shared" ref="AA555:AA618" si="24">T555</f>
        <v>0</v>
      </c>
    </row>
    <row r="556" spans="27:27" ht="14.25" thickBot="1" x14ac:dyDescent="0.3">
      <c r="AA556" s="72">
        <f t="shared" si="24"/>
        <v>0</v>
      </c>
    </row>
    <row r="557" spans="27:27" ht="14.25" thickBot="1" x14ac:dyDescent="0.3">
      <c r="AA557" s="72">
        <f t="shared" si="24"/>
        <v>0</v>
      </c>
    </row>
    <row r="558" spans="27:27" ht="14.25" thickBot="1" x14ac:dyDescent="0.3">
      <c r="AA558" s="72">
        <f t="shared" si="24"/>
        <v>0</v>
      </c>
    </row>
    <row r="559" spans="27:27" ht="14.25" thickBot="1" x14ac:dyDescent="0.3">
      <c r="AA559" s="72">
        <f t="shared" si="24"/>
        <v>0</v>
      </c>
    </row>
    <row r="560" spans="27:27" ht="14.25" thickBot="1" x14ac:dyDescent="0.3">
      <c r="AA560" s="72">
        <f t="shared" si="24"/>
        <v>0</v>
      </c>
    </row>
    <row r="561" spans="27:27" ht="14.25" thickBot="1" x14ac:dyDescent="0.3">
      <c r="AA561" s="72">
        <f t="shared" si="24"/>
        <v>0</v>
      </c>
    </row>
    <row r="562" spans="27:27" ht="14.25" thickBot="1" x14ac:dyDescent="0.3">
      <c r="AA562" s="72">
        <f t="shared" si="24"/>
        <v>0</v>
      </c>
    </row>
    <row r="563" spans="27:27" ht="14.25" thickBot="1" x14ac:dyDescent="0.3">
      <c r="AA563" s="72">
        <f t="shared" si="24"/>
        <v>0</v>
      </c>
    </row>
    <row r="564" spans="27:27" ht="14.25" thickBot="1" x14ac:dyDescent="0.3">
      <c r="AA564" s="72">
        <f t="shared" si="24"/>
        <v>0</v>
      </c>
    </row>
    <row r="565" spans="27:27" ht="14.25" thickBot="1" x14ac:dyDescent="0.3">
      <c r="AA565" s="72">
        <f t="shared" si="24"/>
        <v>0</v>
      </c>
    </row>
    <row r="566" spans="27:27" ht="14.25" thickBot="1" x14ac:dyDescent="0.3">
      <c r="AA566" s="72">
        <f t="shared" si="24"/>
        <v>0</v>
      </c>
    </row>
    <row r="567" spans="27:27" ht="14.25" thickBot="1" x14ac:dyDescent="0.3">
      <c r="AA567" s="72">
        <f t="shared" si="24"/>
        <v>0</v>
      </c>
    </row>
    <row r="568" spans="27:27" ht="14.25" thickBot="1" x14ac:dyDescent="0.3">
      <c r="AA568" s="72">
        <f t="shared" si="24"/>
        <v>0</v>
      </c>
    </row>
    <row r="569" spans="27:27" ht="14.25" thickBot="1" x14ac:dyDescent="0.3">
      <c r="AA569" s="72">
        <f t="shared" si="24"/>
        <v>0</v>
      </c>
    </row>
    <row r="570" spans="27:27" ht="14.25" thickBot="1" x14ac:dyDescent="0.3">
      <c r="AA570" s="72">
        <f t="shared" si="24"/>
        <v>0</v>
      </c>
    </row>
    <row r="571" spans="27:27" ht="14.25" thickBot="1" x14ac:dyDescent="0.3">
      <c r="AA571" s="72">
        <f t="shared" si="24"/>
        <v>0</v>
      </c>
    </row>
    <row r="572" spans="27:27" ht="14.25" thickBot="1" x14ac:dyDescent="0.3">
      <c r="AA572" s="72">
        <f t="shared" si="24"/>
        <v>0</v>
      </c>
    </row>
    <row r="573" spans="27:27" ht="14.25" thickBot="1" x14ac:dyDescent="0.3">
      <c r="AA573" s="72">
        <f t="shared" si="24"/>
        <v>0</v>
      </c>
    </row>
    <row r="574" spans="27:27" ht="14.25" thickBot="1" x14ac:dyDescent="0.3">
      <c r="AA574" s="72">
        <f t="shared" si="24"/>
        <v>0</v>
      </c>
    </row>
    <row r="575" spans="27:27" ht="14.25" thickBot="1" x14ac:dyDescent="0.3">
      <c r="AA575" s="72">
        <f t="shared" si="24"/>
        <v>0</v>
      </c>
    </row>
    <row r="576" spans="27:27" ht="14.25" thickBot="1" x14ac:dyDescent="0.3">
      <c r="AA576" s="72">
        <f t="shared" si="24"/>
        <v>0</v>
      </c>
    </row>
    <row r="577" spans="27:27" ht="14.25" thickBot="1" x14ac:dyDescent="0.3">
      <c r="AA577" s="72">
        <f t="shared" si="24"/>
        <v>0</v>
      </c>
    </row>
    <row r="578" spans="27:27" ht="14.25" thickBot="1" x14ac:dyDescent="0.3">
      <c r="AA578" s="72">
        <f t="shared" si="24"/>
        <v>0</v>
      </c>
    </row>
    <row r="579" spans="27:27" ht="14.25" thickBot="1" x14ac:dyDescent="0.3">
      <c r="AA579" s="72">
        <f t="shared" si="24"/>
        <v>0</v>
      </c>
    </row>
    <row r="580" spans="27:27" ht="14.25" thickBot="1" x14ac:dyDescent="0.3">
      <c r="AA580" s="72">
        <f t="shared" si="24"/>
        <v>0</v>
      </c>
    </row>
    <row r="581" spans="27:27" ht="14.25" thickBot="1" x14ac:dyDescent="0.3">
      <c r="AA581" s="72">
        <f t="shared" si="24"/>
        <v>0</v>
      </c>
    </row>
    <row r="582" spans="27:27" ht="14.25" thickBot="1" x14ac:dyDescent="0.3">
      <c r="AA582" s="72">
        <f t="shared" si="24"/>
        <v>0</v>
      </c>
    </row>
    <row r="583" spans="27:27" ht="14.25" thickBot="1" x14ac:dyDescent="0.3">
      <c r="AA583" s="72">
        <f t="shared" si="24"/>
        <v>0</v>
      </c>
    </row>
    <row r="584" spans="27:27" ht="14.25" thickBot="1" x14ac:dyDescent="0.3">
      <c r="AA584" s="72">
        <f t="shared" si="24"/>
        <v>0</v>
      </c>
    </row>
    <row r="585" spans="27:27" ht="14.25" thickBot="1" x14ac:dyDescent="0.3">
      <c r="AA585" s="72">
        <f t="shared" si="24"/>
        <v>0</v>
      </c>
    </row>
    <row r="586" spans="27:27" ht="14.25" thickBot="1" x14ac:dyDescent="0.3">
      <c r="AA586" s="72">
        <f t="shared" si="24"/>
        <v>0</v>
      </c>
    </row>
    <row r="587" spans="27:27" ht="14.25" thickBot="1" x14ac:dyDescent="0.3">
      <c r="AA587" s="72">
        <f t="shared" si="24"/>
        <v>0</v>
      </c>
    </row>
    <row r="588" spans="27:27" ht="14.25" thickBot="1" x14ac:dyDescent="0.3">
      <c r="AA588" s="72">
        <f t="shared" si="24"/>
        <v>0</v>
      </c>
    </row>
    <row r="589" spans="27:27" ht="14.25" thickBot="1" x14ac:dyDescent="0.3">
      <c r="AA589" s="72">
        <f t="shared" si="24"/>
        <v>0</v>
      </c>
    </row>
    <row r="590" spans="27:27" ht="14.25" thickBot="1" x14ac:dyDescent="0.3">
      <c r="AA590" s="72">
        <f t="shared" si="24"/>
        <v>0</v>
      </c>
    </row>
    <row r="591" spans="27:27" ht="14.25" thickBot="1" x14ac:dyDescent="0.3">
      <c r="AA591" s="72">
        <f t="shared" si="24"/>
        <v>0</v>
      </c>
    </row>
    <row r="592" spans="27:27" ht="14.25" thickBot="1" x14ac:dyDescent="0.3">
      <c r="AA592" s="72">
        <f t="shared" si="24"/>
        <v>0</v>
      </c>
    </row>
    <row r="593" spans="27:27" ht="14.25" thickBot="1" x14ac:dyDescent="0.3">
      <c r="AA593" s="72">
        <f t="shared" si="24"/>
        <v>0</v>
      </c>
    </row>
    <row r="594" spans="27:27" ht="14.25" thickBot="1" x14ac:dyDescent="0.3">
      <c r="AA594" s="72">
        <f t="shared" si="24"/>
        <v>0</v>
      </c>
    </row>
    <row r="595" spans="27:27" ht="14.25" thickBot="1" x14ac:dyDescent="0.3">
      <c r="AA595" s="72">
        <f t="shared" si="24"/>
        <v>0</v>
      </c>
    </row>
    <row r="596" spans="27:27" ht="14.25" thickBot="1" x14ac:dyDescent="0.3">
      <c r="AA596" s="72">
        <f t="shared" si="24"/>
        <v>0</v>
      </c>
    </row>
    <row r="597" spans="27:27" ht="14.25" thickBot="1" x14ac:dyDescent="0.3">
      <c r="AA597" s="72">
        <f t="shared" si="24"/>
        <v>0</v>
      </c>
    </row>
    <row r="598" spans="27:27" ht="14.25" thickBot="1" x14ac:dyDescent="0.3">
      <c r="AA598" s="72">
        <f t="shared" si="24"/>
        <v>0</v>
      </c>
    </row>
    <row r="599" spans="27:27" ht="14.25" thickBot="1" x14ac:dyDescent="0.3">
      <c r="AA599" s="72">
        <f t="shared" si="24"/>
        <v>0</v>
      </c>
    </row>
    <row r="600" spans="27:27" ht="14.25" thickBot="1" x14ac:dyDescent="0.3">
      <c r="AA600" s="72">
        <f t="shared" si="24"/>
        <v>0</v>
      </c>
    </row>
    <row r="601" spans="27:27" ht="14.25" thickBot="1" x14ac:dyDescent="0.3">
      <c r="AA601" s="72">
        <f t="shared" si="24"/>
        <v>0</v>
      </c>
    </row>
    <row r="602" spans="27:27" ht="14.25" thickBot="1" x14ac:dyDescent="0.3">
      <c r="AA602" s="72">
        <f t="shared" si="24"/>
        <v>0</v>
      </c>
    </row>
    <row r="603" spans="27:27" ht="14.25" thickBot="1" x14ac:dyDescent="0.3">
      <c r="AA603" s="72">
        <f t="shared" si="24"/>
        <v>0</v>
      </c>
    </row>
    <row r="604" spans="27:27" ht="14.25" thickBot="1" x14ac:dyDescent="0.3">
      <c r="AA604" s="72">
        <f t="shared" si="24"/>
        <v>0</v>
      </c>
    </row>
    <row r="605" spans="27:27" ht="14.25" thickBot="1" x14ac:dyDescent="0.3">
      <c r="AA605" s="72">
        <f t="shared" si="24"/>
        <v>0</v>
      </c>
    </row>
    <row r="606" spans="27:27" ht="14.25" thickBot="1" x14ac:dyDescent="0.3">
      <c r="AA606" s="72">
        <f t="shared" si="24"/>
        <v>0</v>
      </c>
    </row>
    <row r="607" spans="27:27" ht="14.25" thickBot="1" x14ac:dyDescent="0.3">
      <c r="AA607" s="72">
        <f t="shared" si="24"/>
        <v>0</v>
      </c>
    </row>
    <row r="608" spans="27:27" ht="14.25" thickBot="1" x14ac:dyDescent="0.3">
      <c r="AA608" s="72">
        <f t="shared" si="24"/>
        <v>0</v>
      </c>
    </row>
    <row r="609" spans="27:27" ht="14.25" thickBot="1" x14ac:dyDescent="0.3">
      <c r="AA609" s="72">
        <f t="shared" si="24"/>
        <v>0</v>
      </c>
    </row>
    <row r="610" spans="27:27" ht="14.25" thickBot="1" x14ac:dyDescent="0.3">
      <c r="AA610" s="72">
        <f t="shared" si="24"/>
        <v>0</v>
      </c>
    </row>
    <row r="611" spans="27:27" ht="14.25" thickBot="1" x14ac:dyDescent="0.3">
      <c r="AA611" s="72">
        <f t="shared" si="24"/>
        <v>0</v>
      </c>
    </row>
    <row r="612" spans="27:27" ht="14.25" thickBot="1" x14ac:dyDescent="0.3">
      <c r="AA612" s="72">
        <f t="shared" si="24"/>
        <v>0</v>
      </c>
    </row>
    <row r="613" spans="27:27" ht="14.25" thickBot="1" x14ac:dyDescent="0.3">
      <c r="AA613" s="72">
        <f t="shared" si="24"/>
        <v>0</v>
      </c>
    </row>
    <row r="614" spans="27:27" ht="14.25" thickBot="1" x14ac:dyDescent="0.3">
      <c r="AA614" s="72">
        <f t="shared" si="24"/>
        <v>0</v>
      </c>
    </row>
    <row r="615" spans="27:27" ht="14.25" thickBot="1" x14ac:dyDescent="0.3">
      <c r="AA615" s="72">
        <f t="shared" si="24"/>
        <v>0</v>
      </c>
    </row>
    <row r="616" spans="27:27" ht="14.25" thickBot="1" x14ac:dyDescent="0.3">
      <c r="AA616" s="72">
        <f t="shared" si="24"/>
        <v>0</v>
      </c>
    </row>
    <row r="617" spans="27:27" ht="14.25" thickBot="1" x14ac:dyDescent="0.3">
      <c r="AA617" s="72">
        <f t="shared" si="24"/>
        <v>0</v>
      </c>
    </row>
    <row r="618" spans="27:27" ht="14.25" thickBot="1" x14ac:dyDescent="0.3">
      <c r="AA618" s="72">
        <f t="shared" si="24"/>
        <v>0</v>
      </c>
    </row>
    <row r="619" spans="27:27" ht="14.25" thickBot="1" x14ac:dyDescent="0.3">
      <c r="AA619" s="72">
        <f t="shared" ref="AA619:AA682" si="25">T619</f>
        <v>0</v>
      </c>
    </row>
    <row r="620" spans="27:27" ht="14.25" thickBot="1" x14ac:dyDescent="0.3">
      <c r="AA620" s="72">
        <f t="shared" si="25"/>
        <v>0</v>
      </c>
    </row>
    <row r="621" spans="27:27" ht="14.25" thickBot="1" x14ac:dyDescent="0.3">
      <c r="AA621" s="72">
        <f t="shared" si="25"/>
        <v>0</v>
      </c>
    </row>
    <row r="622" spans="27:27" ht="14.25" thickBot="1" x14ac:dyDescent="0.3">
      <c r="AA622" s="72">
        <f t="shared" si="25"/>
        <v>0</v>
      </c>
    </row>
    <row r="623" spans="27:27" ht="14.25" thickBot="1" x14ac:dyDescent="0.3">
      <c r="AA623" s="72">
        <f t="shared" si="25"/>
        <v>0</v>
      </c>
    </row>
    <row r="624" spans="27:27" ht="14.25" thickBot="1" x14ac:dyDescent="0.3">
      <c r="AA624" s="72">
        <f t="shared" si="25"/>
        <v>0</v>
      </c>
    </row>
    <row r="625" spans="27:27" ht="14.25" thickBot="1" x14ac:dyDescent="0.3">
      <c r="AA625" s="72">
        <f t="shared" si="25"/>
        <v>0</v>
      </c>
    </row>
    <row r="626" spans="27:27" ht="14.25" thickBot="1" x14ac:dyDescent="0.3">
      <c r="AA626" s="72">
        <f t="shared" si="25"/>
        <v>0</v>
      </c>
    </row>
    <row r="627" spans="27:27" ht="14.25" thickBot="1" x14ac:dyDescent="0.3">
      <c r="AA627" s="72">
        <f t="shared" si="25"/>
        <v>0</v>
      </c>
    </row>
    <row r="628" spans="27:27" ht="14.25" thickBot="1" x14ac:dyDescent="0.3">
      <c r="AA628" s="72">
        <f t="shared" si="25"/>
        <v>0</v>
      </c>
    </row>
    <row r="629" spans="27:27" ht="14.25" thickBot="1" x14ac:dyDescent="0.3">
      <c r="AA629" s="72">
        <f t="shared" si="25"/>
        <v>0</v>
      </c>
    </row>
    <row r="630" spans="27:27" ht="14.25" thickBot="1" x14ac:dyDescent="0.3">
      <c r="AA630" s="72">
        <f t="shared" si="25"/>
        <v>0</v>
      </c>
    </row>
    <row r="631" spans="27:27" ht="14.25" thickBot="1" x14ac:dyDescent="0.3">
      <c r="AA631" s="72">
        <f t="shared" si="25"/>
        <v>0</v>
      </c>
    </row>
    <row r="632" spans="27:27" ht="14.25" thickBot="1" x14ac:dyDescent="0.3">
      <c r="AA632" s="72">
        <f t="shared" si="25"/>
        <v>0</v>
      </c>
    </row>
    <row r="633" spans="27:27" ht="14.25" thickBot="1" x14ac:dyDescent="0.3">
      <c r="AA633" s="72">
        <f t="shared" si="25"/>
        <v>0</v>
      </c>
    </row>
    <row r="634" spans="27:27" ht="14.25" thickBot="1" x14ac:dyDescent="0.3">
      <c r="AA634" s="72">
        <f t="shared" si="25"/>
        <v>0</v>
      </c>
    </row>
    <row r="635" spans="27:27" ht="14.25" thickBot="1" x14ac:dyDescent="0.3">
      <c r="AA635" s="72">
        <f t="shared" si="25"/>
        <v>0</v>
      </c>
    </row>
    <row r="636" spans="27:27" ht="14.25" thickBot="1" x14ac:dyDescent="0.3">
      <c r="AA636" s="72">
        <f t="shared" si="25"/>
        <v>0</v>
      </c>
    </row>
    <row r="637" spans="27:27" ht="14.25" thickBot="1" x14ac:dyDescent="0.3">
      <c r="AA637" s="72">
        <f t="shared" si="25"/>
        <v>0</v>
      </c>
    </row>
    <row r="638" spans="27:27" ht="14.25" thickBot="1" x14ac:dyDescent="0.3">
      <c r="AA638" s="72">
        <f t="shared" si="25"/>
        <v>0</v>
      </c>
    </row>
    <row r="639" spans="27:27" ht="14.25" thickBot="1" x14ac:dyDescent="0.3">
      <c r="AA639" s="72">
        <f t="shared" si="25"/>
        <v>0</v>
      </c>
    </row>
    <row r="640" spans="27:27" ht="14.25" thickBot="1" x14ac:dyDescent="0.3">
      <c r="AA640" s="72">
        <f t="shared" si="25"/>
        <v>0</v>
      </c>
    </row>
    <row r="641" spans="27:27" ht="14.25" thickBot="1" x14ac:dyDescent="0.3">
      <c r="AA641" s="72">
        <f t="shared" si="25"/>
        <v>0</v>
      </c>
    </row>
    <row r="642" spans="27:27" ht="14.25" thickBot="1" x14ac:dyDescent="0.3">
      <c r="AA642" s="72">
        <f t="shared" si="25"/>
        <v>0</v>
      </c>
    </row>
    <row r="643" spans="27:27" ht="14.25" thickBot="1" x14ac:dyDescent="0.3">
      <c r="AA643" s="72">
        <f t="shared" si="25"/>
        <v>0</v>
      </c>
    </row>
    <row r="644" spans="27:27" ht="14.25" thickBot="1" x14ac:dyDescent="0.3">
      <c r="AA644" s="72">
        <f t="shared" si="25"/>
        <v>0</v>
      </c>
    </row>
    <row r="645" spans="27:27" ht="14.25" thickBot="1" x14ac:dyDescent="0.3">
      <c r="AA645" s="72">
        <f t="shared" si="25"/>
        <v>0</v>
      </c>
    </row>
    <row r="646" spans="27:27" ht="14.25" thickBot="1" x14ac:dyDescent="0.3">
      <c r="AA646" s="72">
        <f t="shared" si="25"/>
        <v>0</v>
      </c>
    </row>
    <row r="647" spans="27:27" ht="14.25" thickBot="1" x14ac:dyDescent="0.3">
      <c r="AA647" s="72">
        <f t="shared" si="25"/>
        <v>0</v>
      </c>
    </row>
    <row r="648" spans="27:27" ht="14.25" thickBot="1" x14ac:dyDescent="0.3">
      <c r="AA648" s="72">
        <f t="shared" si="25"/>
        <v>0</v>
      </c>
    </row>
    <row r="649" spans="27:27" ht="14.25" thickBot="1" x14ac:dyDescent="0.3">
      <c r="AA649" s="72">
        <f t="shared" si="25"/>
        <v>0</v>
      </c>
    </row>
    <row r="650" spans="27:27" ht="14.25" thickBot="1" x14ac:dyDescent="0.3">
      <c r="AA650" s="72">
        <f t="shared" si="25"/>
        <v>0</v>
      </c>
    </row>
    <row r="651" spans="27:27" ht="14.25" thickBot="1" x14ac:dyDescent="0.3">
      <c r="AA651" s="72">
        <f t="shared" si="25"/>
        <v>0</v>
      </c>
    </row>
    <row r="652" spans="27:27" ht="14.25" thickBot="1" x14ac:dyDescent="0.3">
      <c r="AA652" s="72">
        <f t="shared" si="25"/>
        <v>0</v>
      </c>
    </row>
    <row r="653" spans="27:27" ht="14.25" thickBot="1" x14ac:dyDescent="0.3">
      <c r="AA653" s="72">
        <f t="shared" si="25"/>
        <v>0</v>
      </c>
    </row>
    <row r="654" spans="27:27" ht="14.25" thickBot="1" x14ac:dyDescent="0.3">
      <c r="AA654" s="72">
        <f t="shared" si="25"/>
        <v>0</v>
      </c>
    </row>
    <row r="655" spans="27:27" ht="14.25" thickBot="1" x14ac:dyDescent="0.3">
      <c r="AA655" s="72">
        <f t="shared" si="25"/>
        <v>0</v>
      </c>
    </row>
    <row r="656" spans="27:27" ht="14.25" thickBot="1" x14ac:dyDescent="0.3">
      <c r="AA656" s="72">
        <f t="shared" si="25"/>
        <v>0</v>
      </c>
    </row>
    <row r="657" spans="27:27" ht="14.25" thickBot="1" x14ac:dyDescent="0.3">
      <c r="AA657" s="72">
        <f t="shared" si="25"/>
        <v>0</v>
      </c>
    </row>
    <row r="658" spans="27:27" ht="14.25" thickBot="1" x14ac:dyDescent="0.3">
      <c r="AA658" s="72">
        <f t="shared" si="25"/>
        <v>0</v>
      </c>
    </row>
    <row r="659" spans="27:27" ht="14.25" thickBot="1" x14ac:dyDescent="0.3">
      <c r="AA659" s="72">
        <f t="shared" si="25"/>
        <v>0</v>
      </c>
    </row>
    <row r="660" spans="27:27" ht="14.25" thickBot="1" x14ac:dyDescent="0.3">
      <c r="AA660" s="72">
        <f t="shared" si="25"/>
        <v>0</v>
      </c>
    </row>
    <row r="661" spans="27:27" ht="14.25" thickBot="1" x14ac:dyDescent="0.3">
      <c r="AA661" s="72">
        <f t="shared" si="25"/>
        <v>0</v>
      </c>
    </row>
    <row r="662" spans="27:27" ht="14.25" thickBot="1" x14ac:dyDescent="0.3">
      <c r="AA662" s="72">
        <f t="shared" si="25"/>
        <v>0</v>
      </c>
    </row>
    <row r="663" spans="27:27" ht="14.25" thickBot="1" x14ac:dyDescent="0.3">
      <c r="AA663" s="72">
        <f t="shared" si="25"/>
        <v>0</v>
      </c>
    </row>
    <row r="664" spans="27:27" ht="14.25" thickBot="1" x14ac:dyDescent="0.3">
      <c r="AA664" s="72">
        <f t="shared" si="25"/>
        <v>0</v>
      </c>
    </row>
    <row r="665" spans="27:27" ht="14.25" thickBot="1" x14ac:dyDescent="0.3">
      <c r="AA665" s="72">
        <f t="shared" si="25"/>
        <v>0</v>
      </c>
    </row>
    <row r="666" spans="27:27" ht="14.25" thickBot="1" x14ac:dyDescent="0.3">
      <c r="AA666" s="72">
        <f t="shared" si="25"/>
        <v>0</v>
      </c>
    </row>
    <row r="667" spans="27:27" ht="14.25" thickBot="1" x14ac:dyDescent="0.3">
      <c r="AA667" s="72">
        <f t="shared" si="25"/>
        <v>0</v>
      </c>
    </row>
    <row r="668" spans="27:27" ht="14.25" thickBot="1" x14ac:dyDescent="0.3">
      <c r="AA668" s="72">
        <f t="shared" si="25"/>
        <v>0</v>
      </c>
    </row>
    <row r="669" spans="27:27" ht="14.25" thickBot="1" x14ac:dyDescent="0.3">
      <c r="AA669" s="72">
        <f t="shared" si="25"/>
        <v>0</v>
      </c>
    </row>
    <row r="670" spans="27:27" ht="14.25" thickBot="1" x14ac:dyDescent="0.3">
      <c r="AA670" s="72">
        <f t="shared" si="25"/>
        <v>0</v>
      </c>
    </row>
    <row r="671" spans="27:27" ht="14.25" thickBot="1" x14ac:dyDescent="0.3">
      <c r="AA671" s="72">
        <f t="shared" si="25"/>
        <v>0</v>
      </c>
    </row>
    <row r="672" spans="27:27" ht="14.25" thickBot="1" x14ac:dyDescent="0.3">
      <c r="AA672" s="72">
        <f t="shared" si="25"/>
        <v>0</v>
      </c>
    </row>
    <row r="673" spans="27:27" ht="14.25" thickBot="1" x14ac:dyDescent="0.3">
      <c r="AA673" s="72">
        <f t="shared" si="25"/>
        <v>0</v>
      </c>
    </row>
    <row r="674" spans="27:27" ht="14.25" thickBot="1" x14ac:dyDescent="0.3">
      <c r="AA674" s="72">
        <f t="shared" si="25"/>
        <v>0</v>
      </c>
    </row>
    <row r="675" spans="27:27" ht="14.25" thickBot="1" x14ac:dyDescent="0.3">
      <c r="AA675" s="72">
        <f t="shared" si="25"/>
        <v>0</v>
      </c>
    </row>
    <row r="676" spans="27:27" ht="14.25" thickBot="1" x14ac:dyDescent="0.3">
      <c r="AA676" s="72">
        <f t="shared" si="25"/>
        <v>0</v>
      </c>
    </row>
    <row r="677" spans="27:27" ht="14.25" thickBot="1" x14ac:dyDescent="0.3">
      <c r="AA677" s="72">
        <f t="shared" si="25"/>
        <v>0</v>
      </c>
    </row>
    <row r="678" spans="27:27" ht="14.25" thickBot="1" x14ac:dyDescent="0.3">
      <c r="AA678" s="72">
        <f t="shared" si="25"/>
        <v>0</v>
      </c>
    </row>
    <row r="679" spans="27:27" ht="14.25" thickBot="1" x14ac:dyDescent="0.3">
      <c r="AA679" s="72">
        <f t="shared" si="25"/>
        <v>0</v>
      </c>
    </row>
    <row r="680" spans="27:27" ht="14.25" thickBot="1" x14ac:dyDescent="0.3">
      <c r="AA680" s="72">
        <f t="shared" si="25"/>
        <v>0</v>
      </c>
    </row>
    <row r="681" spans="27:27" ht="14.25" thickBot="1" x14ac:dyDescent="0.3">
      <c r="AA681" s="72">
        <f t="shared" si="25"/>
        <v>0</v>
      </c>
    </row>
    <row r="682" spans="27:27" ht="14.25" thickBot="1" x14ac:dyDescent="0.3">
      <c r="AA682" s="72">
        <f t="shared" si="25"/>
        <v>0</v>
      </c>
    </row>
    <row r="683" spans="27:27" ht="14.25" thickBot="1" x14ac:dyDescent="0.3">
      <c r="AA683" s="72">
        <f t="shared" ref="AA683:AA746" si="26">T683</f>
        <v>0</v>
      </c>
    </row>
    <row r="684" spans="27:27" ht="14.25" thickBot="1" x14ac:dyDescent="0.3">
      <c r="AA684" s="72">
        <f t="shared" si="26"/>
        <v>0</v>
      </c>
    </row>
    <row r="685" spans="27:27" ht="14.25" thickBot="1" x14ac:dyDescent="0.3">
      <c r="AA685" s="72">
        <f t="shared" si="26"/>
        <v>0</v>
      </c>
    </row>
    <row r="686" spans="27:27" ht="14.25" thickBot="1" x14ac:dyDescent="0.3">
      <c r="AA686" s="72">
        <f t="shared" si="26"/>
        <v>0</v>
      </c>
    </row>
    <row r="687" spans="27:27" ht="14.25" thickBot="1" x14ac:dyDescent="0.3">
      <c r="AA687" s="72">
        <f t="shared" si="26"/>
        <v>0</v>
      </c>
    </row>
    <row r="688" spans="27:27" ht="14.25" thickBot="1" x14ac:dyDescent="0.3">
      <c r="AA688" s="72">
        <f t="shared" si="26"/>
        <v>0</v>
      </c>
    </row>
    <row r="689" spans="27:27" ht="14.25" thickBot="1" x14ac:dyDescent="0.3">
      <c r="AA689" s="72">
        <f t="shared" si="26"/>
        <v>0</v>
      </c>
    </row>
    <row r="690" spans="27:27" ht="14.25" thickBot="1" x14ac:dyDescent="0.3">
      <c r="AA690" s="72">
        <f t="shared" si="26"/>
        <v>0</v>
      </c>
    </row>
    <row r="691" spans="27:27" ht="14.25" thickBot="1" x14ac:dyDescent="0.3">
      <c r="AA691" s="72">
        <f t="shared" si="26"/>
        <v>0</v>
      </c>
    </row>
    <row r="692" spans="27:27" ht="14.25" thickBot="1" x14ac:dyDescent="0.3">
      <c r="AA692" s="72">
        <f t="shared" si="26"/>
        <v>0</v>
      </c>
    </row>
    <row r="693" spans="27:27" ht="14.25" thickBot="1" x14ac:dyDescent="0.3">
      <c r="AA693" s="72">
        <f t="shared" si="26"/>
        <v>0</v>
      </c>
    </row>
    <row r="694" spans="27:27" ht="14.25" thickBot="1" x14ac:dyDescent="0.3">
      <c r="AA694" s="72">
        <f t="shared" si="26"/>
        <v>0</v>
      </c>
    </row>
    <row r="695" spans="27:27" ht="14.25" thickBot="1" x14ac:dyDescent="0.3">
      <c r="AA695" s="72">
        <f t="shared" si="26"/>
        <v>0</v>
      </c>
    </row>
    <row r="696" spans="27:27" ht="14.25" thickBot="1" x14ac:dyDescent="0.3">
      <c r="AA696" s="72">
        <f t="shared" si="26"/>
        <v>0</v>
      </c>
    </row>
    <row r="697" spans="27:27" ht="14.25" thickBot="1" x14ac:dyDescent="0.3">
      <c r="AA697" s="72">
        <f t="shared" si="26"/>
        <v>0</v>
      </c>
    </row>
    <row r="698" spans="27:27" ht="14.25" thickBot="1" x14ac:dyDescent="0.3">
      <c r="AA698" s="72">
        <f t="shared" si="26"/>
        <v>0</v>
      </c>
    </row>
    <row r="699" spans="27:27" ht="14.25" thickBot="1" x14ac:dyDescent="0.3">
      <c r="AA699" s="72">
        <f t="shared" si="26"/>
        <v>0</v>
      </c>
    </row>
    <row r="700" spans="27:27" ht="14.25" thickBot="1" x14ac:dyDescent="0.3">
      <c r="AA700" s="72">
        <f t="shared" si="26"/>
        <v>0</v>
      </c>
    </row>
    <row r="701" spans="27:27" ht="14.25" thickBot="1" x14ac:dyDescent="0.3">
      <c r="AA701" s="72">
        <f t="shared" si="26"/>
        <v>0</v>
      </c>
    </row>
    <row r="702" spans="27:27" ht="14.25" thickBot="1" x14ac:dyDescent="0.3">
      <c r="AA702" s="72">
        <f t="shared" si="26"/>
        <v>0</v>
      </c>
    </row>
    <row r="703" spans="27:27" ht="14.25" thickBot="1" x14ac:dyDescent="0.3">
      <c r="AA703" s="72">
        <f t="shared" si="26"/>
        <v>0</v>
      </c>
    </row>
    <row r="704" spans="27:27" ht="14.25" thickBot="1" x14ac:dyDescent="0.3">
      <c r="AA704" s="72">
        <f t="shared" si="26"/>
        <v>0</v>
      </c>
    </row>
    <row r="705" spans="27:27" ht="14.25" thickBot="1" x14ac:dyDescent="0.3">
      <c r="AA705" s="72">
        <f t="shared" si="26"/>
        <v>0</v>
      </c>
    </row>
    <row r="706" spans="27:27" ht="14.25" thickBot="1" x14ac:dyDescent="0.3">
      <c r="AA706" s="72">
        <f t="shared" si="26"/>
        <v>0</v>
      </c>
    </row>
    <row r="707" spans="27:27" ht="14.25" thickBot="1" x14ac:dyDescent="0.3">
      <c r="AA707" s="72">
        <f t="shared" si="26"/>
        <v>0</v>
      </c>
    </row>
    <row r="708" spans="27:27" ht="14.25" thickBot="1" x14ac:dyDescent="0.3">
      <c r="AA708" s="72">
        <f t="shared" si="26"/>
        <v>0</v>
      </c>
    </row>
    <row r="709" spans="27:27" ht="14.25" thickBot="1" x14ac:dyDescent="0.3">
      <c r="AA709" s="72">
        <f t="shared" si="26"/>
        <v>0</v>
      </c>
    </row>
    <row r="710" spans="27:27" ht="14.25" thickBot="1" x14ac:dyDescent="0.3">
      <c r="AA710" s="72">
        <f t="shared" si="26"/>
        <v>0</v>
      </c>
    </row>
    <row r="711" spans="27:27" ht="14.25" thickBot="1" x14ac:dyDescent="0.3">
      <c r="AA711" s="72">
        <f t="shared" si="26"/>
        <v>0</v>
      </c>
    </row>
    <row r="712" spans="27:27" ht="14.25" thickBot="1" x14ac:dyDescent="0.3">
      <c r="AA712" s="72">
        <f t="shared" si="26"/>
        <v>0</v>
      </c>
    </row>
    <row r="713" spans="27:27" ht="14.25" thickBot="1" x14ac:dyDescent="0.3">
      <c r="AA713" s="72">
        <f t="shared" si="26"/>
        <v>0</v>
      </c>
    </row>
    <row r="714" spans="27:27" ht="14.25" thickBot="1" x14ac:dyDescent="0.3">
      <c r="AA714" s="72">
        <f t="shared" si="26"/>
        <v>0</v>
      </c>
    </row>
    <row r="715" spans="27:27" ht="14.25" thickBot="1" x14ac:dyDescent="0.3">
      <c r="AA715" s="72">
        <f t="shared" si="26"/>
        <v>0</v>
      </c>
    </row>
    <row r="716" spans="27:27" ht="14.25" thickBot="1" x14ac:dyDescent="0.3">
      <c r="AA716" s="72">
        <f t="shared" si="26"/>
        <v>0</v>
      </c>
    </row>
    <row r="717" spans="27:27" ht="14.25" thickBot="1" x14ac:dyDescent="0.3">
      <c r="AA717" s="72">
        <f t="shared" si="26"/>
        <v>0</v>
      </c>
    </row>
    <row r="718" spans="27:27" ht="14.25" thickBot="1" x14ac:dyDescent="0.3">
      <c r="AA718" s="72">
        <f t="shared" si="26"/>
        <v>0</v>
      </c>
    </row>
    <row r="719" spans="27:27" ht="14.25" thickBot="1" x14ac:dyDescent="0.3">
      <c r="AA719" s="72">
        <f t="shared" si="26"/>
        <v>0</v>
      </c>
    </row>
    <row r="720" spans="27:27" ht="14.25" thickBot="1" x14ac:dyDescent="0.3">
      <c r="AA720" s="72">
        <f t="shared" si="26"/>
        <v>0</v>
      </c>
    </row>
    <row r="721" spans="27:27" ht="14.25" thickBot="1" x14ac:dyDescent="0.3">
      <c r="AA721" s="72">
        <f t="shared" si="26"/>
        <v>0</v>
      </c>
    </row>
    <row r="722" spans="27:27" ht="14.25" thickBot="1" x14ac:dyDescent="0.3">
      <c r="AA722" s="72">
        <f t="shared" si="26"/>
        <v>0</v>
      </c>
    </row>
    <row r="723" spans="27:27" ht="14.25" thickBot="1" x14ac:dyDescent="0.3">
      <c r="AA723" s="72">
        <f t="shared" si="26"/>
        <v>0</v>
      </c>
    </row>
    <row r="724" spans="27:27" ht="14.25" thickBot="1" x14ac:dyDescent="0.3">
      <c r="AA724" s="72">
        <f t="shared" si="26"/>
        <v>0</v>
      </c>
    </row>
    <row r="725" spans="27:27" ht="14.25" thickBot="1" x14ac:dyDescent="0.3">
      <c r="AA725" s="72">
        <f t="shared" si="26"/>
        <v>0</v>
      </c>
    </row>
    <row r="726" spans="27:27" ht="14.25" thickBot="1" x14ac:dyDescent="0.3">
      <c r="AA726" s="72">
        <f t="shared" si="26"/>
        <v>0</v>
      </c>
    </row>
    <row r="727" spans="27:27" ht="14.25" thickBot="1" x14ac:dyDescent="0.3">
      <c r="AA727" s="72">
        <f t="shared" si="26"/>
        <v>0</v>
      </c>
    </row>
    <row r="728" spans="27:27" ht="14.25" thickBot="1" x14ac:dyDescent="0.3">
      <c r="AA728" s="72">
        <f t="shared" si="26"/>
        <v>0</v>
      </c>
    </row>
    <row r="729" spans="27:27" ht="14.25" thickBot="1" x14ac:dyDescent="0.3">
      <c r="AA729" s="72">
        <f t="shared" si="26"/>
        <v>0</v>
      </c>
    </row>
    <row r="730" spans="27:27" ht="14.25" thickBot="1" x14ac:dyDescent="0.3">
      <c r="AA730" s="72">
        <f t="shared" si="26"/>
        <v>0</v>
      </c>
    </row>
    <row r="731" spans="27:27" ht="14.25" thickBot="1" x14ac:dyDescent="0.3">
      <c r="AA731" s="72">
        <f t="shared" si="26"/>
        <v>0</v>
      </c>
    </row>
    <row r="732" spans="27:27" ht="14.25" thickBot="1" x14ac:dyDescent="0.3">
      <c r="AA732" s="72">
        <f t="shared" si="26"/>
        <v>0</v>
      </c>
    </row>
    <row r="733" spans="27:27" ht="14.25" thickBot="1" x14ac:dyDescent="0.3">
      <c r="AA733" s="72">
        <f t="shared" si="26"/>
        <v>0</v>
      </c>
    </row>
    <row r="734" spans="27:27" ht="14.25" thickBot="1" x14ac:dyDescent="0.3">
      <c r="AA734" s="72">
        <f t="shared" si="26"/>
        <v>0</v>
      </c>
    </row>
    <row r="735" spans="27:27" ht="14.25" thickBot="1" x14ac:dyDescent="0.3">
      <c r="AA735" s="72">
        <f t="shared" si="26"/>
        <v>0</v>
      </c>
    </row>
    <row r="736" spans="27:27" ht="14.25" thickBot="1" x14ac:dyDescent="0.3">
      <c r="AA736" s="72">
        <f t="shared" si="26"/>
        <v>0</v>
      </c>
    </row>
    <row r="737" spans="27:27" ht="14.25" thickBot="1" x14ac:dyDescent="0.3">
      <c r="AA737" s="72">
        <f t="shared" si="26"/>
        <v>0</v>
      </c>
    </row>
    <row r="738" spans="27:27" ht="14.25" thickBot="1" x14ac:dyDescent="0.3">
      <c r="AA738" s="72">
        <f t="shared" si="26"/>
        <v>0</v>
      </c>
    </row>
    <row r="739" spans="27:27" ht="14.25" thickBot="1" x14ac:dyDescent="0.3">
      <c r="AA739" s="72">
        <f t="shared" si="26"/>
        <v>0</v>
      </c>
    </row>
    <row r="740" spans="27:27" ht="14.25" thickBot="1" x14ac:dyDescent="0.3">
      <c r="AA740" s="72">
        <f t="shared" si="26"/>
        <v>0</v>
      </c>
    </row>
    <row r="741" spans="27:27" ht="14.25" thickBot="1" x14ac:dyDescent="0.3">
      <c r="AA741" s="72">
        <f t="shared" si="26"/>
        <v>0</v>
      </c>
    </row>
    <row r="742" spans="27:27" ht="14.25" thickBot="1" x14ac:dyDescent="0.3">
      <c r="AA742" s="72">
        <f t="shared" si="26"/>
        <v>0</v>
      </c>
    </row>
    <row r="743" spans="27:27" ht="14.25" thickBot="1" x14ac:dyDescent="0.3">
      <c r="AA743" s="72">
        <f t="shared" si="26"/>
        <v>0</v>
      </c>
    </row>
    <row r="744" spans="27:27" ht="14.25" thickBot="1" x14ac:dyDescent="0.3">
      <c r="AA744" s="72">
        <f t="shared" si="26"/>
        <v>0</v>
      </c>
    </row>
    <row r="745" spans="27:27" ht="14.25" thickBot="1" x14ac:dyDescent="0.3">
      <c r="AA745" s="72">
        <f t="shared" si="26"/>
        <v>0</v>
      </c>
    </row>
    <row r="746" spans="27:27" ht="14.25" thickBot="1" x14ac:dyDescent="0.3">
      <c r="AA746" s="72">
        <f t="shared" si="26"/>
        <v>0</v>
      </c>
    </row>
    <row r="747" spans="27:27" ht="14.25" thickBot="1" x14ac:dyDescent="0.3">
      <c r="AA747" s="72">
        <f t="shared" ref="AA747:AA810" si="27">T747</f>
        <v>0</v>
      </c>
    </row>
    <row r="748" spans="27:27" ht="14.25" thickBot="1" x14ac:dyDescent="0.3">
      <c r="AA748" s="72">
        <f t="shared" si="27"/>
        <v>0</v>
      </c>
    </row>
    <row r="749" spans="27:27" ht="14.25" thickBot="1" x14ac:dyDescent="0.3">
      <c r="AA749" s="72">
        <f t="shared" si="27"/>
        <v>0</v>
      </c>
    </row>
    <row r="750" spans="27:27" ht="14.25" thickBot="1" x14ac:dyDescent="0.3">
      <c r="AA750" s="72">
        <f t="shared" si="27"/>
        <v>0</v>
      </c>
    </row>
    <row r="751" spans="27:27" ht="14.25" thickBot="1" x14ac:dyDescent="0.3">
      <c r="AA751" s="72">
        <f t="shared" si="27"/>
        <v>0</v>
      </c>
    </row>
    <row r="752" spans="27:27" ht="14.25" thickBot="1" x14ac:dyDescent="0.3">
      <c r="AA752" s="72">
        <f t="shared" si="27"/>
        <v>0</v>
      </c>
    </row>
    <row r="753" spans="27:27" ht="14.25" thickBot="1" x14ac:dyDescent="0.3">
      <c r="AA753" s="72">
        <f t="shared" si="27"/>
        <v>0</v>
      </c>
    </row>
    <row r="754" spans="27:27" ht="14.25" thickBot="1" x14ac:dyDescent="0.3">
      <c r="AA754" s="72">
        <f t="shared" si="27"/>
        <v>0</v>
      </c>
    </row>
    <row r="755" spans="27:27" ht="14.25" thickBot="1" x14ac:dyDescent="0.3">
      <c r="AA755" s="72">
        <f t="shared" si="27"/>
        <v>0</v>
      </c>
    </row>
    <row r="756" spans="27:27" ht="14.25" thickBot="1" x14ac:dyDescent="0.3">
      <c r="AA756" s="72">
        <f t="shared" si="27"/>
        <v>0</v>
      </c>
    </row>
    <row r="757" spans="27:27" ht="14.25" thickBot="1" x14ac:dyDescent="0.3">
      <c r="AA757" s="72">
        <f t="shared" si="27"/>
        <v>0</v>
      </c>
    </row>
    <row r="758" spans="27:27" ht="14.25" thickBot="1" x14ac:dyDescent="0.3">
      <c r="AA758" s="72">
        <f t="shared" si="27"/>
        <v>0</v>
      </c>
    </row>
    <row r="759" spans="27:27" ht="14.25" thickBot="1" x14ac:dyDescent="0.3">
      <c r="AA759" s="72">
        <f t="shared" si="27"/>
        <v>0</v>
      </c>
    </row>
    <row r="760" spans="27:27" ht="14.25" thickBot="1" x14ac:dyDescent="0.3">
      <c r="AA760" s="72">
        <f t="shared" si="27"/>
        <v>0</v>
      </c>
    </row>
    <row r="761" spans="27:27" ht="14.25" thickBot="1" x14ac:dyDescent="0.3">
      <c r="AA761" s="72">
        <f t="shared" si="27"/>
        <v>0</v>
      </c>
    </row>
    <row r="762" spans="27:27" ht="14.25" thickBot="1" x14ac:dyDescent="0.3">
      <c r="AA762" s="72">
        <f t="shared" si="27"/>
        <v>0</v>
      </c>
    </row>
    <row r="763" spans="27:27" ht="14.25" thickBot="1" x14ac:dyDescent="0.3">
      <c r="AA763" s="72">
        <f t="shared" si="27"/>
        <v>0</v>
      </c>
    </row>
    <row r="764" spans="27:27" ht="14.25" thickBot="1" x14ac:dyDescent="0.3">
      <c r="AA764" s="72">
        <f t="shared" si="27"/>
        <v>0</v>
      </c>
    </row>
    <row r="765" spans="27:27" ht="14.25" thickBot="1" x14ac:dyDescent="0.3">
      <c r="AA765" s="72">
        <f t="shared" si="27"/>
        <v>0</v>
      </c>
    </row>
    <row r="766" spans="27:27" ht="14.25" thickBot="1" x14ac:dyDescent="0.3">
      <c r="AA766" s="72">
        <f t="shared" si="27"/>
        <v>0</v>
      </c>
    </row>
    <row r="767" spans="27:27" ht="14.25" thickBot="1" x14ac:dyDescent="0.3">
      <c r="AA767" s="72">
        <f t="shared" si="27"/>
        <v>0</v>
      </c>
    </row>
    <row r="768" spans="27:27" ht="14.25" thickBot="1" x14ac:dyDescent="0.3">
      <c r="AA768" s="72">
        <f t="shared" si="27"/>
        <v>0</v>
      </c>
    </row>
    <row r="769" spans="27:27" ht="14.25" thickBot="1" x14ac:dyDescent="0.3">
      <c r="AA769" s="72">
        <f t="shared" si="27"/>
        <v>0</v>
      </c>
    </row>
    <row r="770" spans="27:27" ht="14.25" thickBot="1" x14ac:dyDescent="0.3">
      <c r="AA770" s="72">
        <f t="shared" si="27"/>
        <v>0</v>
      </c>
    </row>
    <row r="771" spans="27:27" ht="14.25" thickBot="1" x14ac:dyDescent="0.3">
      <c r="AA771" s="72">
        <f t="shared" si="27"/>
        <v>0</v>
      </c>
    </row>
    <row r="772" spans="27:27" ht="14.25" thickBot="1" x14ac:dyDescent="0.3">
      <c r="AA772" s="72">
        <f t="shared" si="27"/>
        <v>0</v>
      </c>
    </row>
    <row r="773" spans="27:27" ht="14.25" thickBot="1" x14ac:dyDescent="0.3">
      <c r="AA773" s="72">
        <f t="shared" si="27"/>
        <v>0</v>
      </c>
    </row>
    <row r="774" spans="27:27" ht="14.25" thickBot="1" x14ac:dyDescent="0.3">
      <c r="AA774" s="72">
        <f t="shared" si="27"/>
        <v>0</v>
      </c>
    </row>
    <row r="775" spans="27:27" ht="14.25" thickBot="1" x14ac:dyDescent="0.3">
      <c r="AA775" s="72">
        <f t="shared" si="27"/>
        <v>0</v>
      </c>
    </row>
    <row r="776" spans="27:27" ht="14.25" thickBot="1" x14ac:dyDescent="0.3">
      <c r="AA776" s="72">
        <f t="shared" si="27"/>
        <v>0</v>
      </c>
    </row>
    <row r="777" spans="27:27" ht="14.25" thickBot="1" x14ac:dyDescent="0.3">
      <c r="AA777" s="72">
        <f t="shared" si="27"/>
        <v>0</v>
      </c>
    </row>
    <row r="778" spans="27:27" ht="14.25" thickBot="1" x14ac:dyDescent="0.3">
      <c r="AA778" s="72">
        <f t="shared" si="27"/>
        <v>0</v>
      </c>
    </row>
    <row r="779" spans="27:27" ht="14.25" thickBot="1" x14ac:dyDescent="0.3">
      <c r="AA779" s="72">
        <f t="shared" si="27"/>
        <v>0</v>
      </c>
    </row>
    <row r="780" spans="27:27" ht="14.25" thickBot="1" x14ac:dyDescent="0.3">
      <c r="AA780" s="72">
        <f t="shared" si="27"/>
        <v>0</v>
      </c>
    </row>
    <row r="781" spans="27:27" ht="14.25" thickBot="1" x14ac:dyDescent="0.3">
      <c r="AA781" s="72">
        <f t="shared" si="27"/>
        <v>0</v>
      </c>
    </row>
    <row r="782" spans="27:27" ht="14.25" thickBot="1" x14ac:dyDescent="0.3">
      <c r="AA782" s="72">
        <f t="shared" si="27"/>
        <v>0</v>
      </c>
    </row>
    <row r="783" spans="27:27" ht="14.25" thickBot="1" x14ac:dyDescent="0.3">
      <c r="AA783" s="72">
        <f t="shared" si="27"/>
        <v>0</v>
      </c>
    </row>
    <row r="784" spans="27:27" ht="14.25" thickBot="1" x14ac:dyDescent="0.3">
      <c r="AA784" s="72">
        <f t="shared" si="27"/>
        <v>0</v>
      </c>
    </row>
    <row r="785" spans="27:27" ht="14.25" thickBot="1" x14ac:dyDescent="0.3">
      <c r="AA785" s="72">
        <f t="shared" si="27"/>
        <v>0</v>
      </c>
    </row>
    <row r="786" spans="27:27" ht="14.25" thickBot="1" x14ac:dyDescent="0.3">
      <c r="AA786" s="72">
        <f t="shared" si="27"/>
        <v>0</v>
      </c>
    </row>
    <row r="787" spans="27:27" ht="14.25" thickBot="1" x14ac:dyDescent="0.3">
      <c r="AA787" s="72">
        <f t="shared" si="27"/>
        <v>0</v>
      </c>
    </row>
    <row r="788" spans="27:27" ht="14.25" thickBot="1" x14ac:dyDescent="0.3">
      <c r="AA788" s="72">
        <f t="shared" si="27"/>
        <v>0</v>
      </c>
    </row>
    <row r="789" spans="27:27" ht="14.25" thickBot="1" x14ac:dyDescent="0.3">
      <c r="AA789" s="72">
        <f t="shared" si="27"/>
        <v>0</v>
      </c>
    </row>
    <row r="790" spans="27:27" ht="14.25" thickBot="1" x14ac:dyDescent="0.3">
      <c r="AA790" s="72">
        <f t="shared" si="27"/>
        <v>0</v>
      </c>
    </row>
    <row r="791" spans="27:27" ht="14.25" thickBot="1" x14ac:dyDescent="0.3">
      <c r="AA791" s="72">
        <f t="shared" si="27"/>
        <v>0</v>
      </c>
    </row>
    <row r="792" spans="27:27" ht="14.25" thickBot="1" x14ac:dyDescent="0.3">
      <c r="AA792" s="72">
        <f t="shared" si="27"/>
        <v>0</v>
      </c>
    </row>
    <row r="793" spans="27:27" ht="14.25" thickBot="1" x14ac:dyDescent="0.3">
      <c r="AA793" s="72">
        <f t="shared" si="27"/>
        <v>0</v>
      </c>
    </row>
    <row r="794" spans="27:27" ht="14.25" thickBot="1" x14ac:dyDescent="0.3">
      <c r="AA794" s="72">
        <f t="shared" si="27"/>
        <v>0</v>
      </c>
    </row>
    <row r="795" spans="27:27" ht="14.25" thickBot="1" x14ac:dyDescent="0.3">
      <c r="AA795" s="72">
        <f t="shared" si="27"/>
        <v>0</v>
      </c>
    </row>
    <row r="796" spans="27:27" ht="14.25" thickBot="1" x14ac:dyDescent="0.3">
      <c r="AA796" s="72">
        <f t="shared" si="27"/>
        <v>0</v>
      </c>
    </row>
    <row r="797" spans="27:27" ht="14.25" thickBot="1" x14ac:dyDescent="0.3">
      <c r="AA797" s="72">
        <f t="shared" si="27"/>
        <v>0</v>
      </c>
    </row>
    <row r="798" spans="27:27" ht="14.25" thickBot="1" x14ac:dyDescent="0.3">
      <c r="AA798" s="72">
        <f t="shared" si="27"/>
        <v>0</v>
      </c>
    </row>
    <row r="799" spans="27:27" ht="14.25" thickBot="1" x14ac:dyDescent="0.3">
      <c r="AA799" s="72">
        <f t="shared" si="27"/>
        <v>0</v>
      </c>
    </row>
    <row r="800" spans="27:27" ht="14.25" thickBot="1" x14ac:dyDescent="0.3">
      <c r="AA800" s="72">
        <f t="shared" si="27"/>
        <v>0</v>
      </c>
    </row>
    <row r="801" spans="27:27" ht="14.25" thickBot="1" x14ac:dyDescent="0.3">
      <c r="AA801" s="72">
        <f t="shared" si="27"/>
        <v>0</v>
      </c>
    </row>
    <row r="802" spans="27:27" ht="14.25" thickBot="1" x14ac:dyDescent="0.3">
      <c r="AA802" s="72">
        <f t="shared" si="27"/>
        <v>0</v>
      </c>
    </row>
    <row r="803" spans="27:27" ht="14.25" thickBot="1" x14ac:dyDescent="0.3">
      <c r="AA803" s="72">
        <f t="shared" si="27"/>
        <v>0</v>
      </c>
    </row>
    <row r="804" spans="27:27" ht="14.25" thickBot="1" x14ac:dyDescent="0.3">
      <c r="AA804" s="72">
        <f t="shared" si="27"/>
        <v>0</v>
      </c>
    </row>
    <row r="805" spans="27:27" ht="14.25" thickBot="1" x14ac:dyDescent="0.3">
      <c r="AA805" s="72">
        <f t="shared" si="27"/>
        <v>0</v>
      </c>
    </row>
    <row r="806" spans="27:27" ht="14.25" thickBot="1" x14ac:dyDescent="0.3">
      <c r="AA806" s="72">
        <f t="shared" si="27"/>
        <v>0</v>
      </c>
    </row>
    <row r="807" spans="27:27" ht="14.25" thickBot="1" x14ac:dyDescent="0.3">
      <c r="AA807" s="72">
        <f t="shared" si="27"/>
        <v>0</v>
      </c>
    </row>
    <row r="808" spans="27:27" ht="14.25" thickBot="1" x14ac:dyDescent="0.3">
      <c r="AA808" s="72">
        <f t="shared" si="27"/>
        <v>0</v>
      </c>
    </row>
    <row r="809" spans="27:27" ht="14.25" thickBot="1" x14ac:dyDescent="0.3">
      <c r="AA809" s="72">
        <f t="shared" si="27"/>
        <v>0</v>
      </c>
    </row>
    <row r="810" spans="27:27" ht="14.25" thickBot="1" x14ac:dyDescent="0.3">
      <c r="AA810" s="72">
        <f t="shared" si="27"/>
        <v>0</v>
      </c>
    </row>
    <row r="811" spans="27:27" ht="14.25" thickBot="1" x14ac:dyDescent="0.3">
      <c r="AA811" s="72">
        <f t="shared" ref="AA811:AA874" si="28">T811</f>
        <v>0</v>
      </c>
    </row>
    <row r="812" spans="27:27" ht="14.25" thickBot="1" x14ac:dyDescent="0.3">
      <c r="AA812" s="72">
        <f t="shared" si="28"/>
        <v>0</v>
      </c>
    </row>
    <row r="813" spans="27:27" ht="14.25" thickBot="1" x14ac:dyDescent="0.3">
      <c r="AA813" s="72">
        <f t="shared" si="28"/>
        <v>0</v>
      </c>
    </row>
    <row r="814" spans="27:27" ht="14.25" thickBot="1" x14ac:dyDescent="0.3">
      <c r="AA814" s="72">
        <f t="shared" si="28"/>
        <v>0</v>
      </c>
    </row>
    <row r="815" spans="27:27" ht="14.25" thickBot="1" x14ac:dyDescent="0.3">
      <c r="AA815" s="72">
        <f t="shared" si="28"/>
        <v>0</v>
      </c>
    </row>
    <row r="816" spans="27:27" ht="14.25" thickBot="1" x14ac:dyDescent="0.3">
      <c r="AA816" s="72">
        <f t="shared" si="28"/>
        <v>0</v>
      </c>
    </row>
    <row r="817" spans="27:27" ht="14.25" thickBot="1" x14ac:dyDescent="0.3">
      <c r="AA817" s="72">
        <f t="shared" si="28"/>
        <v>0</v>
      </c>
    </row>
    <row r="818" spans="27:27" ht="14.25" thickBot="1" x14ac:dyDescent="0.3">
      <c r="AA818" s="72">
        <f t="shared" si="28"/>
        <v>0</v>
      </c>
    </row>
    <row r="819" spans="27:27" ht="14.25" thickBot="1" x14ac:dyDescent="0.3">
      <c r="AA819" s="72">
        <f t="shared" si="28"/>
        <v>0</v>
      </c>
    </row>
    <row r="820" spans="27:27" ht="14.25" thickBot="1" x14ac:dyDescent="0.3">
      <c r="AA820" s="72">
        <f t="shared" si="28"/>
        <v>0</v>
      </c>
    </row>
    <row r="821" spans="27:27" ht="14.25" thickBot="1" x14ac:dyDescent="0.3">
      <c r="AA821" s="72">
        <f t="shared" si="28"/>
        <v>0</v>
      </c>
    </row>
    <row r="822" spans="27:27" ht="14.25" thickBot="1" x14ac:dyDescent="0.3">
      <c r="AA822" s="72">
        <f t="shared" si="28"/>
        <v>0</v>
      </c>
    </row>
    <row r="823" spans="27:27" ht="14.25" thickBot="1" x14ac:dyDescent="0.3">
      <c r="AA823" s="72">
        <f t="shared" si="28"/>
        <v>0</v>
      </c>
    </row>
    <row r="824" spans="27:27" ht="14.25" thickBot="1" x14ac:dyDescent="0.3">
      <c r="AA824" s="72">
        <f t="shared" si="28"/>
        <v>0</v>
      </c>
    </row>
    <row r="825" spans="27:27" ht="14.25" thickBot="1" x14ac:dyDescent="0.3">
      <c r="AA825" s="72">
        <f t="shared" si="28"/>
        <v>0</v>
      </c>
    </row>
    <row r="826" spans="27:27" ht="14.25" thickBot="1" x14ac:dyDescent="0.3">
      <c r="AA826" s="72">
        <f t="shared" si="28"/>
        <v>0</v>
      </c>
    </row>
    <row r="827" spans="27:27" ht="14.25" thickBot="1" x14ac:dyDescent="0.3">
      <c r="AA827" s="72">
        <f t="shared" si="28"/>
        <v>0</v>
      </c>
    </row>
    <row r="828" spans="27:27" ht="14.25" thickBot="1" x14ac:dyDescent="0.3">
      <c r="AA828" s="72">
        <f t="shared" si="28"/>
        <v>0</v>
      </c>
    </row>
    <row r="829" spans="27:27" ht="14.25" thickBot="1" x14ac:dyDescent="0.3">
      <c r="AA829" s="72">
        <f t="shared" si="28"/>
        <v>0</v>
      </c>
    </row>
    <row r="830" spans="27:27" ht="14.25" thickBot="1" x14ac:dyDescent="0.3">
      <c r="AA830" s="72">
        <f t="shared" si="28"/>
        <v>0</v>
      </c>
    </row>
    <row r="831" spans="27:27" ht="14.25" thickBot="1" x14ac:dyDescent="0.3">
      <c r="AA831" s="72">
        <f t="shared" si="28"/>
        <v>0</v>
      </c>
    </row>
    <row r="832" spans="27:27" ht="14.25" thickBot="1" x14ac:dyDescent="0.3">
      <c r="AA832" s="72">
        <f t="shared" si="28"/>
        <v>0</v>
      </c>
    </row>
    <row r="833" spans="27:27" ht="14.25" thickBot="1" x14ac:dyDescent="0.3">
      <c r="AA833" s="72">
        <f t="shared" si="28"/>
        <v>0</v>
      </c>
    </row>
    <row r="834" spans="27:27" ht="14.25" thickBot="1" x14ac:dyDescent="0.3">
      <c r="AA834" s="72">
        <f t="shared" si="28"/>
        <v>0</v>
      </c>
    </row>
    <row r="835" spans="27:27" ht="14.25" thickBot="1" x14ac:dyDescent="0.3">
      <c r="AA835" s="72">
        <f t="shared" si="28"/>
        <v>0</v>
      </c>
    </row>
    <row r="836" spans="27:27" ht="14.25" thickBot="1" x14ac:dyDescent="0.3">
      <c r="AA836" s="72">
        <f t="shared" si="28"/>
        <v>0</v>
      </c>
    </row>
    <row r="837" spans="27:27" ht="14.25" thickBot="1" x14ac:dyDescent="0.3">
      <c r="AA837" s="72">
        <f t="shared" si="28"/>
        <v>0</v>
      </c>
    </row>
    <row r="838" spans="27:27" ht="14.25" thickBot="1" x14ac:dyDescent="0.3">
      <c r="AA838" s="72">
        <f t="shared" si="28"/>
        <v>0</v>
      </c>
    </row>
    <row r="839" spans="27:27" ht="14.25" thickBot="1" x14ac:dyDescent="0.3">
      <c r="AA839" s="72">
        <f t="shared" si="28"/>
        <v>0</v>
      </c>
    </row>
    <row r="840" spans="27:27" ht="14.25" thickBot="1" x14ac:dyDescent="0.3">
      <c r="AA840" s="72">
        <f t="shared" si="28"/>
        <v>0</v>
      </c>
    </row>
    <row r="841" spans="27:27" ht="14.25" thickBot="1" x14ac:dyDescent="0.3">
      <c r="AA841" s="72">
        <f t="shared" si="28"/>
        <v>0</v>
      </c>
    </row>
    <row r="842" spans="27:27" ht="14.25" thickBot="1" x14ac:dyDescent="0.3">
      <c r="AA842" s="72">
        <f t="shared" si="28"/>
        <v>0</v>
      </c>
    </row>
    <row r="843" spans="27:27" ht="14.25" thickBot="1" x14ac:dyDescent="0.3">
      <c r="AA843" s="72">
        <f t="shared" si="28"/>
        <v>0</v>
      </c>
    </row>
    <row r="844" spans="27:27" ht="14.25" thickBot="1" x14ac:dyDescent="0.3">
      <c r="AA844" s="72">
        <f t="shared" si="28"/>
        <v>0</v>
      </c>
    </row>
    <row r="845" spans="27:27" ht="14.25" thickBot="1" x14ac:dyDescent="0.3">
      <c r="AA845" s="72">
        <f t="shared" si="28"/>
        <v>0</v>
      </c>
    </row>
    <row r="846" spans="27:27" ht="14.25" thickBot="1" x14ac:dyDescent="0.3">
      <c r="AA846" s="72">
        <f t="shared" si="28"/>
        <v>0</v>
      </c>
    </row>
    <row r="847" spans="27:27" ht="14.25" thickBot="1" x14ac:dyDescent="0.3">
      <c r="AA847" s="72">
        <f t="shared" si="28"/>
        <v>0</v>
      </c>
    </row>
    <row r="848" spans="27:27" ht="14.25" thickBot="1" x14ac:dyDescent="0.3">
      <c r="AA848" s="72">
        <f t="shared" si="28"/>
        <v>0</v>
      </c>
    </row>
    <row r="849" spans="27:27" ht="14.25" thickBot="1" x14ac:dyDescent="0.3">
      <c r="AA849" s="72">
        <f t="shared" si="28"/>
        <v>0</v>
      </c>
    </row>
    <row r="850" spans="27:27" ht="14.25" thickBot="1" x14ac:dyDescent="0.3">
      <c r="AA850" s="72">
        <f t="shared" si="28"/>
        <v>0</v>
      </c>
    </row>
    <row r="851" spans="27:27" ht="14.25" thickBot="1" x14ac:dyDescent="0.3">
      <c r="AA851" s="72">
        <f t="shared" si="28"/>
        <v>0</v>
      </c>
    </row>
    <row r="852" spans="27:27" ht="14.25" thickBot="1" x14ac:dyDescent="0.3">
      <c r="AA852" s="72">
        <f t="shared" si="28"/>
        <v>0</v>
      </c>
    </row>
    <row r="853" spans="27:27" ht="14.25" thickBot="1" x14ac:dyDescent="0.3">
      <c r="AA853" s="72">
        <f t="shared" si="28"/>
        <v>0</v>
      </c>
    </row>
    <row r="854" spans="27:27" ht="14.25" thickBot="1" x14ac:dyDescent="0.3">
      <c r="AA854" s="72">
        <f t="shared" si="28"/>
        <v>0</v>
      </c>
    </row>
    <row r="855" spans="27:27" ht="14.25" thickBot="1" x14ac:dyDescent="0.3">
      <c r="AA855" s="72">
        <f t="shared" si="28"/>
        <v>0</v>
      </c>
    </row>
    <row r="856" spans="27:27" ht="14.25" thickBot="1" x14ac:dyDescent="0.3">
      <c r="AA856" s="72">
        <f t="shared" si="28"/>
        <v>0</v>
      </c>
    </row>
    <row r="857" spans="27:27" ht="14.25" thickBot="1" x14ac:dyDescent="0.3">
      <c r="AA857" s="72">
        <f t="shared" si="28"/>
        <v>0</v>
      </c>
    </row>
    <row r="858" spans="27:27" ht="14.25" thickBot="1" x14ac:dyDescent="0.3">
      <c r="AA858" s="72">
        <f t="shared" si="28"/>
        <v>0</v>
      </c>
    </row>
    <row r="859" spans="27:27" ht="14.25" thickBot="1" x14ac:dyDescent="0.3">
      <c r="AA859" s="72">
        <f t="shared" si="28"/>
        <v>0</v>
      </c>
    </row>
    <row r="860" spans="27:27" ht="14.25" thickBot="1" x14ac:dyDescent="0.3">
      <c r="AA860" s="72">
        <f t="shared" si="28"/>
        <v>0</v>
      </c>
    </row>
    <row r="861" spans="27:27" ht="14.25" thickBot="1" x14ac:dyDescent="0.3">
      <c r="AA861" s="72">
        <f t="shared" si="28"/>
        <v>0</v>
      </c>
    </row>
    <row r="862" spans="27:27" ht="14.25" thickBot="1" x14ac:dyDescent="0.3">
      <c r="AA862" s="72">
        <f t="shared" si="28"/>
        <v>0</v>
      </c>
    </row>
    <row r="863" spans="27:27" ht="14.25" thickBot="1" x14ac:dyDescent="0.3">
      <c r="AA863" s="72">
        <f t="shared" si="28"/>
        <v>0</v>
      </c>
    </row>
    <row r="864" spans="27:27" ht="14.25" thickBot="1" x14ac:dyDescent="0.3">
      <c r="AA864" s="72">
        <f t="shared" si="28"/>
        <v>0</v>
      </c>
    </row>
    <row r="865" spans="27:27" ht="14.25" thickBot="1" x14ac:dyDescent="0.3">
      <c r="AA865" s="72">
        <f t="shared" si="28"/>
        <v>0</v>
      </c>
    </row>
    <row r="866" spans="27:27" ht="14.25" thickBot="1" x14ac:dyDescent="0.3">
      <c r="AA866" s="72">
        <f t="shared" si="28"/>
        <v>0</v>
      </c>
    </row>
    <row r="867" spans="27:27" ht="14.25" thickBot="1" x14ac:dyDescent="0.3">
      <c r="AA867" s="72">
        <f t="shared" si="28"/>
        <v>0</v>
      </c>
    </row>
    <row r="868" spans="27:27" ht="14.25" thickBot="1" x14ac:dyDescent="0.3">
      <c r="AA868" s="72">
        <f t="shared" si="28"/>
        <v>0</v>
      </c>
    </row>
    <row r="869" spans="27:27" ht="14.25" thickBot="1" x14ac:dyDescent="0.3">
      <c r="AA869" s="72">
        <f t="shared" si="28"/>
        <v>0</v>
      </c>
    </row>
    <row r="870" spans="27:27" ht="14.25" thickBot="1" x14ac:dyDescent="0.3">
      <c r="AA870" s="72">
        <f t="shared" si="28"/>
        <v>0</v>
      </c>
    </row>
    <row r="871" spans="27:27" ht="14.25" thickBot="1" x14ac:dyDescent="0.3">
      <c r="AA871" s="72">
        <f t="shared" si="28"/>
        <v>0</v>
      </c>
    </row>
    <row r="872" spans="27:27" ht="14.25" thickBot="1" x14ac:dyDescent="0.3">
      <c r="AA872" s="72">
        <f t="shared" si="28"/>
        <v>0</v>
      </c>
    </row>
    <row r="873" spans="27:27" ht="14.25" thickBot="1" x14ac:dyDescent="0.3">
      <c r="AA873" s="72">
        <f t="shared" si="28"/>
        <v>0</v>
      </c>
    </row>
    <row r="874" spans="27:27" ht="14.25" thickBot="1" x14ac:dyDescent="0.3">
      <c r="AA874" s="72">
        <f t="shared" si="28"/>
        <v>0</v>
      </c>
    </row>
    <row r="875" spans="27:27" ht="14.25" thickBot="1" x14ac:dyDescent="0.3">
      <c r="AA875" s="72">
        <f t="shared" ref="AA875:AA938" si="29">T875</f>
        <v>0</v>
      </c>
    </row>
    <row r="876" spans="27:27" ht="14.25" thickBot="1" x14ac:dyDescent="0.3">
      <c r="AA876" s="72">
        <f t="shared" si="29"/>
        <v>0</v>
      </c>
    </row>
    <row r="877" spans="27:27" ht="14.25" thickBot="1" x14ac:dyDescent="0.3">
      <c r="AA877" s="72">
        <f t="shared" si="29"/>
        <v>0</v>
      </c>
    </row>
    <row r="878" spans="27:27" ht="14.25" thickBot="1" x14ac:dyDescent="0.3">
      <c r="AA878" s="72">
        <f t="shared" si="29"/>
        <v>0</v>
      </c>
    </row>
    <row r="879" spans="27:27" ht="14.25" thickBot="1" x14ac:dyDescent="0.3">
      <c r="AA879" s="72">
        <f t="shared" si="29"/>
        <v>0</v>
      </c>
    </row>
    <row r="880" spans="27:27" ht="14.25" thickBot="1" x14ac:dyDescent="0.3">
      <c r="AA880" s="72">
        <f t="shared" si="29"/>
        <v>0</v>
      </c>
    </row>
    <row r="881" spans="27:27" ht="14.25" thickBot="1" x14ac:dyDescent="0.3">
      <c r="AA881" s="72">
        <f t="shared" si="29"/>
        <v>0</v>
      </c>
    </row>
    <row r="882" spans="27:27" ht="14.25" thickBot="1" x14ac:dyDescent="0.3">
      <c r="AA882" s="72">
        <f t="shared" si="29"/>
        <v>0</v>
      </c>
    </row>
    <row r="883" spans="27:27" ht="14.25" thickBot="1" x14ac:dyDescent="0.3">
      <c r="AA883" s="72">
        <f t="shared" si="29"/>
        <v>0</v>
      </c>
    </row>
    <row r="884" spans="27:27" ht="14.25" thickBot="1" x14ac:dyDescent="0.3">
      <c r="AA884" s="72">
        <f t="shared" si="29"/>
        <v>0</v>
      </c>
    </row>
    <row r="885" spans="27:27" ht="14.25" thickBot="1" x14ac:dyDescent="0.3">
      <c r="AA885" s="72">
        <f t="shared" si="29"/>
        <v>0</v>
      </c>
    </row>
    <row r="886" spans="27:27" ht="14.25" thickBot="1" x14ac:dyDescent="0.3">
      <c r="AA886" s="72">
        <f t="shared" si="29"/>
        <v>0</v>
      </c>
    </row>
    <row r="887" spans="27:27" ht="14.25" thickBot="1" x14ac:dyDescent="0.3">
      <c r="AA887" s="72">
        <f t="shared" si="29"/>
        <v>0</v>
      </c>
    </row>
    <row r="888" spans="27:27" ht="14.25" thickBot="1" x14ac:dyDescent="0.3">
      <c r="AA888" s="72">
        <f t="shared" si="29"/>
        <v>0</v>
      </c>
    </row>
    <row r="889" spans="27:27" ht="14.25" thickBot="1" x14ac:dyDescent="0.3">
      <c r="AA889" s="72">
        <f t="shared" si="29"/>
        <v>0</v>
      </c>
    </row>
    <row r="890" spans="27:27" ht="14.25" thickBot="1" x14ac:dyDescent="0.3">
      <c r="AA890" s="72">
        <f t="shared" si="29"/>
        <v>0</v>
      </c>
    </row>
    <row r="891" spans="27:27" ht="14.25" thickBot="1" x14ac:dyDescent="0.3">
      <c r="AA891" s="72">
        <f t="shared" si="29"/>
        <v>0</v>
      </c>
    </row>
    <row r="892" spans="27:27" ht="14.25" thickBot="1" x14ac:dyDescent="0.3">
      <c r="AA892" s="72">
        <f t="shared" si="29"/>
        <v>0</v>
      </c>
    </row>
    <row r="893" spans="27:27" ht="14.25" thickBot="1" x14ac:dyDescent="0.3">
      <c r="AA893" s="72">
        <f t="shared" si="29"/>
        <v>0</v>
      </c>
    </row>
    <row r="894" spans="27:27" ht="14.25" thickBot="1" x14ac:dyDescent="0.3">
      <c r="AA894" s="72">
        <f t="shared" si="29"/>
        <v>0</v>
      </c>
    </row>
    <row r="895" spans="27:27" ht="14.25" thickBot="1" x14ac:dyDescent="0.3">
      <c r="AA895" s="72">
        <f t="shared" si="29"/>
        <v>0</v>
      </c>
    </row>
    <row r="896" spans="27:27" ht="14.25" thickBot="1" x14ac:dyDescent="0.3">
      <c r="AA896" s="72">
        <f t="shared" si="29"/>
        <v>0</v>
      </c>
    </row>
    <row r="897" spans="27:27" ht="14.25" thickBot="1" x14ac:dyDescent="0.3">
      <c r="AA897" s="72">
        <f t="shared" si="29"/>
        <v>0</v>
      </c>
    </row>
    <row r="898" spans="27:27" ht="14.25" thickBot="1" x14ac:dyDescent="0.3">
      <c r="AA898" s="72">
        <f t="shared" si="29"/>
        <v>0</v>
      </c>
    </row>
    <row r="899" spans="27:27" ht="14.25" thickBot="1" x14ac:dyDescent="0.3">
      <c r="AA899" s="72">
        <f t="shared" si="29"/>
        <v>0</v>
      </c>
    </row>
    <row r="900" spans="27:27" ht="14.25" thickBot="1" x14ac:dyDescent="0.3">
      <c r="AA900" s="72">
        <f t="shared" si="29"/>
        <v>0</v>
      </c>
    </row>
    <row r="901" spans="27:27" ht="14.25" thickBot="1" x14ac:dyDescent="0.3">
      <c r="AA901" s="72">
        <f t="shared" si="29"/>
        <v>0</v>
      </c>
    </row>
    <row r="902" spans="27:27" ht="14.25" thickBot="1" x14ac:dyDescent="0.3">
      <c r="AA902" s="72">
        <f t="shared" si="29"/>
        <v>0</v>
      </c>
    </row>
    <row r="903" spans="27:27" ht="14.25" thickBot="1" x14ac:dyDescent="0.3">
      <c r="AA903" s="72">
        <f t="shared" si="29"/>
        <v>0</v>
      </c>
    </row>
    <row r="904" spans="27:27" ht="14.25" thickBot="1" x14ac:dyDescent="0.3">
      <c r="AA904" s="72">
        <f t="shared" si="29"/>
        <v>0</v>
      </c>
    </row>
    <row r="905" spans="27:27" ht="14.25" thickBot="1" x14ac:dyDescent="0.3">
      <c r="AA905" s="72">
        <f t="shared" si="29"/>
        <v>0</v>
      </c>
    </row>
    <row r="906" spans="27:27" ht="14.25" thickBot="1" x14ac:dyDescent="0.3">
      <c r="AA906" s="72">
        <f t="shared" si="29"/>
        <v>0</v>
      </c>
    </row>
    <row r="907" spans="27:27" ht="14.25" thickBot="1" x14ac:dyDescent="0.3">
      <c r="AA907" s="72">
        <f t="shared" si="29"/>
        <v>0</v>
      </c>
    </row>
    <row r="908" spans="27:27" ht="14.25" thickBot="1" x14ac:dyDescent="0.3">
      <c r="AA908" s="72">
        <f t="shared" si="29"/>
        <v>0</v>
      </c>
    </row>
    <row r="909" spans="27:27" ht="14.25" thickBot="1" x14ac:dyDescent="0.3">
      <c r="AA909" s="72">
        <f t="shared" si="29"/>
        <v>0</v>
      </c>
    </row>
    <row r="910" spans="27:27" ht="14.25" thickBot="1" x14ac:dyDescent="0.3">
      <c r="AA910" s="72">
        <f t="shared" si="29"/>
        <v>0</v>
      </c>
    </row>
    <row r="911" spans="27:27" ht="14.25" thickBot="1" x14ac:dyDescent="0.3">
      <c r="AA911" s="72">
        <f t="shared" si="29"/>
        <v>0</v>
      </c>
    </row>
    <row r="912" spans="27:27" ht="14.25" thickBot="1" x14ac:dyDescent="0.3">
      <c r="AA912" s="72">
        <f t="shared" si="29"/>
        <v>0</v>
      </c>
    </row>
    <row r="913" spans="27:27" ht="14.25" thickBot="1" x14ac:dyDescent="0.3">
      <c r="AA913" s="72">
        <f t="shared" si="29"/>
        <v>0</v>
      </c>
    </row>
    <row r="914" spans="27:27" ht="14.25" thickBot="1" x14ac:dyDescent="0.3">
      <c r="AA914" s="72">
        <f t="shared" si="29"/>
        <v>0</v>
      </c>
    </row>
    <row r="915" spans="27:27" ht="14.25" thickBot="1" x14ac:dyDescent="0.3">
      <c r="AA915" s="72">
        <f t="shared" si="29"/>
        <v>0</v>
      </c>
    </row>
    <row r="916" spans="27:27" ht="14.25" thickBot="1" x14ac:dyDescent="0.3">
      <c r="AA916" s="72">
        <f t="shared" si="29"/>
        <v>0</v>
      </c>
    </row>
    <row r="917" spans="27:27" ht="14.25" thickBot="1" x14ac:dyDescent="0.3">
      <c r="AA917" s="72">
        <f t="shared" si="29"/>
        <v>0</v>
      </c>
    </row>
    <row r="918" spans="27:27" ht="14.25" thickBot="1" x14ac:dyDescent="0.3">
      <c r="AA918" s="72">
        <f t="shared" si="29"/>
        <v>0</v>
      </c>
    </row>
    <row r="919" spans="27:27" ht="14.25" thickBot="1" x14ac:dyDescent="0.3">
      <c r="AA919" s="72">
        <f t="shared" si="29"/>
        <v>0</v>
      </c>
    </row>
    <row r="920" spans="27:27" ht="14.25" thickBot="1" x14ac:dyDescent="0.3">
      <c r="AA920" s="72">
        <f t="shared" si="29"/>
        <v>0</v>
      </c>
    </row>
    <row r="921" spans="27:27" ht="14.25" thickBot="1" x14ac:dyDescent="0.3">
      <c r="AA921" s="72">
        <f t="shared" si="29"/>
        <v>0</v>
      </c>
    </row>
    <row r="922" spans="27:27" ht="14.25" thickBot="1" x14ac:dyDescent="0.3">
      <c r="AA922" s="72">
        <f t="shared" si="29"/>
        <v>0</v>
      </c>
    </row>
    <row r="923" spans="27:27" ht="14.25" thickBot="1" x14ac:dyDescent="0.3">
      <c r="AA923" s="72">
        <f t="shared" si="29"/>
        <v>0</v>
      </c>
    </row>
    <row r="924" spans="27:27" ht="14.25" thickBot="1" x14ac:dyDescent="0.3">
      <c r="AA924" s="72">
        <f t="shared" si="29"/>
        <v>0</v>
      </c>
    </row>
    <row r="925" spans="27:27" ht="14.25" thickBot="1" x14ac:dyDescent="0.3">
      <c r="AA925" s="72">
        <f t="shared" si="29"/>
        <v>0</v>
      </c>
    </row>
    <row r="926" spans="27:27" ht="14.25" thickBot="1" x14ac:dyDescent="0.3">
      <c r="AA926" s="72">
        <f t="shared" si="29"/>
        <v>0</v>
      </c>
    </row>
    <row r="927" spans="27:27" ht="14.25" thickBot="1" x14ac:dyDescent="0.3">
      <c r="AA927" s="72">
        <f t="shared" si="29"/>
        <v>0</v>
      </c>
    </row>
    <row r="928" spans="27:27" ht="14.25" thickBot="1" x14ac:dyDescent="0.3">
      <c r="AA928" s="72">
        <f t="shared" si="29"/>
        <v>0</v>
      </c>
    </row>
    <row r="929" spans="27:27" ht="14.25" thickBot="1" x14ac:dyDescent="0.3">
      <c r="AA929" s="72">
        <f t="shared" si="29"/>
        <v>0</v>
      </c>
    </row>
    <row r="930" spans="27:27" ht="14.25" thickBot="1" x14ac:dyDescent="0.3">
      <c r="AA930" s="72">
        <f t="shared" si="29"/>
        <v>0</v>
      </c>
    </row>
    <row r="931" spans="27:27" ht="14.25" thickBot="1" x14ac:dyDescent="0.3">
      <c r="AA931" s="72">
        <f t="shared" si="29"/>
        <v>0</v>
      </c>
    </row>
    <row r="932" spans="27:27" ht="14.25" thickBot="1" x14ac:dyDescent="0.3">
      <c r="AA932" s="72">
        <f t="shared" si="29"/>
        <v>0</v>
      </c>
    </row>
    <row r="933" spans="27:27" ht="14.25" thickBot="1" x14ac:dyDescent="0.3">
      <c r="AA933" s="72">
        <f t="shared" si="29"/>
        <v>0</v>
      </c>
    </row>
    <row r="934" spans="27:27" ht="14.25" thickBot="1" x14ac:dyDescent="0.3">
      <c r="AA934" s="72">
        <f t="shared" si="29"/>
        <v>0</v>
      </c>
    </row>
    <row r="935" spans="27:27" ht="14.25" thickBot="1" x14ac:dyDescent="0.3">
      <c r="AA935" s="72">
        <f t="shared" si="29"/>
        <v>0</v>
      </c>
    </row>
    <row r="936" spans="27:27" ht="14.25" thickBot="1" x14ac:dyDescent="0.3">
      <c r="AA936" s="72">
        <f t="shared" si="29"/>
        <v>0</v>
      </c>
    </row>
    <row r="937" spans="27:27" ht="14.25" thickBot="1" x14ac:dyDescent="0.3">
      <c r="AA937" s="72">
        <f t="shared" si="29"/>
        <v>0</v>
      </c>
    </row>
    <row r="938" spans="27:27" ht="14.25" thickBot="1" x14ac:dyDescent="0.3">
      <c r="AA938" s="72">
        <f t="shared" si="29"/>
        <v>0</v>
      </c>
    </row>
    <row r="939" spans="27:27" ht="14.25" thickBot="1" x14ac:dyDescent="0.3">
      <c r="AA939" s="72">
        <f t="shared" ref="AA939:AA1002" si="30">T939</f>
        <v>0</v>
      </c>
    </row>
    <row r="940" spans="27:27" ht="14.25" thickBot="1" x14ac:dyDescent="0.3">
      <c r="AA940" s="72">
        <f t="shared" si="30"/>
        <v>0</v>
      </c>
    </row>
    <row r="941" spans="27:27" ht="14.25" thickBot="1" x14ac:dyDescent="0.3">
      <c r="AA941" s="72">
        <f t="shared" si="30"/>
        <v>0</v>
      </c>
    </row>
    <row r="942" spans="27:27" ht="14.25" thickBot="1" x14ac:dyDescent="0.3">
      <c r="AA942" s="72">
        <f t="shared" si="30"/>
        <v>0</v>
      </c>
    </row>
    <row r="943" spans="27:27" ht="14.25" thickBot="1" x14ac:dyDescent="0.3">
      <c r="AA943" s="72">
        <f t="shared" si="30"/>
        <v>0</v>
      </c>
    </row>
    <row r="944" spans="27:27" ht="14.25" thickBot="1" x14ac:dyDescent="0.3">
      <c r="AA944" s="72">
        <f t="shared" si="30"/>
        <v>0</v>
      </c>
    </row>
    <row r="945" spans="27:27" ht="14.25" thickBot="1" x14ac:dyDescent="0.3">
      <c r="AA945" s="72">
        <f t="shared" si="30"/>
        <v>0</v>
      </c>
    </row>
    <row r="946" spans="27:27" ht="14.25" thickBot="1" x14ac:dyDescent="0.3">
      <c r="AA946" s="72">
        <f t="shared" si="30"/>
        <v>0</v>
      </c>
    </row>
    <row r="947" spans="27:27" ht="14.25" thickBot="1" x14ac:dyDescent="0.3">
      <c r="AA947" s="72">
        <f t="shared" si="30"/>
        <v>0</v>
      </c>
    </row>
    <row r="948" spans="27:27" ht="14.25" thickBot="1" x14ac:dyDescent="0.3">
      <c r="AA948" s="72">
        <f t="shared" si="30"/>
        <v>0</v>
      </c>
    </row>
    <row r="949" spans="27:27" ht="14.25" thickBot="1" x14ac:dyDescent="0.3">
      <c r="AA949" s="72">
        <f t="shared" si="30"/>
        <v>0</v>
      </c>
    </row>
    <row r="950" spans="27:27" ht="14.25" thickBot="1" x14ac:dyDescent="0.3">
      <c r="AA950" s="72">
        <f t="shared" si="30"/>
        <v>0</v>
      </c>
    </row>
    <row r="951" spans="27:27" ht="14.25" thickBot="1" x14ac:dyDescent="0.3">
      <c r="AA951" s="72">
        <f t="shared" si="30"/>
        <v>0</v>
      </c>
    </row>
    <row r="952" spans="27:27" ht="14.25" thickBot="1" x14ac:dyDescent="0.3">
      <c r="AA952" s="72">
        <f t="shared" si="30"/>
        <v>0</v>
      </c>
    </row>
    <row r="953" spans="27:27" ht="14.25" thickBot="1" x14ac:dyDescent="0.3">
      <c r="AA953" s="72">
        <f t="shared" si="30"/>
        <v>0</v>
      </c>
    </row>
    <row r="954" spans="27:27" ht="14.25" thickBot="1" x14ac:dyDescent="0.3">
      <c r="AA954" s="72">
        <f t="shared" si="30"/>
        <v>0</v>
      </c>
    </row>
    <row r="955" spans="27:27" ht="14.25" thickBot="1" x14ac:dyDescent="0.3">
      <c r="AA955" s="72">
        <f t="shared" si="30"/>
        <v>0</v>
      </c>
    </row>
    <row r="956" spans="27:27" ht="14.25" thickBot="1" x14ac:dyDescent="0.3">
      <c r="AA956" s="72">
        <f t="shared" si="30"/>
        <v>0</v>
      </c>
    </row>
    <row r="957" spans="27:27" ht="14.25" thickBot="1" x14ac:dyDescent="0.3">
      <c r="AA957" s="72">
        <f t="shared" si="30"/>
        <v>0</v>
      </c>
    </row>
    <row r="958" spans="27:27" ht="14.25" thickBot="1" x14ac:dyDescent="0.3">
      <c r="AA958" s="72">
        <f t="shared" si="30"/>
        <v>0</v>
      </c>
    </row>
    <row r="959" spans="27:27" ht="14.25" thickBot="1" x14ac:dyDescent="0.3">
      <c r="AA959" s="72">
        <f t="shared" si="30"/>
        <v>0</v>
      </c>
    </row>
    <row r="960" spans="27:27" ht="14.25" thickBot="1" x14ac:dyDescent="0.3">
      <c r="AA960" s="72">
        <f t="shared" si="30"/>
        <v>0</v>
      </c>
    </row>
    <row r="961" spans="27:27" ht="14.25" thickBot="1" x14ac:dyDescent="0.3">
      <c r="AA961" s="72">
        <f t="shared" si="30"/>
        <v>0</v>
      </c>
    </row>
    <row r="962" spans="27:27" ht="14.25" thickBot="1" x14ac:dyDescent="0.3">
      <c r="AA962" s="72">
        <f t="shared" si="30"/>
        <v>0</v>
      </c>
    </row>
    <row r="963" spans="27:27" ht="14.25" thickBot="1" x14ac:dyDescent="0.3">
      <c r="AA963" s="72">
        <f t="shared" si="30"/>
        <v>0</v>
      </c>
    </row>
    <row r="964" spans="27:27" ht="14.25" thickBot="1" x14ac:dyDescent="0.3">
      <c r="AA964" s="72">
        <f t="shared" si="30"/>
        <v>0</v>
      </c>
    </row>
    <row r="965" spans="27:27" ht="14.25" thickBot="1" x14ac:dyDescent="0.3">
      <c r="AA965" s="72">
        <f t="shared" si="30"/>
        <v>0</v>
      </c>
    </row>
    <row r="966" spans="27:27" ht="14.25" thickBot="1" x14ac:dyDescent="0.3">
      <c r="AA966" s="72">
        <f t="shared" si="30"/>
        <v>0</v>
      </c>
    </row>
    <row r="967" spans="27:27" ht="14.25" thickBot="1" x14ac:dyDescent="0.3">
      <c r="AA967" s="72">
        <f t="shared" si="30"/>
        <v>0</v>
      </c>
    </row>
    <row r="968" spans="27:27" ht="14.25" thickBot="1" x14ac:dyDescent="0.3">
      <c r="AA968" s="72">
        <f t="shared" si="30"/>
        <v>0</v>
      </c>
    </row>
    <row r="969" spans="27:27" ht="14.25" thickBot="1" x14ac:dyDescent="0.3">
      <c r="AA969" s="72">
        <f t="shared" si="30"/>
        <v>0</v>
      </c>
    </row>
    <row r="970" spans="27:27" ht="14.25" thickBot="1" x14ac:dyDescent="0.3">
      <c r="AA970" s="72">
        <f t="shared" si="30"/>
        <v>0</v>
      </c>
    </row>
    <row r="971" spans="27:27" ht="14.25" thickBot="1" x14ac:dyDescent="0.3">
      <c r="AA971" s="72">
        <f t="shared" si="30"/>
        <v>0</v>
      </c>
    </row>
    <row r="972" spans="27:27" ht="14.25" thickBot="1" x14ac:dyDescent="0.3">
      <c r="AA972" s="72">
        <f t="shared" si="30"/>
        <v>0</v>
      </c>
    </row>
    <row r="973" spans="27:27" ht="14.25" thickBot="1" x14ac:dyDescent="0.3">
      <c r="AA973" s="72">
        <f t="shared" si="30"/>
        <v>0</v>
      </c>
    </row>
    <row r="974" spans="27:27" ht="14.25" thickBot="1" x14ac:dyDescent="0.3">
      <c r="AA974" s="72">
        <f t="shared" si="30"/>
        <v>0</v>
      </c>
    </row>
    <row r="975" spans="27:27" ht="14.25" thickBot="1" x14ac:dyDescent="0.3">
      <c r="AA975" s="72">
        <f t="shared" si="30"/>
        <v>0</v>
      </c>
    </row>
    <row r="976" spans="27:27" ht="14.25" thickBot="1" x14ac:dyDescent="0.3">
      <c r="AA976" s="72">
        <f t="shared" si="30"/>
        <v>0</v>
      </c>
    </row>
    <row r="977" spans="27:27" ht="14.25" thickBot="1" x14ac:dyDescent="0.3">
      <c r="AA977" s="72">
        <f t="shared" si="30"/>
        <v>0</v>
      </c>
    </row>
    <row r="978" spans="27:27" ht="14.25" thickBot="1" x14ac:dyDescent="0.3">
      <c r="AA978" s="72">
        <f t="shared" si="30"/>
        <v>0</v>
      </c>
    </row>
    <row r="979" spans="27:27" ht="14.25" thickBot="1" x14ac:dyDescent="0.3">
      <c r="AA979" s="72">
        <f t="shared" si="30"/>
        <v>0</v>
      </c>
    </row>
    <row r="980" spans="27:27" ht="14.25" thickBot="1" x14ac:dyDescent="0.3">
      <c r="AA980" s="72">
        <f t="shared" si="30"/>
        <v>0</v>
      </c>
    </row>
    <row r="981" spans="27:27" ht="14.25" thickBot="1" x14ac:dyDescent="0.3">
      <c r="AA981" s="72">
        <f t="shared" si="30"/>
        <v>0</v>
      </c>
    </row>
    <row r="982" spans="27:27" ht="14.25" thickBot="1" x14ac:dyDescent="0.3">
      <c r="AA982" s="72">
        <f t="shared" si="30"/>
        <v>0</v>
      </c>
    </row>
    <row r="983" spans="27:27" ht="14.25" thickBot="1" x14ac:dyDescent="0.3">
      <c r="AA983" s="72">
        <f t="shared" si="30"/>
        <v>0</v>
      </c>
    </row>
    <row r="984" spans="27:27" ht="14.25" thickBot="1" x14ac:dyDescent="0.3">
      <c r="AA984" s="72">
        <f t="shared" si="30"/>
        <v>0</v>
      </c>
    </row>
    <row r="985" spans="27:27" ht="14.25" thickBot="1" x14ac:dyDescent="0.3">
      <c r="AA985" s="72">
        <f t="shared" si="30"/>
        <v>0</v>
      </c>
    </row>
    <row r="986" spans="27:27" ht="14.25" thickBot="1" x14ac:dyDescent="0.3">
      <c r="AA986" s="72">
        <f t="shared" si="30"/>
        <v>0</v>
      </c>
    </row>
    <row r="987" spans="27:27" ht="14.25" thickBot="1" x14ac:dyDescent="0.3">
      <c r="AA987" s="72">
        <f t="shared" si="30"/>
        <v>0</v>
      </c>
    </row>
    <row r="988" spans="27:27" ht="14.25" thickBot="1" x14ac:dyDescent="0.3">
      <c r="AA988" s="72">
        <f t="shared" si="30"/>
        <v>0</v>
      </c>
    </row>
    <row r="989" spans="27:27" ht="14.25" thickBot="1" x14ac:dyDescent="0.3">
      <c r="AA989" s="72">
        <f t="shared" si="30"/>
        <v>0</v>
      </c>
    </row>
    <row r="990" spans="27:27" ht="14.25" thickBot="1" x14ac:dyDescent="0.3">
      <c r="AA990" s="72">
        <f t="shared" si="30"/>
        <v>0</v>
      </c>
    </row>
    <row r="991" spans="27:27" ht="14.25" thickBot="1" x14ac:dyDescent="0.3">
      <c r="AA991" s="72">
        <f t="shared" si="30"/>
        <v>0</v>
      </c>
    </row>
    <row r="992" spans="27:27" ht="14.25" thickBot="1" x14ac:dyDescent="0.3">
      <c r="AA992" s="72">
        <f t="shared" si="30"/>
        <v>0</v>
      </c>
    </row>
    <row r="993" spans="27:27" ht="14.25" thickBot="1" x14ac:dyDescent="0.3">
      <c r="AA993" s="72">
        <f t="shared" si="30"/>
        <v>0</v>
      </c>
    </row>
    <row r="994" spans="27:27" ht="14.25" thickBot="1" x14ac:dyDescent="0.3">
      <c r="AA994" s="72">
        <f t="shared" si="30"/>
        <v>0</v>
      </c>
    </row>
    <row r="995" spans="27:27" ht="14.25" thickBot="1" x14ac:dyDescent="0.3">
      <c r="AA995" s="72">
        <f t="shared" si="30"/>
        <v>0</v>
      </c>
    </row>
    <row r="996" spans="27:27" ht="14.25" thickBot="1" x14ac:dyDescent="0.3">
      <c r="AA996" s="72">
        <f t="shared" si="30"/>
        <v>0</v>
      </c>
    </row>
    <row r="997" spans="27:27" ht="14.25" thickBot="1" x14ac:dyDescent="0.3">
      <c r="AA997" s="72">
        <f t="shared" si="30"/>
        <v>0</v>
      </c>
    </row>
    <row r="998" spans="27:27" ht="14.25" thickBot="1" x14ac:dyDescent="0.3">
      <c r="AA998" s="72">
        <f t="shared" si="30"/>
        <v>0</v>
      </c>
    </row>
    <row r="999" spans="27:27" ht="14.25" thickBot="1" x14ac:dyDescent="0.3">
      <c r="AA999" s="72">
        <f t="shared" si="30"/>
        <v>0</v>
      </c>
    </row>
    <row r="1000" spans="27:27" ht="14.25" thickBot="1" x14ac:dyDescent="0.3">
      <c r="AA1000" s="72">
        <f t="shared" si="30"/>
        <v>0</v>
      </c>
    </row>
    <row r="1001" spans="27:27" ht="14.25" thickBot="1" x14ac:dyDescent="0.3">
      <c r="AA1001" s="72">
        <f t="shared" si="30"/>
        <v>0</v>
      </c>
    </row>
    <row r="1002" spans="27:27" ht="14.25" thickBot="1" x14ac:dyDescent="0.3">
      <c r="AA1002" s="72">
        <f t="shared" si="30"/>
        <v>0</v>
      </c>
    </row>
    <row r="1003" spans="27:27" ht="14.25" thickBot="1" x14ac:dyDescent="0.3">
      <c r="AA1003" s="72">
        <f t="shared" ref="AA1003:AA1066" si="31">T1003</f>
        <v>0</v>
      </c>
    </row>
    <row r="1004" spans="27:27" ht="14.25" thickBot="1" x14ac:dyDescent="0.3">
      <c r="AA1004" s="72">
        <f t="shared" si="31"/>
        <v>0</v>
      </c>
    </row>
    <row r="1005" spans="27:27" ht="14.25" thickBot="1" x14ac:dyDescent="0.3">
      <c r="AA1005" s="72">
        <f t="shared" si="31"/>
        <v>0</v>
      </c>
    </row>
    <row r="1006" spans="27:27" ht="14.25" thickBot="1" x14ac:dyDescent="0.3">
      <c r="AA1006" s="72">
        <f t="shared" si="31"/>
        <v>0</v>
      </c>
    </row>
    <row r="1007" spans="27:27" ht="14.25" thickBot="1" x14ac:dyDescent="0.3">
      <c r="AA1007" s="72">
        <f t="shared" si="31"/>
        <v>0</v>
      </c>
    </row>
    <row r="1008" spans="27:27" ht="14.25" thickBot="1" x14ac:dyDescent="0.3">
      <c r="AA1008" s="72">
        <f t="shared" si="31"/>
        <v>0</v>
      </c>
    </row>
    <row r="1009" spans="27:27" ht="14.25" thickBot="1" x14ac:dyDescent="0.3">
      <c r="AA1009" s="72">
        <f t="shared" si="31"/>
        <v>0</v>
      </c>
    </row>
    <row r="1010" spans="27:27" ht="14.25" thickBot="1" x14ac:dyDescent="0.3">
      <c r="AA1010" s="72">
        <f t="shared" si="31"/>
        <v>0</v>
      </c>
    </row>
    <row r="1011" spans="27:27" ht="14.25" thickBot="1" x14ac:dyDescent="0.3">
      <c r="AA1011" s="72">
        <f t="shared" si="31"/>
        <v>0</v>
      </c>
    </row>
    <row r="1012" spans="27:27" ht="14.25" thickBot="1" x14ac:dyDescent="0.3">
      <c r="AA1012" s="72">
        <f t="shared" si="31"/>
        <v>0</v>
      </c>
    </row>
    <row r="1013" spans="27:27" ht="14.25" thickBot="1" x14ac:dyDescent="0.3">
      <c r="AA1013" s="72">
        <f t="shared" si="31"/>
        <v>0</v>
      </c>
    </row>
    <row r="1014" spans="27:27" ht="14.25" thickBot="1" x14ac:dyDescent="0.3">
      <c r="AA1014" s="72">
        <f t="shared" si="31"/>
        <v>0</v>
      </c>
    </row>
    <row r="1015" spans="27:27" ht="14.25" thickBot="1" x14ac:dyDescent="0.3">
      <c r="AA1015" s="72">
        <f t="shared" si="31"/>
        <v>0</v>
      </c>
    </row>
    <row r="1016" spans="27:27" ht="14.25" thickBot="1" x14ac:dyDescent="0.3">
      <c r="AA1016" s="72">
        <f t="shared" si="31"/>
        <v>0</v>
      </c>
    </row>
    <row r="1017" spans="27:27" ht="14.25" thickBot="1" x14ac:dyDescent="0.3">
      <c r="AA1017" s="72">
        <f t="shared" si="31"/>
        <v>0</v>
      </c>
    </row>
    <row r="1018" spans="27:27" ht="14.25" thickBot="1" x14ac:dyDescent="0.3">
      <c r="AA1018" s="72">
        <f t="shared" si="31"/>
        <v>0</v>
      </c>
    </row>
    <row r="1019" spans="27:27" ht="14.25" thickBot="1" x14ac:dyDescent="0.3">
      <c r="AA1019" s="72">
        <f t="shared" si="31"/>
        <v>0</v>
      </c>
    </row>
    <row r="1020" spans="27:27" ht="14.25" thickBot="1" x14ac:dyDescent="0.3">
      <c r="AA1020" s="72">
        <f t="shared" si="31"/>
        <v>0</v>
      </c>
    </row>
    <row r="1021" spans="27:27" ht="14.25" thickBot="1" x14ac:dyDescent="0.3">
      <c r="AA1021" s="72">
        <f t="shared" si="31"/>
        <v>0</v>
      </c>
    </row>
    <row r="1022" spans="27:27" ht="14.25" thickBot="1" x14ac:dyDescent="0.3">
      <c r="AA1022" s="72">
        <f t="shared" si="31"/>
        <v>0</v>
      </c>
    </row>
    <row r="1023" spans="27:27" ht="14.25" thickBot="1" x14ac:dyDescent="0.3">
      <c r="AA1023" s="72">
        <f t="shared" si="31"/>
        <v>0</v>
      </c>
    </row>
    <row r="1024" spans="27:27" ht="14.25" thickBot="1" x14ac:dyDescent="0.3">
      <c r="AA1024" s="72">
        <f t="shared" si="31"/>
        <v>0</v>
      </c>
    </row>
    <row r="1025" spans="27:27" ht="14.25" thickBot="1" x14ac:dyDescent="0.3">
      <c r="AA1025" s="72">
        <f t="shared" si="31"/>
        <v>0</v>
      </c>
    </row>
    <row r="1026" spans="27:27" ht="14.25" thickBot="1" x14ac:dyDescent="0.3">
      <c r="AA1026" s="72">
        <f t="shared" si="31"/>
        <v>0</v>
      </c>
    </row>
    <row r="1027" spans="27:27" ht="14.25" thickBot="1" x14ac:dyDescent="0.3">
      <c r="AA1027" s="72">
        <f t="shared" si="31"/>
        <v>0</v>
      </c>
    </row>
    <row r="1028" spans="27:27" ht="14.25" thickBot="1" x14ac:dyDescent="0.3">
      <c r="AA1028" s="72">
        <f t="shared" si="31"/>
        <v>0</v>
      </c>
    </row>
    <row r="1029" spans="27:27" ht="14.25" thickBot="1" x14ac:dyDescent="0.3">
      <c r="AA1029" s="72">
        <f t="shared" si="31"/>
        <v>0</v>
      </c>
    </row>
    <row r="1030" spans="27:27" ht="14.25" thickBot="1" x14ac:dyDescent="0.3">
      <c r="AA1030" s="72">
        <f t="shared" si="31"/>
        <v>0</v>
      </c>
    </row>
    <row r="1031" spans="27:27" ht="14.25" thickBot="1" x14ac:dyDescent="0.3">
      <c r="AA1031" s="72">
        <f t="shared" si="31"/>
        <v>0</v>
      </c>
    </row>
    <row r="1032" spans="27:27" ht="14.25" thickBot="1" x14ac:dyDescent="0.3">
      <c r="AA1032" s="72">
        <f t="shared" si="31"/>
        <v>0</v>
      </c>
    </row>
    <row r="1033" spans="27:27" ht="14.25" thickBot="1" x14ac:dyDescent="0.3">
      <c r="AA1033" s="72">
        <f t="shared" si="31"/>
        <v>0</v>
      </c>
    </row>
    <row r="1034" spans="27:27" ht="14.25" thickBot="1" x14ac:dyDescent="0.3">
      <c r="AA1034" s="72">
        <f t="shared" si="31"/>
        <v>0</v>
      </c>
    </row>
    <row r="1035" spans="27:27" ht="14.25" thickBot="1" x14ac:dyDescent="0.3">
      <c r="AA1035" s="72">
        <f t="shared" si="31"/>
        <v>0</v>
      </c>
    </row>
    <row r="1036" spans="27:27" ht="14.25" thickBot="1" x14ac:dyDescent="0.3">
      <c r="AA1036" s="72">
        <f t="shared" si="31"/>
        <v>0</v>
      </c>
    </row>
    <row r="1037" spans="27:27" ht="14.25" thickBot="1" x14ac:dyDescent="0.3">
      <c r="AA1037" s="72">
        <f t="shared" si="31"/>
        <v>0</v>
      </c>
    </row>
    <row r="1038" spans="27:27" ht="14.25" thickBot="1" x14ac:dyDescent="0.3">
      <c r="AA1038" s="72">
        <f t="shared" si="31"/>
        <v>0</v>
      </c>
    </row>
    <row r="1039" spans="27:27" ht="14.25" thickBot="1" x14ac:dyDescent="0.3">
      <c r="AA1039" s="72">
        <f t="shared" si="31"/>
        <v>0</v>
      </c>
    </row>
    <row r="1040" spans="27:27" ht="14.25" thickBot="1" x14ac:dyDescent="0.3">
      <c r="AA1040" s="72">
        <f t="shared" si="31"/>
        <v>0</v>
      </c>
    </row>
    <row r="1041" spans="27:27" ht="14.25" thickBot="1" x14ac:dyDescent="0.3">
      <c r="AA1041" s="72">
        <f t="shared" si="31"/>
        <v>0</v>
      </c>
    </row>
    <row r="1042" spans="27:27" ht="14.25" thickBot="1" x14ac:dyDescent="0.3">
      <c r="AA1042" s="72">
        <f t="shared" si="31"/>
        <v>0</v>
      </c>
    </row>
    <row r="1043" spans="27:27" ht="14.25" thickBot="1" x14ac:dyDescent="0.3">
      <c r="AA1043" s="72">
        <f t="shared" si="31"/>
        <v>0</v>
      </c>
    </row>
    <row r="1044" spans="27:27" ht="14.25" thickBot="1" x14ac:dyDescent="0.3">
      <c r="AA1044" s="72">
        <f t="shared" si="31"/>
        <v>0</v>
      </c>
    </row>
    <row r="1045" spans="27:27" ht="14.25" thickBot="1" x14ac:dyDescent="0.3">
      <c r="AA1045" s="72">
        <f t="shared" si="31"/>
        <v>0</v>
      </c>
    </row>
    <row r="1046" spans="27:27" ht="14.25" thickBot="1" x14ac:dyDescent="0.3">
      <c r="AA1046" s="72">
        <f t="shared" si="31"/>
        <v>0</v>
      </c>
    </row>
    <row r="1047" spans="27:27" ht="14.25" thickBot="1" x14ac:dyDescent="0.3">
      <c r="AA1047" s="72">
        <f t="shared" si="31"/>
        <v>0</v>
      </c>
    </row>
    <row r="1048" spans="27:27" ht="14.25" thickBot="1" x14ac:dyDescent="0.3">
      <c r="AA1048" s="72">
        <f t="shared" si="31"/>
        <v>0</v>
      </c>
    </row>
    <row r="1049" spans="27:27" ht="14.25" thickBot="1" x14ac:dyDescent="0.3">
      <c r="AA1049" s="72">
        <f t="shared" si="31"/>
        <v>0</v>
      </c>
    </row>
    <row r="1050" spans="27:27" ht="14.25" thickBot="1" x14ac:dyDescent="0.3">
      <c r="AA1050" s="72">
        <f t="shared" si="31"/>
        <v>0</v>
      </c>
    </row>
    <row r="1051" spans="27:27" ht="14.25" thickBot="1" x14ac:dyDescent="0.3">
      <c r="AA1051" s="72">
        <f t="shared" si="31"/>
        <v>0</v>
      </c>
    </row>
    <row r="1052" spans="27:27" ht="14.25" thickBot="1" x14ac:dyDescent="0.3">
      <c r="AA1052" s="72">
        <f t="shared" si="31"/>
        <v>0</v>
      </c>
    </row>
    <row r="1053" spans="27:27" ht="14.25" thickBot="1" x14ac:dyDescent="0.3">
      <c r="AA1053" s="72">
        <f t="shared" si="31"/>
        <v>0</v>
      </c>
    </row>
    <row r="1054" spans="27:27" ht="14.25" thickBot="1" x14ac:dyDescent="0.3">
      <c r="AA1054" s="72">
        <f t="shared" si="31"/>
        <v>0</v>
      </c>
    </row>
    <row r="1055" spans="27:27" ht="14.25" thickBot="1" x14ac:dyDescent="0.3">
      <c r="AA1055" s="72">
        <f t="shared" si="31"/>
        <v>0</v>
      </c>
    </row>
    <row r="1056" spans="27:27" ht="14.25" thickBot="1" x14ac:dyDescent="0.3">
      <c r="AA1056" s="72">
        <f t="shared" si="31"/>
        <v>0</v>
      </c>
    </row>
    <row r="1057" spans="27:27" ht="14.25" thickBot="1" x14ac:dyDescent="0.3">
      <c r="AA1057" s="72">
        <f t="shared" si="31"/>
        <v>0</v>
      </c>
    </row>
    <row r="1058" spans="27:27" ht="14.25" thickBot="1" x14ac:dyDescent="0.3">
      <c r="AA1058" s="72">
        <f t="shared" si="31"/>
        <v>0</v>
      </c>
    </row>
    <row r="1059" spans="27:27" ht="14.25" thickBot="1" x14ac:dyDescent="0.3">
      <c r="AA1059" s="72">
        <f t="shared" si="31"/>
        <v>0</v>
      </c>
    </row>
    <row r="1060" spans="27:27" ht="14.25" thickBot="1" x14ac:dyDescent="0.3">
      <c r="AA1060" s="72">
        <f t="shared" si="31"/>
        <v>0</v>
      </c>
    </row>
    <row r="1061" spans="27:27" ht="14.25" thickBot="1" x14ac:dyDescent="0.3">
      <c r="AA1061" s="72">
        <f t="shared" si="31"/>
        <v>0</v>
      </c>
    </row>
    <row r="1062" spans="27:27" ht="14.25" thickBot="1" x14ac:dyDescent="0.3">
      <c r="AA1062" s="72">
        <f t="shared" si="31"/>
        <v>0</v>
      </c>
    </row>
    <row r="1063" spans="27:27" ht="14.25" thickBot="1" x14ac:dyDescent="0.3">
      <c r="AA1063" s="72">
        <f t="shared" si="31"/>
        <v>0</v>
      </c>
    </row>
    <row r="1064" spans="27:27" ht="14.25" thickBot="1" x14ac:dyDescent="0.3">
      <c r="AA1064" s="72">
        <f t="shared" si="31"/>
        <v>0</v>
      </c>
    </row>
    <row r="1065" spans="27:27" ht="14.25" thickBot="1" x14ac:dyDescent="0.3">
      <c r="AA1065" s="72">
        <f t="shared" si="31"/>
        <v>0</v>
      </c>
    </row>
    <row r="1066" spans="27:27" ht="14.25" thickBot="1" x14ac:dyDescent="0.3">
      <c r="AA1066" s="72">
        <f t="shared" si="31"/>
        <v>0</v>
      </c>
    </row>
    <row r="1067" spans="27:27" ht="14.25" thickBot="1" x14ac:dyDescent="0.3">
      <c r="AA1067" s="72">
        <f t="shared" ref="AA1067:AA1099" si="32">T1067</f>
        <v>0</v>
      </c>
    </row>
    <row r="1068" spans="27:27" ht="14.25" thickBot="1" x14ac:dyDescent="0.3">
      <c r="AA1068" s="72">
        <f t="shared" si="32"/>
        <v>0</v>
      </c>
    </row>
    <row r="1069" spans="27:27" ht="14.25" thickBot="1" x14ac:dyDescent="0.3">
      <c r="AA1069" s="72">
        <f t="shared" si="32"/>
        <v>0</v>
      </c>
    </row>
    <row r="1070" spans="27:27" ht="14.25" thickBot="1" x14ac:dyDescent="0.3">
      <c r="AA1070" s="72">
        <f t="shared" si="32"/>
        <v>0</v>
      </c>
    </row>
    <row r="1071" spans="27:27" ht="14.25" thickBot="1" x14ac:dyDescent="0.3">
      <c r="AA1071" s="72">
        <f t="shared" si="32"/>
        <v>0</v>
      </c>
    </row>
    <row r="1072" spans="27:27" ht="14.25" thickBot="1" x14ac:dyDescent="0.3">
      <c r="AA1072" s="72">
        <f t="shared" si="32"/>
        <v>0</v>
      </c>
    </row>
    <row r="1073" spans="27:27" ht="14.25" thickBot="1" x14ac:dyDescent="0.3">
      <c r="AA1073" s="72">
        <f t="shared" si="32"/>
        <v>0</v>
      </c>
    </row>
    <row r="1074" spans="27:27" ht="14.25" thickBot="1" x14ac:dyDescent="0.3">
      <c r="AA1074" s="72">
        <f t="shared" si="32"/>
        <v>0</v>
      </c>
    </row>
    <row r="1075" spans="27:27" ht="14.25" thickBot="1" x14ac:dyDescent="0.3">
      <c r="AA1075" s="72">
        <f t="shared" si="32"/>
        <v>0</v>
      </c>
    </row>
    <row r="1076" spans="27:27" ht="14.25" thickBot="1" x14ac:dyDescent="0.3">
      <c r="AA1076" s="72">
        <f t="shared" si="32"/>
        <v>0</v>
      </c>
    </row>
    <row r="1077" spans="27:27" ht="14.25" thickBot="1" x14ac:dyDescent="0.3">
      <c r="AA1077" s="72">
        <f t="shared" si="32"/>
        <v>0</v>
      </c>
    </row>
    <row r="1078" spans="27:27" ht="14.25" thickBot="1" x14ac:dyDescent="0.3">
      <c r="AA1078" s="72">
        <f t="shared" si="32"/>
        <v>0</v>
      </c>
    </row>
    <row r="1079" spans="27:27" ht="14.25" thickBot="1" x14ac:dyDescent="0.3">
      <c r="AA1079" s="72">
        <f t="shared" si="32"/>
        <v>0</v>
      </c>
    </row>
    <row r="1080" spans="27:27" ht="14.25" thickBot="1" x14ac:dyDescent="0.3">
      <c r="AA1080" s="72">
        <f t="shared" si="32"/>
        <v>0</v>
      </c>
    </row>
    <row r="1081" spans="27:27" ht="14.25" thickBot="1" x14ac:dyDescent="0.3">
      <c r="AA1081" s="72">
        <f t="shared" si="32"/>
        <v>0</v>
      </c>
    </row>
    <row r="1082" spans="27:27" ht="14.25" thickBot="1" x14ac:dyDescent="0.3">
      <c r="AA1082" s="72">
        <f t="shared" si="32"/>
        <v>0</v>
      </c>
    </row>
    <row r="1083" spans="27:27" ht="14.25" thickBot="1" x14ac:dyDescent="0.3">
      <c r="AA1083" s="72">
        <f t="shared" si="32"/>
        <v>0</v>
      </c>
    </row>
    <row r="1084" spans="27:27" ht="14.25" thickBot="1" x14ac:dyDescent="0.3">
      <c r="AA1084" s="72">
        <f t="shared" si="32"/>
        <v>0</v>
      </c>
    </row>
    <row r="1085" spans="27:27" ht="14.25" thickBot="1" x14ac:dyDescent="0.3">
      <c r="AA1085" s="72">
        <f t="shared" si="32"/>
        <v>0</v>
      </c>
    </row>
    <row r="1086" spans="27:27" ht="14.25" thickBot="1" x14ac:dyDescent="0.3">
      <c r="AA1086" s="72">
        <f t="shared" si="32"/>
        <v>0</v>
      </c>
    </row>
    <row r="1087" spans="27:27" ht="14.25" thickBot="1" x14ac:dyDescent="0.3">
      <c r="AA1087" s="72">
        <f t="shared" si="32"/>
        <v>0</v>
      </c>
    </row>
    <row r="1088" spans="27:27" ht="14.25" thickBot="1" x14ac:dyDescent="0.3">
      <c r="AA1088" s="72">
        <f t="shared" si="32"/>
        <v>0</v>
      </c>
    </row>
    <row r="1089" spans="27:27" ht="14.25" thickBot="1" x14ac:dyDescent="0.3">
      <c r="AA1089" s="72">
        <f t="shared" si="32"/>
        <v>0</v>
      </c>
    </row>
    <row r="1090" spans="27:27" ht="14.25" thickBot="1" x14ac:dyDescent="0.3">
      <c r="AA1090" s="72">
        <f t="shared" si="32"/>
        <v>0</v>
      </c>
    </row>
    <row r="1091" spans="27:27" ht="14.25" thickBot="1" x14ac:dyDescent="0.3">
      <c r="AA1091" s="72">
        <f t="shared" si="32"/>
        <v>0</v>
      </c>
    </row>
    <row r="1092" spans="27:27" ht="14.25" thickBot="1" x14ac:dyDescent="0.3">
      <c r="AA1092" s="72">
        <f t="shared" si="32"/>
        <v>0</v>
      </c>
    </row>
    <row r="1093" spans="27:27" ht="14.25" thickBot="1" x14ac:dyDescent="0.3">
      <c r="AA1093" s="72">
        <f t="shared" si="32"/>
        <v>0</v>
      </c>
    </row>
    <row r="1094" spans="27:27" ht="14.25" thickBot="1" x14ac:dyDescent="0.3">
      <c r="AA1094" s="72">
        <f t="shared" si="32"/>
        <v>0</v>
      </c>
    </row>
    <row r="1095" spans="27:27" ht="14.25" thickBot="1" x14ac:dyDescent="0.3">
      <c r="AA1095" s="72">
        <f t="shared" si="32"/>
        <v>0</v>
      </c>
    </row>
    <row r="1096" spans="27:27" ht="14.25" thickBot="1" x14ac:dyDescent="0.3">
      <c r="AA1096" s="72">
        <f t="shared" si="32"/>
        <v>0</v>
      </c>
    </row>
    <row r="1097" spans="27:27" ht="14.25" thickBot="1" x14ac:dyDescent="0.3">
      <c r="AA1097" s="72">
        <f t="shared" si="32"/>
        <v>0</v>
      </c>
    </row>
    <row r="1098" spans="27:27" ht="14.25" thickBot="1" x14ac:dyDescent="0.3">
      <c r="AA1098" s="72">
        <f t="shared" si="32"/>
        <v>0</v>
      </c>
    </row>
    <row r="1099" spans="27:27" x14ac:dyDescent="0.25">
      <c r="AA1099" s="72">
        <f t="shared" si="32"/>
        <v>0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C2:AC3821">
    <cfRule type="expression" dxfId="0" priority="1" stopIfTrue="1">
      <formula>AND($AC3&lt;&gt;"",$AC3&lt;TODAY(),$AD3="")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RECAP_2016</vt:lpstr>
      <vt:lpstr>CHANTIERS_2016</vt:lpstr>
      <vt:lpstr>Feuil2</vt:lpstr>
      <vt:lpstr>facture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2016-03-29T08:53:36Z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