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 codeName="{C999D3B4-68BB-379E-E534-F0D661931E69}"/>
  <workbookPr showInkAnnotation="0" updateLinks="always" codeName="ThisWorkbook"/>
  <mc:AlternateContent xmlns:mc="http://schemas.openxmlformats.org/markup-compatibility/2006">
    <mc:Choice Requires="x15">
      <x15ac:absPath xmlns:x15ac="http://schemas.microsoft.com/office/spreadsheetml/2010/11/ac" url="C:\Users\Kevin\Desktop\EtatCompte\DemoWeb\"/>
    </mc:Choice>
  </mc:AlternateContent>
  <bookViews>
    <workbookView xWindow="0" yWindow="0" windowWidth="7500" windowHeight="2970" tabRatio="564" activeTab="2"/>
  </bookViews>
  <sheets>
    <sheet name="Clients" sheetId="31" r:id="rId1"/>
    <sheet name="ListeEtatVierge" sheetId="46" r:id="rId2"/>
    <sheet name="EtatCompte" sheetId="47" r:id="rId3"/>
    <sheet name="BL" sheetId="5" state="hidden" r:id="rId4"/>
  </sheets>
  <functionGroups builtInGroupCount="18"/>
  <definedNames>
    <definedName name="_xlnm._FilterDatabase" localSheetId="0" hidden="1">Clients!$A$3:$O$475</definedName>
    <definedName name="DonnéesExternes_1" localSheetId="0">Clients!$BB$1:$BL$8</definedName>
    <definedName name="Dynamic" localSheetId="1">ListeEtatVierge!$A$2:$A$12</definedName>
    <definedName name="_xlnm.Print_Titles" localSheetId="0">Clients!$1:$3</definedName>
    <definedName name="LOCAL_DATE_SEPARATOR" hidden="1">INDEX(GET.WORKSPACE(37),17)</definedName>
    <definedName name="LOCAL_DAY_FORMAT" hidden="1">INDEX(GET.WORKSPACE(37),21)</definedName>
    <definedName name="LOCAL_HOUR_FORMAT" hidden="1">INDEX(GET.WORKSPACE(37),22)</definedName>
    <definedName name="LOCAL_MINUTE_FORMAT" hidden="1">INDEX(GET.WORKSPACE(37),23)</definedName>
    <definedName name="LOCAL_MONTH_FORMAT" hidden="1">INDEX(GET.WORKSPACE(37),20)</definedName>
    <definedName name="LOCAL_MYSQL_DATE_FORMAT" localSheetId="0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2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1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SECOND_FORMAT" hidden="1">INDEX(GET.WORKSPACE(37),24)</definedName>
    <definedName name="LOCAL_TIME_SEPARATOR" hidden="1">INDEX(GET.WORKSPACE(37),18)</definedName>
    <definedName name="LOCAL_YEAR_FORMAT" hidden="1">INDEX(GET.WORKSPACE(37),19)</definedName>
    <definedName name="_xlnm.Print_Area" localSheetId="3">BL!$A$1:$G$60</definedName>
    <definedName name="_xlnm.Print_Area" localSheetId="0">Clients!$AR$4:$AZ$4</definedName>
    <definedName name="_xlnm.Print_Area" localSheetId="2">EtatCompte!$A$1:$H$61</definedName>
    <definedName name="_xlnm.Print_Area" localSheetId="1">ListeEtatVierge!$A$1:$O$21</definedName>
  </definedNames>
  <calcPr calcId="171027"/>
</workbook>
</file>

<file path=xl/calcChain.xml><?xml version="1.0" encoding="utf-8"?>
<calcChain xmlns="http://schemas.openxmlformats.org/spreadsheetml/2006/main">
  <c r="L66" i="31" l="1"/>
  <c r="H61" i="47"/>
  <c r="K3" i="47" l="1"/>
  <c r="A2" i="31"/>
  <c r="G49" i="47"/>
  <c r="H47" i="47" s="1"/>
  <c r="G46" i="47"/>
  <c r="H44" i="47" s="1"/>
  <c r="G43" i="47"/>
  <c r="H41" i="47" s="1"/>
  <c r="G40" i="47"/>
  <c r="H38" i="47" s="1"/>
  <c r="G37" i="47"/>
  <c r="H35" i="47" s="1"/>
  <c r="G34" i="47"/>
  <c r="H32" i="47" s="1"/>
  <c r="G31" i="47"/>
  <c r="H29" i="47" s="1"/>
  <c r="G28" i="47"/>
  <c r="H26" i="47" s="1"/>
  <c r="G25" i="47"/>
  <c r="H23" i="47" s="1"/>
  <c r="G22" i="47"/>
  <c r="H20" i="47" s="1"/>
  <c r="G19" i="47"/>
  <c r="H17" i="47" s="1"/>
  <c r="G16" i="47"/>
  <c r="H14" i="47" s="1"/>
  <c r="G9" i="47"/>
  <c r="A1" i="46" l="1"/>
  <c r="L356" i="31" l="1"/>
  <c r="G60" i="5" l="1"/>
  <c r="G55" i="5"/>
  <c r="G53" i="5"/>
  <c r="G51" i="5"/>
  <c r="G47" i="5"/>
  <c r="G45" i="5"/>
  <c r="G44" i="5"/>
  <c r="G43" i="5"/>
  <c r="G42" i="5"/>
  <c r="G41" i="5"/>
  <c r="G40" i="5"/>
  <c r="G39" i="5"/>
  <c r="G38" i="5"/>
  <c r="G37" i="5"/>
  <c r="G36" i="5"/>
  <c r="G35" i="5"/>
  <c r="G34" i="5"/>
  <c r="G33" i="5"/>
  <c r="G32" i="5"/>
  <c r="G31" i="5"/>
  <c r="G30" i="5"/>
  <c r="G29" i="5"/>
  <c r="G28" i="5"/>
  <c r="G27" i="5"/>
  <c r="G26" i="5"/>
  <c r="G25" i="5"/>
  <c r="G24" i="5"/>
  <c r="G23" i="5"/>
  <c r="G22" i="5"/>
  <c r="G21" i="5"/>
  <c r="G20" i="5"/>
  <c r="G19" i="5"/>
  <c r="G18" i="5"/>
  <c r="G17" i="5"/>
  <c r="G16" i="5"/>
  <c r="G15" i="5"/>
  <c r="G14" i="5"/>
  <c r="G13" i="5"/>
  <c r="F7" i="5"/>
  <c r="A7" i="5"/>
  <c r="L427" i="31"/>
  <c r="L426" i="31"/>
  <c r="L358" i="31"/>
  <c r="L357" i="31"/>
  <c r="L342" i="31"/>
  <c r="L319" i="31"/>
  <c r="L303" i="31"/>
  <c r="L302" i="31"/>
  <c r="L301" i="31"/>
  <c r="L300" i="31"/>
  <c r="L283" i="31"/>
  <c r="L282" i="31"/>
  <c r="L280" i="31"/>
  <c r="L255" i="31"/>
  <c r="L215" i="31"/>
  <c r="L193" i="31"/>
  <c r="L159" i="31"/>
  <c r="L127" i="31"/>
  <c r="L126" i="31"/>
  <c r="L12" i="31"/>
  <c r="L9" i="31"/>
  <c r="AQ3" i="31"/>
  <c r="Z3" i="31"/>
  <c r="W2" i="31"/>
</calcChain>
</file>

<file path=xl/comments1.xml><?xml version="1.0" encoding="utf-8"?>
<comments xmlns="http://schemas.openxmlformats.org/spreadsheetml/2006/main">
  <authors>
    <author>JPV</author>
    <author>Viard</author>
  </authors>
  <commentList>
    <comment ref="W2" authorId="0" shapeId="0">
      <text>
        <r>
          <rPr>
            <b/>
            <sz val="9"/>
            <color indexed="81"/>
            <rFont val="Tahoma"/>
            <family val="2"/>
          </rPr>
          <t>Nombre d'onglets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" authorId="1" shapeId="0">
      <text>
        <r>
          <rPr>
            <sz val="8"/>
            <color indexed="81"/>
            <rFont val="Tahoma"/>
            <family val="2"/>
          </rPr>
          <t xml:space="preserve">Le nom du client est toujours suivi d'un indice,
</t>
        </r>
        <r>
          <rPr>
            <b/>
            <sz val="8"/>
            <color indexed="81"/>
            <rFont val="Tahoma"/>
            <family val="2"/>
          </rPr>
          <t>1</t>
        </r>
        <r>
          <rPr>
            <sz val="8"/>
            <color indexed="81"/>
            <rFont val="Tahoma"/>
            <family val="2"/>
          </rPr>
          <t xml:space="preserve"> si c'est une </t>
        </r>
        <r>
          <rPr>
            <b/>
            <sz val="8"/>
            <color indexed="81"/>
            <rFont val="Tahoma"/>
            <family val="2"/>
          </rPr>
          <t>Facture</t>
        </r>
        <r>
          <rPr>
            <sz val="8"/>
            <color indexed="81"/>
            <rFont val="Tahoma"/>
            <family val="2"/>
          </rPr>
          <t xml:space="preserve">,
</t>
        </r>
        <r>
          <rPr>
            <b/>
            <sz val="8"/>
            <color indexed="81"/>
            <rFont val="Tahoma"/>
            <family val="2"/>
          </rPr>
          <t>2</t>
        </r>
        <r>
          <rPr>
            <sz val="8"/>
            <color indexed="81"/>
            <rFont val="Tahoma"/>
            <family val="2"/>
          </rPr>
          <t xml:space="preserve"> si c'est un </t>
        </r>
        <r>
          <rPr>
            <b/>
            <sz val="8"/>
            <color indexed="81"/>
            <rFont val="Tahoma"/>
            <family val="2"/>
          </rPr>
          <t>Devis</t>
        </r>
        <r>
          <rPr>
            <sz val="8"/>
            <color indexed="81"/>
            <rFont val="Tahoma"/>
            <family val="2"/>
          </rPr>
          <t>.
(ceci permet le suivi de toutes comptabilitées, et le chiffre toute confusion avec un prénom).</t>
        </r>
      </text>
    </comment>
    <comment ref="AQ3" authorId="0" shapeId="0">
      <text>
        <r>
          <rPr>
            <b/>
            <sz val="8"/>
            <color indexed="81"/>
            <rFont val="Tahoma"/>
            <family val="2"/>
          </rPr>
          <t>Quantité Bibli Clients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Viard</author>
  </authors>
  <commentList>
    <comment ref="D3" authorId="0" shapeId="0">
      <text>
        <r>
          <rPr>
            <sz val="8"/>
            <color indexed="81"/>
            <rFont val="Tahoma"/>
            <family val="2"/>
          </rPr>
          <t xml:space="preserve">Le nom du client est toujours suivi d'un indice,
</t>
        </r>
        <r>
          <rPr>
            <b/>
            <sz val="8"/>
            <color indexed="81"/>
            <rFont val="Tahoma"/>
            <family val="2"/>
          </rPr>
          <t>1</t>
        </r>
        <r>
          <rPr>
            <sz val="8"/>
            <color indexed="81"/>
            <rFont val="Tahoma"/>
            <family val="2"/>
          </rPr>
          <t xml:space="preserve"> si c'est une </t>
        </r>
        <r>
          <rPr>
            <b/>
            <sz val="8"/>
            <color indexed="81"/>
            <rFont val="Tahoma"/>
            <family val="2"/>
          </rPr>
          <t>Facture</t>
        </r>
        <r>
          <rPr>
            <sz val="8"/>
            <color indexed="81"/>
            <rFont val="Tahoma"/>
            <family val="2"/>
          </rPr>
          <t xml:space="preserve">,
</t>
        </r>
        <r>
          <rPr>
            <b/>
            <sz val="8"/>
            <color indexed="81"/>
            <rFont val="Tahoma"/>
            <family val="2"/>
          </rPr>
          <t>2</t>
        </r>
        <r>
          <rPr>
            <sz val="8"/>
            <color indexed="81"/>
            <rFont val="Tahoma"/>
            <family val="2"/>
          </rPr>
          <t xml:space="preserve"> si c'est un </t>
        </r>
        <r>
          <rPr>
            <b/>
            <sz val="8"/>
            <color indexed="81"/>
            <rFont val="Tahoma"/>
            <family val="2"/>
          </rPr>
          <t>Devis</t>
        </r>
        <r>
          <rPr>
            <sz val="8"/>
            <color indexed="81"/>
            <rFont val="Tahoma"/>
            <family val="2"/>
          </rPr>
          <t>.
(ceci permet le suivi de toutes comptabilitées, et le chiffre toute confusion avec un prénom).</t>
        </r>
      </text>
    </comment>
  </commentList>
</comments>
</file>

<file path=xl/comments3.xml><?xml version="1.0" encoding="utf-8"?>
<comments xmlns="http://schemas.openxmlformats.org/spreadsheetml/2006/main">
  <authors>
    <author>jean-paul</author>
    <author>Viard Jean-Paul</author>
    <author>Viard</author>
  </authors>
  <commentList>
    <comment ref="D3" authorId="0" shapeId="0">
      <text>
        <r>
          <rPr>
            <b/>
            <sz val="8"/>
            <color indexed="81"/>
            <rFont val="Tahoma"/>
            <family val="2"/>
          </rPr>
          <t>Coordonnées Client</t>
        </r>
      </text>
    </comment>
    <comment ref="A7" authorId="1" shapeId="0">
      <text>
        <r>
          <rPr>
            <sz val="8"/>
            <color indexed="81"/>
            <rFont val="Tahoma"/>
            <family val="2"/>
          </rPr>
          <t xml:space="preserve">Quantité de Désignation
enregistré sur la feuille
"DEVIS".
</t>
        </r>
      </text>
    </comment>
    <comment ref="B8" authorId="0" shapeId="0">
      <text>
        <r>
          <rPr>
            <sz val="8"/>
            <color indexed="81"/>
            <rFont val="Tahoma"/>
            <family val="2"/>
          </rPr>
          <t xml:space="preserve">Mettre un seul </t>
        </r>
        <r>
          <rPr>
            <b/>
            <sz val="8"/>
            <color indexed="81"/>
            <rFont val="Tahoma"/>
            <family val="2"/>
          </rPr>
          <t xml:space="preserve">Nom </t>
        </r>
        <r>
          <rPr>
            <sz val="8"/>
            <color indexed="81"/>
            <rFont val="Tahoma"/>
            <family val="2"/>
          </rPr>
          <t>sans espace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8" authorId="2" shapeId="0">
      <text>
        <r>
          <rPr>
            <b/>
            <sz val="8"/>
            <color indexed="81"/>
            <rFont val="Tahoma"/>
            <family val="2"/>
          </rPr>
          <t xml:space="preserve">Semaine:
</t>
        </r>
        <r>
          <rPr>
            <sz val="8"/>
            <color indexed="81"/>
            <rFont val="Tahoma"/>
            <family val="2"/>
          </rPr>
          <t>Mise à jour automatique
du N° de semaine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12" authorId="1" shapeId="0">
      <text>
        <r>
          <rPr>
            <sz val="8"/>
            <color indexed="81"/>
            <rFont val="Tahoma"/>
            <family val="2"/>
          </rPr>
          <t>Référence de l'article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2" authorId="1" shapeId="0">
      <text>
        <r>
          <rPr>
            <sz val="8"/>
            <color indexed="81"/>
            <rFont val="Tahoma"/>
            <family val="2"/>
          </rPr>
          <t xml:space="preserve">Désignation
de l'article
</t>
        </r>
      </text>
    </comment>
    <comment ref="C12" authorId="1" shapeId="0">
      <text>
        <r>
          <rPr>
            <sz val="8"/>
            <color indexed="81"/>
            <rFont val="Tahoma"/>
            <family val="2"/>
          </rPr>
          <t xml:space="preserve">Unité dans lequel
est exprimé l'article
Ex: Ardoise en "m²"
etc...
</t>
        </r>
      </text>
    </comment>
    <comment ref="D12" authorId="2" shapeId="0">
      <text>
        <r>
          <rPr>
            <b/>
            <sz val="8"/>
            <color indexed="81"/>
            <rFont val="Tahoma"/>
            <family val="2"/>
          </rPr>
          <t xml:space="preserve">Remise: 
</t>
        </r>
        <r>
          <rPr>
            <sz val="8"/>
            <color indexed="81"/>
            <rFont val="Tahoma"/>
            <family val="2"/>
          </rPr>
          <t>Exprimé en %</t>
        </r>
        <r>
          <rPr>
            <sz val="8"/>
            <color indexed="81"/>
            <rFont val="Tahoma"/>
            <family val="2"/>
          </rPr>
          <t xml:space="preserve">
Ex: 5,00%
le symbole % n'est pas afficher</t>
        </r>
      </text>
    </comment>
    <comment ref="F12" authorId="1" shapeId="0">
      <text>
        <r>
          <rPr>
            <b/>
            <sz val="8"/>
            <color indexed="81"/>
            <rFont val="Tahoma"/>
            <family val="2"/>
          </rPr>
          <t>Prix Unitaire
en Euro. (H.T)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12" authorId="1" shapeId="0">
      <text>
        <r>
          <rPr>
            <b/>
            <sz val="8"/>
            <color indexed="81"/>
            <rFont val="Tahoma"/>
            <family val="2"/>
          </rPr>
          <t xml:space="preserve">Prix unitaire multiplié par la quantité.
</t>
        </r>
        <r>
          <rPr>
            <b/>
            <u/>
            <sz val="8"/>
            <color indexed="81"/>
            <rFont val="Tahoma"/>
            <family val="2"/>
          </rPr>
          <t>Exprimé en Euro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nnections.xml><?xml version="1.0" encoding="utf-8"?>
<connections xmlns="http://schemas.openxmlformats.org/spreadsheetml/2006/main">
  <connection id="1" name="Connexion" type="4" refreshedVersion="4" background="1" saveData="1">
    <webPr parsePre="1" consecutive="1" xl2000="1" url="http://xe.com/fr/" htmlTables="1"/>
  </connection>
</connections>
</file>

<file path=xl/sharedStrings.xml><?xml version="1.0" encoding="utf-8"?>
<sst xmlns="http://schemas.openxmlformats.org/spreadsheetml/2006/main" count="676" uniqueCount="187">
  <si>
    <t xml:space="preserve"> Client :</t>
  </si>
  <si>
    <t>Suivi par :</t>
  </si>
  <si>
    <t>Etat</t>
  </si>
  <si>
    <t>Prénom</t>
  </si>
  <si>
    <t>Téléphone</t>
  </si>
  <si>
    <t>Bon Livraison</t>
  </si>
  <si>
    <t>Artisan</t>
  </si>
  <si>
    <t>Début Travaux :</t>
  </si>
  <si>
    <t>Fin Travaux :</t>
  </si>
  <si>
    <t>Signature  Client</t>
  </si>
  <si>
    <t>N° Cd</t>
  </si>
  <si>
    <t>Référence</t>
  </si>
  <si>
    <t>Unité</t>
  </si>
  <si>
    <t>Quantité</t>
  </si>
  <si>
    <t>Semaine</t>
  </si>
  <si>
    <t>Page :</t>
  </si>
  <si>
    <t>Designation</t>
  </si>
  <si>
    <t>Report</t>
  </si>
  <si>
    <t>Fichier:</t>
  </si>
  <si>
    <t>Facture</t>
  </si>
  <si>
    <t>Date</t>
  </si>
  <si>
    <t>Nom</t>
  </si>
  <si>
    <t>Adresse</t>
  </si>
  <si>
    <t>Onglets</t>
  </si>
  <si>
    <t>Remise</t>
  </si>
  <si>
    <t>Date Début</t>
  </si>
  <si>
    <t>Date Fin</t>
  </si>
  <si>
    <t>Ville CP</t>
  </si>
  <si>
    <t>Telephone</t>
  </si>
  <si>
    <t>Email</t>
  </si>
  <si>
    <t>Montant Facture</t>
  </si>
  <si>
    <t>N° Facture</t>
  </si>
  <si>
    <t>Acompte</t>
  </si>
  <si>
    <t>M. de Paiement</t>
  </si>
  <si>
    <t>Impayer</t>
  </si>
  <si>
    <t>Gestion Clients</t>
  </si>
  <si>
    <t>Acompte Versé</t>
  </si>
  <si>
    <t>Montant à payer</t>
  </si>
  <si>
    <t>Affaire suivi par :  Hippocrate</t>
  </si>
  <si>
    <t xml:space="preserve">Suivie par : </t>
  </si>
  <si>
    <t xml:space="preserve">Descriptif : Que j'aime à faire connaître ce nombre utile aux sages Glorieux Archimède, </t>
  </si>
  <si>
    <t xml:space="preserve">artiste ingénieux, Toi de qui Syracuse aime encore la gloire, Soit ton nom conservé par </t>
  </si>
  <si>
    <t xml:space="preserve">de savants grimoires !Jadis, mystérieux, un problème bloquait. Que Pythagore découvrit </t>
  </si>
  <si>
    <t xml:space="preserve">aux anciens Grecs. O quadrature ! vieux tourment du philosophe ! Insoluble rondeur, trop </t>
  </si>
  <si>
    <t>USD</t>
  </si>
  <si>
    <t>EUR</t>
  </si>
  <si>
    <t>GBP</t>
  </si>
  <si>
    <t>JPY</t>
  </si>
  <si>
    <t>CAD</t>
  </si>
  <si>
    <t>AUD</t>
  </si>
  <si>
    <t>ZAR</t>
  </si>
  <si>
    <t>Total H.T. (Feuille + Report)</t>
  </si>
  <si>
    <t xml:space="preserve">Critères du Filtre = </t>
  </si>
  <si>
    <t>Entrepreneur Général</t>
  </si>
  <si>
    <t>2027 Murray Bay, Mascouche, Québec, Canada, J7L 4G8</t>
  </si>
  <si>
    <t>TÉL: 514.299.8440</t>
  </si>
  <si>
    <t>Courriel: jsbg@live.ca</t>
  </si>
  <si>
    <t>R.B.Q. : 5627-0927-01</t>
  </si>
  <si>
    <t>Prix Unit. ($)</t>
  </si>
  <si>
    <t>Prix ($)</t>
  </si>
  <si>
    <t>Terrebonne</t>
  </si>
  <si>
    <t>T.V.Q.: 121760185 / T.P.S.: 82665 6803</t>
  </si>
  <si>
    <t xml:space="preserve">Actualisation automatique 15x </t>
  </si>
  <si>
    <t>INR</t>
  </si>
  <si>
    <t>NZD</t>
  </si>
  <si>
    <t>1 USD</t>
  </si>
  <si>
    <t>Inverse :</t>
  </si>
  <si>
    <t>1 EUR</t>
  </si>
  <si>
    <t>1 GBP</t>
  </si>
  <si>
    <t xml:space="preserve">Total  </t>
  </si>
  <si>
    <t>Modèle</t>
  </si>
  <si>
    <t>Téléphone 2</t>
  </si>
  <si>
    <t>Total(Feuille)</t>
  </si>
  <si>
    <t>Total Taxes</t>
  </si>
  <si>
    <t>Belanger Larente</t>
  </si>
  <si>
    <t>Gauthier</t>
  </si>
  <si>
    <t>Plouffe Menard</t>
  </si>
  <si>
    <t>10630 boul Levesque Est , Laval</t>
  </si>
  <si>
    <t>Lessard Baril_2</t>
  </si>
  <si>
    <t>Rivest Xue_2</t>
  </si>
  <si>
    <t>Ricard  Desaulniers_2</t>
  </si>
  <si>
    <t>Gauthier_2</t>
  </si>
  <si>
    <t>Test_2</t>
  </si>
  <si>
    <t>Sallope_2</t>
  </si>
  <si>
    <t>Beaudry_2</t>
  </si>
  <si>
    <t>Bedard Levasseur_2</t>
  </si>
  <si>
    <t>Coté</t>
  </si>
  <si>
    <t>Altitude Tel Démo_2</t>
  </si>
  <si>
    <t>Altitude RDC ceramique _2</t>
  </si>
  <si>
    <t xml:space="preserve">Gestion &amp; Développement Bergeron Gagné Inc.                    </t>
  </si>
  <si>
    <t>Labonté_2</t>
  </si>
  <si>
    <t>Lamarche Coté</t>
  </si>
  <si>
    <t>Lamarche Coté_2</t>
  </si>
  <si>
    <t>Roch_2</t>
  </si>
  <si>
    <t>_2</t>
  </si>
  <si>
    <t>Coté_2</t>
  </si>
  <si>
    <t>Lavigne_2</t>
  </si>
  <si>
    <t>Lamarche Garceau_2</t>
  </si>
  <si>
    <t>Maisons Usinées Côté</t>
  </si>
  <si>
    <t>Contant Messier</t>
  </si>
  <si>
    <t>Contant Messier_2</t>
  </si>
  <si>
    <t>Plouffe Menard_2</t>
  </si>
  <si>
    <t>Parent Jauvin_2</t>
  </si>
  <si>
    <t>Chicoine Clement_2</t>
  </si>
  <si>
    <t>Sanfaçon_2</t>
  </si>
  <si>
    <t>Harrisson Lemay_2</t>
  </si>
  <si>
    <t>Catman St Denis_2</t>
  </si>
  <si>
    <t>Belanger Larente_2</t>
  </si>
  <si>
    <t>Masson_2</t>
  </si>
  <si>
    <t>Garneau</t>
  </si>
  <si>
    <t>Garneau_2</t>
  </si>
  <si>
    <t>Goyette Dugas_2</t>
  </si>
  <si>
    <t>Blais Servant</t>
  </si>
  <si>
    <t>Blais Servant_2</t>
  </si>
  <si>
    <t>Brin Tarte et Brière_2</t>
  </si>
  <si>
    <t>Gosselin Lacasse_2</t>
  </si>
  <si>
    <t>Larose_2</t>
  </si>
  <si>
    <t>à venir_2</t>
  </si>
  <si>
    <t>Côté Faucher_2</t>
  </si>
  <si>
    <t>Bourque_2</t>
  </si>
  <si>
    <t>Lavoie Hétu</t>
  </si>
  <si>
    <t>Lavoie Hétu_2</t>
  </si>
  <si>
    <t>Bissonnette_2</t>
  </si>
  <si>
    <t>Garneau Et Généreux_2</t>
  </si>
  <si>
    <t>Viboux Bournival_2</t>
  </si>
  <si>
    <t>Higgins Villeneuve_2</t>
  </si>
  <si>
    <t>Lemay Boucher_2</t>
  </si>
  <si>
    <t>Auger_2</t>
  </si>
  <si>
    <t>Theres_2</t>
  </si>
  <si>
    <t>Mainville Morency_2</t>
  </si>
  <si>
    <t>Bourcy_2</t>
  </si>
  <si>
    <t>Christian Bourcy_2</t>
  </si>
  <si>
    <t>Dubois_2</t>
  </si>
  <si>
    <t>Benattar Drapeau_2</t>
  </si>
  <si>
    <t>Proulx</t>
  </si>
  <si>
    <t>Proulx_2</t>
  </si>
  <si>
    <t>Caron Parent</t>
  </si>
  <si>
    <t>Caron Parent_2</t>
  </si>
  <si>
    <t>construction@bergerongagne.com</t>
  </si>
  <si>
    <t>Construction Bergeron Gagné Inc.</t>
  </si>
  <si>
    <t>1511 Rodrigue, Terrebonne, Québec J7M 0J6</t>
  </si>
  <si>
    <t>R.B.Q. : 5727-2171-01</t>
  </si>
  <si>
    <t>T.V.Q.: 1223835518 / T.P.S.: 76884 0928</t>
  </si>
  <si>
    <t>Maisons Usinées Côté_2</t>
  </si>
  <si>
    <t>Paquette_2</t>
  </si>
  <si>
    <t>Naddem_2</t>
  </si>
  <si>
    <t>Madden_2</t>
  </si>
  <si>
    <t>franche_2</t>
  </si>
  <si>
    <t>Aubuchon Bélanger_2</t>
  </si>
  <si>
    <t>TEST_2</t>
  </si>
  <si>
    <t>Crepeau Berube_2</t>
  </si>
  <si>
    <t>Gestion Capital Aubry</t>
  </si>
  <si>
    <t>Gille Yvon Maseau_2</t>
  </si>
  <si>
    <t>Dallaire Mikael_2</t>
  </si>
  <si>
    <t>Email2</t>
  </si>
  <si>
    <t>Adresse Projet</t>
  </si>
  <si>
    <t>Adresse actuelle</t>
  </si>
  <si>
    <t>KM</t>
  </si>
  <si>
    <t>:</t>
  </si>
  <si>
    <t>Marcel Lacombe Jr_2</t>
  </si>
  <si>
    <t>Marcel Lacombe Jr._2</t>
  </si>
  <si>
    <t>Levesque_2</t>
  </si>
  <si>
    <t>Cloutier_2</t>
  </si>
  <si>
    <t>Nunes_2</t>
  </si>
  <si>
    <t>Dussault_2</t>
  </si>
  <si>
    <t>Anik Desgagnés_2</t>
  </si>
  <si>
    <t>Plouffe Menard  Robert et Sandra</t>
  </si>
  <si>
    <t>Réglée</t>
  </si>
  <si>
    <t>TestLavigne_2</t>
  </si>
  <si>
    <t>Date de l'état de compte</t>
  </si>
  <si>
    <t>Description</t>
  </si>
  <si>
    <t>Montant</t>
  </si>
  <si>
    <t>Solde</t>
  </si>
  <si>
    <t>Paiement</t>
  </si>
  <si>
    <t>2% d'intérêt mensuel sur soldes en retard</t>
  </si>
  <si>
    <t>Chèque</t>
  </si>
  <si>
    <t>N° Transaction/Chèque</t>
  </si>
  <si>
    <t xml:space="preserve">N° Chèque : </t>
  </si>
  <si>
    <t>Quantité:</t>
  </si>
  <si>
    <t>Mode Paiement</t>
  </si>
  <si>
    <t>Pages:</t>
  </si>
  <si>
    <t>12345 rue</t>
  </si>
  <si>
    <t>courriel@domaine.com</t>
  </si>
  <si>
    <t>514-555-5555</t>
  </si>
  <si>
    <t>6587-87</t>
  </si>
  <si>
    <t>Virement</t>
  </si>
  <si>
    <t>Lamarche 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</si>
</sst>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164" formatCode="d\-mmm\-yy"/>
    <numFmt numFmtId="165" formatCode="00000"/>
    <numFmt numFmtId="166" formatCode="000.000"/>
    <numFmt numFmtId="167" formatCode="###,##0.00[$ €-1]"/>
    <numFmt numFmtId="168" formatCode="###,##0.00[$ $-1]"/>
    <numFmt numFmtId="169" formatCode="dd\-mmm\-yy"/>
    <numFmt numFmtId="170" formatCode="0.000%"/>
    <numFmt numFmtId="171" formatCode="dd/mm/yy;@"/>
    <numFmt numFmtId="172" formatCode="[$-409]h:mm:ss\ AM/PM;@"/>
    <numFmt numFmtId="173" formatCode="###,##0.00[$ $]"/>
    <numFmt numFmtId="174" formatCode="\-###,##0.00[$ $]"/>
    <numFmt numFmtId="175" formatCode="[$-1009]d/mmm/yy;@"/>
  </numFmts>
  <fonts count="7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u/>
      <sz val="8"/>
      <color indexed="81"/>
      <name val="Tahoma"/>
      <family val="2"/>
    </font>
    <font>
      <b/>
      <sz val="20"/>
      <color indexed="8"/>
      <name val="Arial"/>
      <family val="2"/>
    </font>
    <font>
      <b/>
      <sz val="14"/>
      <name val="Arial"/>
      <family val="2"/>
    </font>
    <font>
      <sz val="10"/>
      <color indexed="8"/>
      <name val="Tahoma"/>
      <family val="2"/>
    </font>
    <font>
      <b/>
      <u/>
      <sz val="10"/>
      <color indexed="8"/>
      <name val="Arial"/>
      <family val="2"/>
    </font>
    <font>
      <sz val="8"/>
      <color indexed="8"/>
      <name val="Arial"/>
      <family val="2"/>
    </font>
    <font>
      <sz val="10"/>
      <color indexed="8"/>
      <name val="Arial"/>
      <family val="2"/>
    </font>
    <font>
      <i/>
      <sz val="8"/>
      <color indexed="8"/>
      <name val="Arial"/>
      <family val="2"/>
    </font>
    <font>
      <u/>
      <sz val="10"/>
      <color indexed="12"/>
      <name val="Arial"/>
      <family val="2"/>
    </font>
    <font>
      <b/>
      <sz val="10"/>
      <color indexed="8"/>
      <name val="Arial"/>
      <family val="2"/>
    </font>
    <font>
      <b/>
      <sz val="16"/>
      <color indexed="8"/>
      <name val="Tahoma"/>
      <family val="2"/>
    </font>
    <font>
      <b/>
      <sz val="2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b/>
      <sz val="18"/>
      <color indexed="8"/>
      <name val="Arial"/>
      <family val="2"/>
    </font>
    <font>
      <i/>
      <sz val="8"/>
      <color indexed="8"/>
      <name val="Tahoma"/>
      <family val="2"/>
    </font>
    <font>
      <sz val="8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8"/>
      <name val="Arial Narrow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i/>
      <sz val="8"/>
      <color rgb="FF000000"/>
      <name val="Arial"/>
      <family val="2"/>
    </font>
    <font>
      <b/>
      <sz val="16"/>
      <color rgb="FF000000"/>
      <name val="Tahoma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Calibri"/>
      <family val="2"/>
    </font>
    <font>
      <sz val="22"/>
      <color theme="1"/>
      <name val="Calibri"/>
      <family val="2"/>
      <scheme val="minor"/>
    </font>
    <font>
      <b/>
      <sz val="10"/>
      <name val="Calibri"/>
      <family val="2"/>
    </font>
    <font>
      <sz val="10"/>
      <color theme="1"/>
      <name val="Calibri"/>
      <family val="2"/>
    </font>
    <font>
      <i/>
      <sz val="10"/>
      <name val="Calibri"/>
      <family val="2"/>
    </font>
    <font>
      <i/>
      <sz val="8"/>
      <color rgb="FF000000"/>
      <name val="Calibri"/>
      <family val="2"/>
      <scheme val="minor"/>
    </font>
    <font>
      <i/>
      <sz val="8"/>
      <color indexed="8"/>
      <name val="Calibri"/>
      <family val="2"/>
      <scheme val="minor"/>
    </font>
    <font>
      <sz val="10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sz val="8"/>
      <color indexed="8"/>
      <name val="Calibri"/>
      <family val="2"/>
      <scheme val="minor"/>
    </font>
    <font>
      <sz val="8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5">
    <xf numFmtId="0" fontId="0" fillId="0" borderId="0"/>
    <xf numFmtId="0" fontId="32" fillId="0" borderId="0" applyNumberFormat="0" applyFill="0" applyBorder="0" applyAlignment="0" applyProtection="0">
      <alignment vertical="top"/>
      <protection locked="0"/>
    </xf>
    <xf numFmtId="0" fontId="49" fillId="0" borderId="0"/>
    <xf numFmtId="0" fontId="52" fillId="0" borderId="0"/>
    <xf numFmtId="0" fontId="52" fillId="0" borderId="0"/>
    <xf numFmtId="0" fontId="17" fillId="0" borderId="0"/>
    <xf numFmtId="0" fontId="16" fillId="0" borderId="0"/>
    <xf numFmtId="0" fontId="15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2" fillId="0" borderId="0"/>
    <xf numFmtId="0" fontId="11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4" fillId="0" borderId="0"/>
    <xf numFmtId="0" fontId="3" fillId="0" borderId="0"/>
  </cellStyleXfs>
  <cellXfs count="270">
    <xf numFmtId="0" fontId="0" fillId="0" borderId="0" xfId="0"/>
    <xf numFmtId="0" fontId="19" fillId="0" borderId="0" xfId="0" applyFont="1"/>
    <xf numFmtId="0" fontId="0" fillId="0" borderId="0" xfId="0" applyProtection="1"/>
    <xf numFmtId="0" fontId="0" fillId="0" borderId="4" xfId="0" applyBorder="1" applyProtection="1"/>
    <xf numFmtId="164" fontId="20" fillId="0" borderId="4" xfId="0" applyNumberFormat="1" applyFont="1" applyBorder="1" applyAlignment="1" applyProtection="1">
      <alignment horizontal="center"/>
    </xf>
    <xf numFmtId="0" fontId="0" fillId="0" borderId="5" xfId="0" applyBorder="1" applyProtection="1"/>
    <xf numFmtId="0" fontId="20" fillId="0" borderId="6" xfId="0" applyFont="1" applyBorder="1" applyAlignment="1" applyProtection="1">
      <alignment horizontal="center"/>
    </xf>
    <xf numFmtId="0" fontId="19" fillId="0" borderId="7" xfId="0" applyFont="1" applyBorder="1" applyProtection="1"/>
    <xf numFmtId="0" fontId="20" fillId="0" borderId="8" xfId="0" applyFont="1" applyBorder="1" applyAlignment="1" applyProtection="1">
      <alignment horizontal="right"/>
    </xf>
    <xf numFmtId="0" fontId="19" fillId="0" borderId="9" xfId="0" applyFont="1" applyBorder="1" applyAlignment="1" applyProtection="1">
      <alignment horizontal="center"/>
    </xf>
    <xf numFmtId="0" fontId="21" fillId="0" borderId="9" xfId="0" applyFont="1" applyBorder="1" applyAlignment="1" applyProtection="1">
      <alignment horizontal="center"/>
    </xf>
    <xf numFmtId="0" fontId="0" fillId="0" borderId="10" xfId="0" applyBorder="1" applyProtection="1"/>
    <xf numFmtId="0" fontId="0" fillId="0" borderId="11" xfId="0" applyBorder="1" applyProtection="1"/>
    <xf numFmtId="0" fontId="28" fillId="0" borderId="0" xfId="0" applyFont="1" applyProtection="1"/>
    <xf numFmtId="0" fontId="0" fillId="0" borderId="6" xfId="0" applyBorder="1" applyProtection="1"/>
    <xf numFmtId="0" fontId="0" fillId="0" borderId="12" xfId="0" applyBorder="1" applyProtection="1"/>
    <xf numFmtId="0" fontId="21" fillId="0" borderId="1" xfId="0" applyFont="1" applyBorder="1" applyAlignment="1" applyProtection="1">
      <alignment horizontal="center"/>
    </xf>
    <xf numFmtId="0" fontId="20" fillId="0" borderId="9" xfId="0" applyFont="1" applyBorder="1" applyAlignment="1">
      <alignment horizontal="center"/>
    </xf>
    <xf numFmtId="0" fontId="18" fillId="0" borderId="0" xfId="0" applyFont="1"/>
    <xf numFmtId="0" fontId="21" fillId="0" borderId="9" xfId="0" applyFont="1" applyBorder="1" applyAlignment="1">
      <alignment horizontal="center"/>
    </xf>
    <xf numFmtId="0" fontId="21" fillId="0" borderId="9" xfId="0" applyFont="1" applyBorder="1"/>
    <xf numFmtId="0" fontId="20" fillId="0" borderId="0" xfId="0" applyFont="1"/>
    <xf numFmtId="0" fontId="0" fillId="0" borderId="7" xfId="0" applyBorder="1"/>
    <xf numFmtId="0" fontId="20" fillId="0" borderId="7" xfId="0" applyFont="1" applyBorder="1"/>
    <xf numFmtId="0" fontId="36" fillId="0" borderId="13" xfId="0" applyFont="1" applyBorder="1"/>
    <xf numFmtId="0" fontId="20" fillId="0" borderId="13" xfId="0" applyFont="1" applyBorder="1"/>
    <xf numFmtId="0" fontId="0" fillId="0" borderId="6" xfId="0" applyBorder="1"/>
    <xf numFmtId="0" fontId="0" fillId="0" borderId="10" xfId="0" applyBorder="1"/>
    <xf numFmtId="0" fontId="0" fillId="0" borderId="14" xfId="0" applyBorder="1"/>
    <xf numFmtId="14" fontId="0" fillId="0" borderId="13" xfId="0" applyNumberFormat="1" applyBorder="1"/>
    <xf numFmtId="15" fontId="36" fillId="0" borderId="13" xfId="0" applyNumberFormat="1" applyFont="1" applyBorder="1"/>
    <xf numFmtId="165" fontId="36" fillId="0" borderId="13" xfId="0" applyNumberFormat="1" applyFont="1" applyBorder="1"/>
    <xf numFmtId="0" fontId="36" fillId="0" borderId="15" xfId="0" applyFont="1" applyBorder="1"/>
    <xf numFmtId="0" fontId="37" fillId="0" borderId="13" xfId="0" applyFont="1" applyBorder="1"/>
    <xf numFmtId="165" fontId="19" fillId="0" borderId="0" xfId="0" applyNumberFormat="1" applyFont="1" applyAlignment="1">
      <alignment horizontal="center"/>
    </xf>
    <xf numFmtId="0" fontId="21" fillId="0" borderId="0" xfId="0" applyFont="1"/>
    <xf numFmtId="0" fontId="20" fillId="2" borderId="0" xfId="0" applyFont="1" applyFill="1" applyBorder="1" applyAlignment="1" applyProtection="1">
      <alignment horizontal="center"/>
      <protection locked="0"/>
    </xf>
    <xf numFmtId="0" fontId="0" fillId="0" borderId="14" xfId="0" applyBorder="1" applyProtection="1"/>
    <xf numFmtId="0" fontId="0" fillId="0" borderId="13" xfId="0" applyBorder="1" applyProtection="1"/>
    <xf numFmtId="0" fontId="0" fillId="0" borderId="15" xfId="0" applyBorder="1" applyProtection="1"/>
    <xf numFmtId="0" fontId="30" fillId="0" borderId="0" xfId="0" applyFont="1" applyProtection="1"/>
    <xf numFmtId="0" fontId="19" fillId="0" borderId="2" xfId="0" applyFont="1" applyFill="1" applyBorder="1" applyAlignment="1" applyProtection="1">
      <alignment horizontal="center"/>
      <protection locked="0"/>
    </xf>
    <xf numFmtId="0" fontId="19" fillId="0" borderId="2" xfId="0" applyFont="1" applyFill="1" applyBorder="1" applyProtection="1">
      <protection locked="0"/>
    </xf>
    <xf numFmtId="2" fontId="19" fillId="0" borderId="2" xfId="0" applyNumberFormat="1" applyFont="1" applyFill="1" applyBorder="1" applyAlignment="1" applyProtection="1">
      <alignment horizontal="center"/>
      <protection locked="0"/>
    </xf>
    <xf numFmtId="0" fontId="19" fillId="0" borderId="10" xfId="0" applyNumberFormat="1" applyFont="1" applyFill="1" applyBorder="1" applyAlignment="1" applyProtection="1">
      <alignment horizontal="right"/>
      <protection locked="0"/>
    </xf>
    <xf numFmtId="0" fontId="19" fillId="0" borderId="3" xfId="0" applyFont="1" applyFill="1" applyBorder="1" applyAlignment="1" applyProtection="1">
      <alignment horizontal="center"/>
      <protection locked="0"/>
    </xf>
    <xf numFmtId="0" fontId="19" fillId="0" borderId="3" xfId="0" applyFont="1" applyFill="1" applyBorder="1" applyProtection="1">
      <protection locked="0"/>
    </xf>
    <xf numFmtId="2" fontId="19" fillId="0" borderId="3" xfId="0" applyNumberFormat="1" applyFont="1" applyFill="1" applyBorder="1" applyAlignment="1" applyProtection="1">
      <alignment horizontal="center"/>
      <protection locked="0"/>
    </xf>
    <xf numFmtId="0" fontId="19" fillId="0" borderId="7" xfId="0" applyNumberFormat="1" applyFont="1" applyFill="1" applyBorder="1" applyAlignment="1" applyProtection="1">
      <alignment horizontal="right"/>
      <protection locked="0"/>
    </xf>
    <xf numFmtId="0" fontId="19" fillId="0" borderId="1" xfId="0" applyFont="1" applyFill="1" applyBorder="1" applyAlignment="1" applyProtection="1">
      <alignment horizontal="center"/>
      <protection locked="0"/>
    </xf>
    <xf numFmtId="0" fontId="19" fillId="0" borderId="10" xfId="0" applyFont="1" applyFill="1" applyBorder="1" applyProtection="1">
      <protection locked="0"/>
    </xf>
    <xf numFmtId="0" fontId="19" fillId="0" borderId="7" xfId="0" applyFont="1" applyFill="1" applyBorder="1" applyProtection="1">
      <protection locked="0"/>
    </xf>
    <xf numFmtId="0" fontId="19" fillId="0" borderId="6" xfId="0" applyFont="1" applyFill="1" applyBorder="1" applyProtection="1">
      <protection locked="0"/>
    </xf>
    <xf numFmtId="0" fontId="19" fillId="0" borderId="0" xfId="0" applyFont="1" applyFill="1" applyBorder="1" applyAlignment="1" applyProtection="1">
      <alignment horizontal="center"/>
    </xf>
    <xf numFmtId="0" fontId="19" fillId="0" borderId="0" xfId="0" applyFont="1" applyFill="1" applyBorder="1" applyProtection="1"/>
    <xf numFmtId="0" fontId="20" fillId="0" borderId="4" xfId="0" applyFont="1" applyBorder="1" applyAlignment="1">
      <alignment horizontal="center"/>
    </xf>
    <xf numFmtId="0" fontId="20" fillId="0" borderId="5" xfId="0" applyFont="1" applyBorder="1" applyAlignment="1">
      <alignment horizontal="center"/>
    </xf>
    <xf numFmtId="0" fontId="20" fillId="0" borderId="9" xfId="0" applyFont="1" applyFill="1" applyBorder="1" applyAlignment="1">
      <alignment horizontal="center"/>
    </xf>
    <xf numFmtId="166" fontId="39" fillId="0" borderId="5" xfId="0" applyNumberFormat="1" applyFont="1" applyBorder="1" applyAlignment="1" applyProtection="1">
      <alignment horizontal="center" vertical="center"/>
      <protection locked="0"/>
    </xf>
    <xf numFmtId="0" fontId="18" fillId="0" borderId="10" xfId="0" applyFont="1" applyBorder="1" applyProtection="1"/>
    <xf numFmtId="0" fontId="20" fillId="0" borderId="0" xfId="0" applyFont="1" applyFill="1" applyBorder="1" applyAlignment="1" applyProtection="1">
      <alignment horizontal="center"/>
      <protection locked="0"/>
    </xf>
    <xf numFmtId="0" fontId="19" fillId="0" borderId="15" xfId="0" applyFont="1" applyBorder="1" applyProtection="1"/>
    <xf numFmtId="0" fontId="20" fillId="0" borderId="5" xfId="0" applyFont="1" applyBorder="1" applyAlignment="1" applyProtection="1">
      <alignment horizontal="center"/>
    </xf>
    <xf numFmtId="0" fontId="19" fillId="0" borderId="1" xfId="0" applyFont="1" applyBorder="1" applyAlignment="1" applyProtection="1">
      <alignment horizontal="center"/>
    </xf>
    <xf numFmtId="0" fontId="44" fillId="0" borderId="5" xfId="0" applyFont="1" applyBorder="1" applyAlignment="1" applyProtection="1">
      <alignment horizontal="center"/>
    </xf>
    <xf numFmtId="0" fontId="45" fillId="3" borderId="13" xfId="0" applyFont="1" applyFill="1" applyBorder="1" applyAlignment="1" applyProtection="1">
      <alignment horizontal="center"/>
    </xf>
    <xf numFmtId="0" fontId="43" fillId="0" borderId="0" xfId="0" applyFont="1"/>
    <xf numFmtId="0" fontId="45" fillId="0" borderId="10" xfId="0" applyFont="1" applyBorder="1" applyProtection="1"/>
    <xf numFmtId="0" fontId="45" fillId="0" borderId="11" xfId="0" applyFont="1" applyBorder="1" applyProtection="1"/>
    <xf numFmtId="0" fontId="45" fillId="0" borderId="7" xfId="0" applyFont="1" applyBorder="1" applyProtection="1"/>
    <xf numFmtId="0" fontId="45" fillId="0" borderId="0" xfId="0" applyFont="1" applyBorder="1" applyProtection="1"/>
    <xf numFmtId="0" fontId="46" fillId="3" borderId="7" xfId="0" applyFont="1" applyFill="1" applyBorder="1" applyProtection="1"/>
    <xf numFmtId="0" fontId="45" fillId="2" borderId="0" xfId="0" applyFont="1" applyFill="1" applyBorder="1" applyProtection="1"/>
    <xf numFmtId="0" fontId="45" fillId="0" borderId="6" xfId="0" applyFont="1" applyBorder="1" applyProtection="1"/>
    <xf numFmtId="0" fontId="45" fillId="0" borderId="12" xfId="0" applyFont="1" applyBorder="1" applyProtection="1"/>
    <xf numFmtId="0" fontId="0" fillId="0" borderId="0" xfId="0" applyBorder="1" applyAlignment="1" applyProtection="1">
      <alignment horizontal="left"/>
    </xf>
    <xf numFmtId="0" fontId="45" fillId="0" borderId="14" xfId="0" applyFont="1" applyBorder="1" applyAlignment="1" applyProtection="1">
      <alignment horizontal="center"/>
    </xf>
    <xf numFmtId="0" fontId="45" fillId="0" borderId="13" xfId="0" applyFont="1" applyBorder="1" applyAlignment="1" applyProtection="1">
      <alignment horizontal="center"/>
    </xf>
    <xf numFmtId="0" fontId="45" fillId="0" borderId="15" xfId="0" applyFont="1" applyBorder="1" applyAlignment="1" applyProtection="1">
      <alignment horizontal="center"/>
    </xf>
    <xf numFmtId="0" fontId="31" fillId="0" borderId="7" xfId="0" applyFont="1" applyBorder="1" applyAlignment="1" applyProtection="1">
      <alignment horizontal="left"/>
    </xf>
    <xf numFmtId="15" fontId="19" fillId="0" borderId="0" xfId="0" applyNumberFormat="1" applyFont="1"/>
    <xf numFmtId="167" fontId="19" fillId="0" borderId="0" xfId="0" applyNumberFormat="1" applyFont="1"/>
    <xf numFmtId="0" fontId="38" fillId="0" borderId="8" xfId="0" applyFont="1" applyBorder="1" applyAlignment="1">
      <alignment horizontal="center"/>
    </xf>
    <xf numFmtId="0" fontId="38" fillId="0" borderId="5" xfId="0" applyFont="1" applyBorder="1" applyAlignment="1">
      <alignment horizontal="center"/>
    </xf>
    <xf numFmtId="0" fontId="20" fillId="0" borderId="4" xfId="0" applyFont="1" applyBorder="1"/>
    <xf numFmtId="0" fontId="20" fillId="0" borderId="11" xfId="0" applyFont="1" applyBorder="1"/>
    <xf numFmtId="0" fontId="20" fillId="0" borderId="0" xfId="0" applyFont="1" applyBorder="1"/>
    <xf numFmtId="0" fontId="20" fillId="0" borderId="12" xfId="0" applyFont="1" applyBorder="1"/>
    <xf numFmtId="0" fontId="36" fillId="0" borderId="0" xfId="0" applyFont="1"/>
    <xf numFmtId="168" fontId="19" fillId="0" borderId="2" xfId="0" applyNumberFormat="1" applyFont="1" applyFill="1" applyBorder="1" applyProtection="1">
      <protection locked="0"/>
    </xf>
    <xf numFmtId="168" fontId="43" fillId="0" borderId="14" xfId="0" applyNumberFormat="1" applyFont="1" applyFill="1" applyBorder="1" applyProtection="1"/>
    <xf numFmtId="168" fontId="19" fillId="0" borderId="3" xfId="0" applyNumberFormat="1" applyFont="1" applyFill="1" applyBorder="1" applyProtection="1">
      <protection locked="0"/>
    </xf>
    <xf numFmtId="168" fontId="43" fillId="0" borderId="13" xfId="0" applyNumberFormat="1" applyFont="1" applyFill="1" applyBorder="1" applyProtection="1"/>
    <xf numFmtId="168" fontId="43" fillId="0" borderId="2" xfId="0" applyNumberFormat="1" applyFont="1" applyBorder="1" applyProtection="1"/>
    <xf numFmtId="168" fontId="43" fillId="0" borderId="14" xfId="0" applyNumberFormat="1" applyFont="1" applyBorder="1" applyProtection="1"/>
    <xf numFmtId="168" fontId="43" fillId="0" borderId="3" xfId="0" applyNumberFormat="1" applyFont="1" applyBorder="1" applyProtection="1"/>
    <xf numFmtId="168" fontId="43" fillId="0" borderId="13" xfId="0" applyNumberFormat="1" applyFont="1" applyBorder="1" applyProtection="1"/>
    <xf numFmtId="168" fontId="43" fillId="2" borderId="3" xfId="0" applyNumberFormat="1" applyFont="1" applyFill="1" applyBorder="1" applyProtection="1"/>
    <xf numFmtId="168" fontId="19" fillId="2" borderId="13" xfId="0" applyNumberFormat="1" applyFont="1" applyFill="1" applyBorder="1" applyProtection="1"/>
    <xf numFmtId="168" fontId="43" fillId="0" borderId="1" xfId="0" applyNumberFormat="1" applyFont="1" applyBorder="1" applyProtection="1"/>
    <xf numFmtId="168" fontId="43" fillId="0" borderId="15" xfId="0" applyNumberFormat="1" applyFont="1" applyBorder="1" applyProtection="1"/>
    <xf numFmtId="168" fontId="0" fillId="0" borderId="11" xfId="0" applyNumberFormat="1" applyBorder="1" applyProtection="1"/>
    <xf numFmtId="168" fontId="19" fillId="0" borderId="14" xfId="0" applyNumberFormat="1" applyFont="1" applyBorder="1" applyAlignment="1" applyProtection="1">
      <alignment horizontal="right"/>
    </xf>
    <xf numFmtId="168" fontId="0" fillId="0" borderId="16" xfId="0" applyNumberFormat="1" applyBorder="1" applyAlignment="1" applyProtection="1">
      <alignment horizontal="left"/>
    </xf>
    <xf numFmtId="168" fontId="19" fillId="0" borderId="17" xfId="0" applyNumberFormat="1" applyFont="1" applyBorder="1"/>
    <xf numFmtId="168" fontId="0" fillId="0" borderId="0" xfId="0" applyNumberFormat="1" applyBorder="1" applyAlignment="1" applyProtection="1">
      <alignment horizontal="left"/>
    </xf>
    <xf numFmtId="168" fontId="19" fillId="0" borderId="13" xfId="0" applyNumberFormat="1" applyFont="1" applyBorder="1" applyAlignment="1" applyProtection="1">
      <alignment horizontal="right"/>
    </xf>
    <xf numFmtId="168" fontId="0" fillId="0" borderId="12" xfId="0" applyNumberFormat="1" applyBorder="1" applyAlignment="1" applyProtection="1">
      <alignment horizontal="left"/>
    </xf>
    <xf numFmtId="168" fontId="19" fillId="0" borderId="15" xfId="0" applyNumberFormat="1" applyFont="1" applyBorder="1" applyAlignment="1" applyProtection="1">
      <alignment horizontal="right"/>
    </xf>
    <xf numFmtId="169" fontId="19" fillId="0" borderId="0" xfId="0" applyNumberFormat="1" applyFont="1"/>
    <xf numFmtId="168" fontId="19" fillId="0" borderId="0" xfId="0" applyNumberFormat="1" applyFont="1"/>
    <xf numFmtId="0" fontId="46" fillId="4" borderId="7" xfId="0" applyFont="1" applyFill="1" applyBorder="1" applyAlignment="1" applyProtection="1">
      <alignment horizontal="left"/>
    </xf>
    <xf numFmtId="0" fontId="46" fillId="4" borderId="0" xfId="0" applyFont="1" applyFill="1" applyBorder="1" applyAlignment="1" applyProtection="1">
      <alignment horizontal="left"/>
    </xf>
    <xf numFmtId="0" fontId="46" fillId="4" borderId="13" xfId="0" applyFont="1" applyFill="1" applyBorder="1" applyAlignment="1" applyProtection="1">
      <alignment horizontal="center"/>
    </xf>
    <xf numFmtId="168" fontId="43" fillId="4" borderId="3" xfId="0" applyNumberFormat="1" applyFont="1" applyFill="1" applyBorder="1" applyProtection="1"/>
    <xf numFmtId="168" fontId="43" fillId="4" borderId="13" xfId="0" applyNumberFormat="1" applyFont="1" applyFill="1" applyBorder="1" applyProtection="1"/>
    <xf numFmtId="20" fontId="0" fillId="0" borderId="0" xfId="0" applyNumberFormat="1"/>
    <xf numFmtId="0" fontId="32" fillId="0" borderId="0" xfId="1" applyAlignment="1" applyProtection="1"/>
    <xf numFmtId="0" fontId="20" fillId="4" borderId="0" xfId="0" applyFont="1" applyFill="1" applyBorder="1" applyAlignment="1" applyProtection="1">
      <alignment horizontal="center"/>
      <protection locked="0"/>
    </xf>
    <xf numFmtId="170" fontId="33" fillId="0" borderId="13" xfId="0" applyNumberFormat="1" applyFont="1" applyBorder="1" applyAlignment="1" applyProtection="1">
      <alignment horizontal="center"/>
    </xf>
    <xf numFmtId="168" fontId="36" fillId="0" borderId="13" xfId="0" applyNumberFormat="1" applyFont="1" applyBorder="1"/>
    <xf numFmtId="168" fontId="37" fillId="0" borderId="13" xfId="0" applyNumberFormat="1" applyFont="1" applyBorder="1"/>
    <xf numFmtId="0" fontId="52" fillId="0" borderId="0" xfId="0" applyFont="1"/>
    <xf numFmtId="49" fontId="0" fillId="0" borderId="0" xfId="0" applyNumberFormat="1"/>
    <xf numFmtId="49" fontId="20" fillId="0" borderId="9" xfId="0" applyNumberFormat="1" applyFont="1" applyBorder="1" applyAlignment="1">
      <alignment horizontal="center"/>
    </xf>
    <xf numFmtId="171" fontId="54" fillId="0" borderId="0" xfId="24" applyNumberFormat="1" applyFont="1" applyBorder="1" applyAlignment="1">
      <alignment horizontal="center" vertical="center" wrapText="1"/>
    </xf>
    <xf numFmtId="172" fontId="54" fillId="0" borderId="0" xfId="24" applyNumberFormat="1" applyFont="1" applyBorder="1" applyAlignment="1">
      <alignment horizontal="center" vertical="center" wrapText="1"/>
    </xf>
    <xf numFmtId="0" fontId="54" fillId="0" borderId="0" xfId="24" applyFont="1" applyAlignment="1">
      <alignment horizontal="center" vertical="center"/>
    </xf>
    <xf numFmtId="165" fontId="54" fillId="0" borderId="0" xfId="24" applyNumberFormat="1" applyFont="1" applyAlignment="1">
      <alignment horizontal="center" vertical="center"/>
    </xf>
    <xf numFmtId="0" fontId="54" fillId="0" borderId="0" xfId="24" applyNumberFormat="1" applyFont="1" applyAlignment="1">
      <alignment horizontal="center" vertical="center"/>
    </xf>
    <xf numFmtId="1" fontId="54" fillId="0" borderId="0" xfId="24" applyNumberFormat="1" applyFont="1" applyAlignment="1">
      <alignment horizontal="center" vertical="center"/>
    </xf>
    <xf numFmtId="0" fontId="57" fillId="0" borderId="9" xfId="0" applyFont="1" applyBorder="1" applyAlignment="1">
      <alignment horizontal="center"/>
    </xf>
    <xf numFmtId="0" fontId="57" fillId="0" borderId="9" xfId="0" applyFont="1" applyBorder="1"/>
    <xf numFmtId="169" fontId="55" fillId="0" borderId="0" xfId="0" applyNumberFormat="1" applyFont="1"/>
    <xf numFmtId="165" fontId="55" fillId="0" borderId="0" xfId="0" applyNumberFormat="1" applyFont="1" applyAlignment="1">
      <alignment horizontal="center"/>
    </xf>
    <xf numFmtId="0" fontId="57" fillId="0" borderId="0" xfId="0" applyFont="1"/>
    <xf numFmtId="0" fontId="55" fillId="0" borderId="0" xfId="0" applyFont="1"/>
    <xf numFmtId="168" fontId="55" fillId="0" borderId="0" xfId="0" applyNumberFormat="1" applyFont="1"/>
    <xf numFmtId="165" fontId="58" fillId="0" borderId="0" xfId="24" applyNumberFormat="1" applyFont="1" applyAlignment="1">
      <alignment horizontal="center" vertical="center"/>
    </xf>
    <xf numFmtId="0" fontId="58" fillId="0" borderId="0" xfId="24" applyFont="1" applyAlignment="1">
      <alignment horizontal="center" vertical="center"/>
    </xf>
    <xf numFmtId="1" fontId="58" fillId="0" borderId="0" xfId="24" applyNumberFormat="1" applyFont="1" applyAlignment="1">
      <alignment horizontal="center" vertical="center"/>
    </xf>
    <xf numFmtId="165" fontId="58" fillId="0" borderId="0" xfId="24" applyNumberFormat="1" applyFont="1" applyBorder="1" applyAlignment="1">
      <alignment horizontal="center" vertical="center" wrapText="1"/>
    </xf>
    <xf numFmtId="0" fontId="58" fillId="0" borderId="0" xfId="24" applyFont="1" applyBorder="1" applyAlignment="1">
      <alignment horizontal="center" vertical="center" wrapText="1"/>
    </xf>
    <xf numFmtId="1" fontId="58" fillId="0" borderId="0" xfId="24" applyNumberFormat="1" applyFont="1" applyBorder="1" applyAlignment="1">
      <alignment horizontal="center" vertical="center" wrapText="1"/>
    </xf>
    <xf numFmtId="0" fontId="59" fillId="0" borderId="0" xfId="0" applyFont="1"/>
    <xf numFmtId="21" fontId="58" fillId="0" borderId="0" xfId="24" applyNumberFormat="1" applyFont="1" applyFill="1" applyBorder="1" applyAlignment="1">
      <alignment horizontal="center" vertical="center" wrapText="1"/>
    </xf>
    <xf numFmtId="0" fontId="58" fillId="0" borderId="0" xfId="24" applyFont="1" applyFill="1" applyBorder="1" applyAlignment="1">
      <alignment horizontal="center" vertical="center" wrapText="1"/>
    </xf>
    <xf numFmtId="0" fontId="54" fillId="0" borderId="0" xfId="24" applyFont="1" applyBorder="1" applyAlignment="1">
      <alignment horizontal="center" vertical="center"/>
    </xf>
    <xf numFmtId="165" fontId="56" fillId="0" borderId="0" xfId="24" applyNumberFormat="1" applyFont="1" applyBorder="1" applyAlignment="1">
      <alignment vertical="center"/>
    </xf>
    <xf numFmtId="0" fontId="60" fillId="0" borderId="0" xfId="3" applyFont="1" applyBorder="1" applyAlignment="1" applyProtection="1"/>
    <xf numFmtId="0" fontId="61" fillId="0" borderId="0" xfId="3" applyFont="1" applyBorder="1" applyAlignment="1" applyProtection="1"/>
    <xf numFmtId="0" fontId="3" fillId="0" borderId="0" xfId="24" applyFont="1"/>
    <xf numFmtId="173" fontId="3" fillId="0" borderId="0" xfId="24" applyNumberFormat="1" applyFont="1"/>
    <xf numFmtId="0" fontId="60" fillId="0" borderId="0" xfId="3" applyFont="1" applyAlignment="1" applyProtection="1"/>
    <xf numFmtId="0" fontId="62" fillId="0" borderId="0" xfId="3" applyFont="1" applyBorder="1" applyAlignment="1" applyProtection="1"/>
    <xf numFmtId="0" fontId="3" fillId="0" borderId="2" xfId="24" applyFont="1" applyBorder="1"/>
    <xf numFmtId="173" fontId="3" fillId="0" borderId="2" xfId="24" applyNumberFormat="1" applyFont="1" applyBorder="1"/>
    <xf numFmtId="0" fontId="3" fillId="0" borderId="3" xfId="24" applyFont="1" applyBorder="1"/>
    <xf numFmtId="174" fontId="3" fillId="0" borderId="21" xfId="24" applyNumberFormat="1" applyFont="1" applyBorder="1"/>
    <xf numFmtId="173" fontId="3" fillId="0" borderId="21" xfId="24" applyNumberFormat="1" applyFont="1" applyBorder="1"/>
    <xf numFmtId="0" fontId="3" fillId="0" borderId="1" xfId="24" applyFont="1" applyBorder="1"/>
    <xf numFmtId="173" fontId="3" fillId="0" borderId="1" xfId="24" applyNumberFormat="1" applyFont="1" applyBorder="1"/>
    <xf numFmtId="173" fontId="67" fillId="0" borderId="0" xfId="24" applyNumberFormat="1" applyFont="1" applyBorder="1" applyAlignment="1">
      <alignment horizontal="center" vertical="center"/>
    </xf>
    <xf numFmtId="0" fontId="3" fillId="0" borderId="2" xfId="24" applyFont="1" applyBorder="1" applyAlignment="1">
      <alignment horizontal="center"/>
    </xf>
    <xf numFmtId="0" fontId="3" fillId="0" borderId="3" xfId="24" applyFont="1" applyBorder="1" applyAlignment="1">
      <alignment horizontal="center"/>
    </xf>
    <xf numFmtId="0" fontId="3" fillId="0" borderId="1" xfId="24" applyFont="1" applyBorder="1" applyAlignment="1">
      <alignment horizontal="center"/>
    </xf>
    <xf numFmtId="0" fontId="71" fillId="0" borderId="0" xfId="24" applyFont="1"/>
    <xf numFmtId="0" fontId="69" fillId="0" borderId="0" xfId="3" applyFont="1" applyBorder="1" applyAlignment="1" applyProtection="1">
      <alignment horizontal="left"/>
    </xf>
    <xf numFmtId="0" fontId="62" fillId="0" borderId="0" xfId="3" applyFont="1" applyBorder="1" applyAlignment="1" applyProtection="1">
      <alignment horizontal="left"/>
    </xf>
    <xf numFmtId="0" fontId="70" fillId="0" borderId="0" xfId="3" applyFont="1" applyBorder="1" applyAlignment="1" applyProtection="1">
      <alignment horizontal="left"/>
    </xf>
    <xf numFmtId="0" fontId="69" fillId="0" borderId="0" xfId="3" applyFont="1" applyAlignment="1" applyProtection="1">
      <alignment horizontal="left"/>
    </xf>
    <xf numFmtId="175" fontId="3" fillId="0" borderId="2" xfId="24" applyNumberFormat="1" applyFont="1" applyBorder="1" applyAlignment="1">
      <alignment horizontal="center"/>
    </xf>
    <xf numFmtId="175" fontId="3" fillId="0" borderId="3" xfId="24" applyNumberFormat="1" applyFont="1" applyBorder="1" applyAlignment="1">
      <alignment horizontal="center"/>
    </xf>
    <xf numFmtId="175" fontId="3" fillId="0" borderId="1" xfId="24" applyNumberFormat="1" applyFont="1" applyBorder="1" applyAlignment="1">
      <alignment horizontal="center"/>
    </xf>
    <xf numFmtId="0" fontId="3" fillId="0" borderId="0" xfId="24" applyFont="1" applyAlignment="1"/>
    <xf numFmtId="0" fontId="2" fillId="0" borderId="0" xfId="24" applyFont="1" applyAlignment="1">
      <alignment horizontal="right"/>
    </xf>
    <xf numFmtId="0" fontId="2" fillId="0" borderId="0" xfId="24" applyFont="1"/>
    <xf numFmtId="0" fontId="1" fillId="0" borderId="0" xfId="24" applyFont="1"/>
    <xf numFmtId="0" fontId="35" fillId="0" borderId="0" xfId="0" applyFont="1" applyAlignment="1">
      <alignment horizontal="center"/>
    </xf>
    <xf numFmtId="0" fontId="39" fillId="0" borderId="0" xfId="0" applyFont="1" applyAlignment="1">
      <alignment horizontal="center"/>
    </xf>
    <xf numFmtId="0" fontId="40" fillId="0" borderId="8" xfId="0" applyFont="1" applyBorder="1" applyAlignment="1">
      <alignment horizontal="center"/>
    </xf>
    <xf numFmtId="0" fontId="40" fillId="0" borderId="4" xfId="0" applyFont="1" applyBorder="1" applyAlignment="1">
      <alignment horizontal="center"/>
    </xf>
    <xf numFmtId="0" fontId="40" fillId="0" borderId="5" xfId="0" applyFont="1" applyBorder="1" applyAlignment="1">
      <alignment horizontal="center"/>
    </xf>
    <xf numFmtId="165" fontId="56" fillId="0" borderId="0" xfId="24" applyNumberFormat="1" applyFont="1" applyBorder="1" applyAlignment="1">
      <alignment horizontal="center" vertical="center"/>
    </xf>
    <xf numFmtId="0" fontId="53" fillId="5" borderId="2" xfId="24" applyFont="1" applyFill="1" applyBorder="1" applyAlignment="1">
      <alignment horizontal="center" vertical="center" wrapText="1"/>
    </xf>
    <xf numFmtId="0" fontId="53" fillId="5" borderId="1" xfId="24" applyFont="1" applyFill="1" applyBorder="1" applyAlignment="1">
      <alignment horizontal="center" vertical="center" wrapText="1"/>
    </xf>
    <xf numFmtId="0" fontId="68" fillId="0" borderId="0" xfId="3" applyFont="1" applyAlignment="1" applyProtection="1">
      <alignment horizontal="left"/>
    </xf>
    <xf numFmtId="0" fontId="69" fillId="0" borderId="0" xfId="3" applyFont="1" applyBorder="1" applyAlignment="1" applyProtection="1">
      <alignment horizontal="left"/>
    </xf>
    <xf numFmtId="0" fontId="70" fillId="0" borderId="0" xfId="3" applyFont="1" applyBorder="1" applyAlignment="1" applyProtection="1">
      <alignment horizontal="left"/>
    </xf>
    <xf numFmtId="49" fontId="66" fillId="0" borderId="2" xfId="24" applyNumberFormat="1" applyFont="1" applyBorder="1" applyAlignment="1">
      <alignment horizontal="center" vertical="center"/>
    </xf>
    <xf numFmtId="49" fontId="66" fillId="0" borderId="3" xfId="24" applyNumberFormat="1" applyFont="1" applyBorder="1" applyAlignment="1">
      <alignment horizontal="center" vertical="center"/>
    </xf>
    <xf numFmtId="49" fontId="66" fillId="0" borderId="1" xfId="24" applyNumberFormat="1" applyFont="1" applyBorder="1" applyAlignment="1">
      <alignment horizontal="center" vertical="center"/>
    </xf>
    <xf numFmtId="0" fontId="65" fillId="0" borderId="0" xfId="24" applyFont="1" applyAlignment="1">
      <alignment horizontal="center"/>
    </xf>
    <xf numFmtId="173" fontId="67" fillId="0" borderId="2" xfId="24" applyNumberFormat="1" applyFont="1" applyBorder="1" applyAlignment="1">
      <alignment horizontal="center" vertical="center"/>
    </xf>
    <xf numFmtId="173" fontId="67" fillId="0" borderId="3" xfId="24" applyNumberFormat="1" applyFont="1" applyBorder="1" applyAlignment="1">
      <alignment horizontal="center" vertical="center"/>
    </xf>
    <xf numFmtId="173" fontId="67" fillId="0" borderId="1" xfId="24" applyNumberFormat="1" applyFont="1" applyBorder="1" applyAlignment="1">
      <alignment horizontal="center" vertical="center"/>
    </xf>
    <xf numFmtId="173" fontId="53" fillId="5" borderId="2" xfId="24" applyNumberFormat="1" applyFont="1" applyFill="1" applyBorder="1" applyAlignment="1">
      <alignment horizontal="center" vertical="center"/>
    </xf>
    <xf numFmtId="173" fontId="53" fillId="5" borderId="1" xfId="24" applyNumberFormat="1" applyFont="1" applyFill="1" applyBorder="1" applyAlignment="1">
      <alignment horizontal="center" vertical="center"/>
    </xf>
    <xf numFmtId="0" fontId="65" fillId="5" borderId="2" xfId="24" applyFont="1" applyFill="1" applyBorder="1" applyAlignment="1">
      <alignment horizontal="center" vertical="center" wrapText="1"/>
    </xf>
    <xf numFmtId="0" fontId="65" fillId="5" borderId="1" xfId="24" applyFont="1" applyFill="1" applyBorder="1" applyAlignment="1">
      <alignment horizontal="center" vertical="center" wrapText="1"/>
    </xf>
    <xf numFmtId="0" fontId="53" fillId="5" borderId="2" xfId="24" applyFont="1" applyFill="1" applyBorder="1" applyAlignment="1">
      <alignment horizontal="center" vertical="center"/>
    </xf>
    <xf numFmtId="0" fontId="53" fillId="5" borderId="1" xfId="24" applyFont="1" applyFill="1" applyBorder="1" applyAlignment="1">
      <alignment horizontal="center" vertical="center"/>
    </xf>
    <xf numFmtId="0" fontId="63" fillId="0" borderId="0" xfId="3" applyFont="1" applyAlignment="1" applyProtection="1">
      <alignment horizontal="center"/>
    </xf>
    <xf numFmtId="0" fontId="64" fillId="0" borderId="0" xfId="3" applyFont="1" applyAlignment="1" applyProtection="1">
      <alignment horizontal="center"/>
    </xf>
    <xf numFmtId="173" fontId="3" fillId="0" borderId="19" xfId="24" applyNumberFormat="1" applyFont="1" applyBorder="1" applyAlignment="1">
      <alignment horizontal="center"/>
    </xf>
    <xf numFmtId="173" fontId="3" fillId="0" borderId="20" xfId="24" applyNumberFormat="1" applyFont="1" applyBorder="1" applyAlignment="1">
      <alignment horizontal="center"/>
    </xf>
    <xf numFmtId="14" fontId="3" fillId="0" borderId="6" xfId="24" applyNumberFormat="1" applyFont="1" applyBorder="1" applyAlignment="1">
      <alignment horizontal="center"/>
    </xf>
    <xf numFmtId="14" fontId="3" fillId="0" borderId="15" xfId="24" applyNumberFormat="1" applyFont="1" applyBorder="1" applyAlignment="1">
      <alignment horizontal="center"/>
    </xf>
    <xf numFmtId="0" fontId="2" fillId="0" borderId="0" xfId="24" applyFont="1" applyAlignment="1">
      <alignment horizontal="center"/>
    </xf>
    <xf numFmtId="0" fontId="3" fillId="0" borderId="0" xfId="24" applyFont="1" applyAlignment="1">
      <alignment horizontal="center"/>
    </xf>
    <xf numFmtId="0" fontId="69" fillId="0" borderId="0" xfId="3" applyFont="1" applyAlignment="1" applyProtection="1">
      <alignment horizontal="left"/>
    </xf>
    <xf numFmtId="0" fontId="68" fillId="0" borderId="0" xfId="3" applyFont="1" applyBorder="1" applyAlignment="1" applyProtection="1">
      <alignment horizontal="left"/>
    </xf>
    <xf numFmtId="0" fontId="62" fillId="0" borderId="0" xfId="3" applyFont="1" applyBorder="1" applyAlignment="1" applyProtection="1">
      <alignment horizontal="left"/>
    </xf>
    <xf numFmtId="0" fontId="50" fillId="0" borderId="0" xfId="0" applyFont="1" applyAlignment="1">
      <alignment horizontal="left"/>
    </xf>
    <xf numFmtId="0" fontId="0" fillId="0" borderId="0" xfId="0" applyAlignment="1">
      <alignment horizontal="left"/>
    </xf>
    <xf numFmtId="0" fontId="50" fillId="0" borderId="0" xfId="0" applyFont="1" applyAlignment="1" applyProtection="1">
      <alignment horizontal="left"/>
    </xf>
    <xf numFmtId="0" fontId="31" fillId="0" borderId="0" xfId="0" applyFont="1" applyBorder="1" applyAlignment="1" applyProtection="1">
      <alignment horizontal="left"/>
    </xf>
    <xf numFmtId="0" fontId="18" fillId="0" borderId="0" xfId="0" applyFont="1" applyBorder="1" applyAlignment="1" applyProtection="1">
      <alignment horizontal="left"/>
    </xf>
    <xf numFmtId="0" fontId="33" fillId="0" borderId="6" xfId="0" applyFont="1" applyBorder="1" applyAlignment="1" applyProtection="1">
      <alignment horizontal="left"/>
    </xf>
    <xf numFmtId="0" fontId="33" fillId="0" borderId="12" xfId="0" applyFont="1" applyBorder="1" applyAlignment="1" applyProtection="1">
      <alignment horizontal="left"/>
    </xf>
    <xf numFmtId="0" fontId="31" fillId="0" borderId="13" xfId="0" applyFont="1" applyBorder="1" applyAlignment="1" applyProtection="1">
      <alignment horizontal="left"/>
    </xf>
    <xf numFmtId="0" fontId="46" fillId="0" borderId="7" xfId="0" applyFont="1" applyBorder="1" applyAlignment="1" applyProtection="1"/>
    <xf numFmtId="0" fontId="46" fillId="0" borderId="0" xfId="0" applyFont="1" applyBorder="1" applyAlignment="1" applyProtection="1"/>
    <xf numFmtId="0" fontId="0" fillId="0" borderId="0" xfId="0" applyBorder="1" applyAlignment="1" applyProtection="1">
      <alignment horizontal="left"/>
    </xf>
    <xf numFmtId="0" fontId="33" fillId="0" borderId="18" xfId="0" applyFont="1" applyBorder="1" applyAlignment="1" applyProtection="1">
      <alignment horizontal="left"/>
    </xf>
    <xf numFmtId="0" fontId="33" fillId="0" borderId="16" xfId="0" applyFont="1" applyBorder="1" applyAlignment="1" applyProtection="1">
      <alignment horizontal="left"/>
    </xf>
    <xf numFmtId="0" fontId="46" fillId="0" borderId="7" xfId="0" applyFont="1" applyBorder="1" applyAlignment="1" applyProtection="1">
      <alignment horizontal="center"/>
    </xf>
    <xf numFmtId="0" fontId="46" fillId="0" borderId="0" xfId="0" applyFont="1" applyBorder="1" applyAlignment="1" applyProtection="1">
      <alignment horizontal="center"/>
    </xf>
    <xf numFmtId="0" fontId="46" fillId="0" borderId="13" xfId="0" applyFont="1" applyBorder="1" applyAlignment="1" applyProtection="1">
      <alignment horizontal="center"/>
    </xf>
    <xf numFmtId="0" fontId="29" fillId="0" borderId="0" xfId="0" applyFont="1" applyAlignment="1" applyProtection="1">
      <alignment horizontal="left"/>
    </xf>
    <xf numFmtId="0" fontId="19" fillId="0" borderId="0" xfId="0" applyFont="1" applyBorder="1" applyAlignment="1" applyProtection="1">
      <alignment horizontal="left"/>
    </xf>
    <xf numFmtId="0" fontId="19" fillId="0" borderId="4" xfId="0" applyFont="1" applyBorder="1" applyAlignment="1" applyProtection="1">
      <alignment horizontal="center"/>
    </xf>
    <xf numFmtId="0" fontId="19" fillId="0" borderId="5" xfId="0" applyFont="1" applyBorder="1" applyAlignment="1" applyProtection="1">
      <alignment horizontal="center"/>
    </xf>
    <xf numFmtId="0" fontId="20" fillId="0" borderId="4" xfId="0" applyFont="1" applyBorder="1" applyAlignment="1" applyProtection="1">
      <alignment horizontal="center"/>
    </xf>
    <xf numFmtId="14" fontId="0" fillId="0" borderId="4" xfId="0" applyNumberFormat="1" applyBorder="1" applyAlignment="1" applyProtection="1">
      <alignment horizontal="center"/>
    </xf>
    <xf numFmtId="0" fontId="0" fillId="0" borderId="5" xfId="0" applyBorder="1" applyAlignment="1" applyProtection="1">
      <alignment horizontal="center"/>
    </xf>
    <xf numFmtId="0" fontId="20" fillId="0" borderId="4" xfId="0" applyFont="1" applyBorder="1" applyAlignment="1" applyProtection="1">
      <alignment horizontal="right"/>
    </xf>
    <xf numFmtId="0" fontId="0" fillId="0" borderId="4" xfId="0" applyBorder="1" applyAlignment="1" applyProtection="1">
      <alignment horizontal="center"/>
    </xf>
    <xf numFmtId="0" fontId="20" fillId="0" borderId="0" xfId="0" applyFont="1" applyFill="1" applyBorder="1" applyAlignment="1" applyProtection="1">
      <alignment horizontal="center"/>
    </xf>
    <xf numFmtId="0" fontId="29" fillId="0" borderId="0" xfId="0" applyFont="1" applyFill="1" applyBorder="1" applyAlignment="1" applyProtection="1">
      <alignment horizontal="left"/>
    </xf>
    <xf numFmtId="0" fontId="29" fillId="0" borderId="0" xfId="0" applyFont="1" applyBorder="1" applyAlignment="1" applyProtection="1">
      <alignment horizontal="left"/>
    </xf>
    <xf numFmtId="0" fontId="46" fillId="0" borderId="10" xfId="0" applyFont="1" applyBorder="1" applyAlignment="1" applyProtection="1">
      <alignment horizontal="center"/>
    </xf>
    <xf numFmtId="0" fontId="46" fillId="0" borderId="11" xfId="0" applyFont="1" applyBorder="1" applyAlignment="1" applyProtection="1">
      <alignment horizontal="center"/>
    </xf>
    <xf numFmtId="0" fontId="46" fillId="0" borderId="14" xfId="0" applyFont="1" applyBorder="1" applyAlignment="1" applyProtection="1">
      <alignment horizontal="center"/>
    </xf>
    <xf numFmtId="0" fontId="46" fillId="0" borderId="7" xfId="0" applyFont="1" applyBorder="1" applyAlignment="1" applyProtection="1">
      <alignment horizontal="left"/>
    </xf>
    <xf numFmtId="0" fontId="46" fillId="0" borderId="0" xfId="0" applyFont="1" applyBorder="1" applyAlignment="1" applyProtection="1">
      <alignment horizontal="left"/>
    </xf>
    <xf numFmtId="0" fontId="42" fillId="0" borderId="7" xfId="0" applyFont="1" applyBorder="1" applyAlignment="1" applyProtection="1">
      <alignment horizontal="left" vertical="center"/>
    </xf>
    <xf numFmtId="0" fontId="42" fillId="0" borderId="0" xfId="0" applyFont="1" applyBorder="1" applyAlignment="1" applyProtection="1">
      <alignment horizontal="left" vertical="center"/>
    </xf>
    <xf numFmtId="0" fontId="42" fillId="0" borderId="13" xfId="0" applyFont="1" applyBorder="1" applyAlignment="1" applyProtection="1">
      <alignment horizontal="left" vertical="center"/>
    </xf>
    <xf numFmtId="0" fontId="26" fillId="0" borderId="7" xfId="0" applyFont="1" applyBorder="1" applyAlignment="1" applyProtection="1">
      <alignment horizontal="center"/>
      <protection locked="0"/>
    </xf>
    <xf numFmtId="0" fontId="26" fillId="0" borderId="0" xfId="0" applyFont="1" applyBorder="1" applyAlignment="1" applyProtection="1">
      <alignment horizontal="center"/>
      <protection locked="0"/>
    </xf>
    <xf numFmtId="0" fontId="26" fillId="0" borderId="13" xfId="0" applyFont="1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13" xfId="0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5" xfId="0" applyBorder="1" applyAlignment="1" applyProtection="1">
      <alignment horizontal="center"/>
      <protection locked="0"/>
    </xf>
    <xf numFmtId="0" fontId="51" fillId="0" borderId="8" xfId="0" applyFont="1" applyBorder="1" applyAlignment="1" applyProtection="1">
      <alignment horizontal="right" vertical="center"/>
    </xf>
    <xf numFmtId="0" fontId="34" fillId="0" borderId="4" xfId="0" applyFont="1" applyBorder="1" applyAlignment="1" applyProtection="1">
      <alignment horizontal="right" vertical="center"/>
    </xf>
    <xf numFmtId="0" fontId="25" fillId="0" borderId="5" xfId="0" applyFont="1" applyBorder="1" applyAlignment="1" applyProtection="1">
      <alignment horizontal="right" vertical="center"/>
    </xf>
    <xf numFmtId="0" fontId="41" fillId="0" borderId="8" xfId="0" applyFont="1" applyBorder="1" applyAlignment="1" applyProtection="1">
      <alignment horizontal="center" vertical="center"/>
    </xf>
    <xf numFmtId="0" fontId="41" fillId="0" borderId="4" xfId="0" applyFont="1" applyBorder="1" applyAlignment="1" applyProtection="1">
      <alignment horizontal="center" vertical="center"/>
    </xf>
    <xf numFmtId="0" fontId="27" fillId="0" borderId="8" xfId="0" applyFont="1" applyBorder="1" applyAlignment="1" applyProtection="1">
      <alignment horizontal="center"/>
    </xf>
    <xf numFmtId="0" fontId="27" fillId="0" borderId="4" xfId="0" applyFont="1" applyBorder="1" applyAlignment="1" applyProtection="1">
      <alignment horizontal="center"/>
    </xf>
    <xf numFmtId="0" fontId="27" fillId="0" borderId="5" xfId="0" applyFont="1" applyBorder="1" applyAlignment="1" applyProtection="1">
      <alignment horizontal="center"/>
    </xf>
    <xf numFmtId="0" fontId="20" fillId="0" borderId="4" xfId="0" applyFont="1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14" xfId="0" applyBorder="1" applyAlignment="1" applyProtection="1">
      <alignment horizontal="center"/>
      <protection locked="0"/>
    </xf>
  </cellXfs>
  <cellStyles count="25">
    <cellStyle name="Lien hypertexte" xfId="1" builtinId="8"/>
    <cellStyle name="Normal" xfId="0" builtinId="0"/>
    <cellStyle name="Normal 2" xfId="2"/>
    <cellStyle name="Normal 2 2" xfId="5"/>
    <cellStyle name="Normal 2 3" xfId="6"/>
    <cellStyle name="Normal 2 3 2" xfId="7"/>
    <cellStyle name="Normal 2 3 2 2" xfId="9"/>
    <cellStyle name="Normal 2 3 2 2 2" xfId="11"/>
    <cellStyle name="Normal 2 3 2 2 2 2" xfId="15"/>
    <cellStyle name="Normal 2 3 2 2 3" xfId="21"/>
    <cellStyle name="Normal 2 3 2 3" xfId="12"/>
    <cellStyle name="Normal 2 4" xfId="8"/>
    <cellStyle name="Normal 2 5" xfId="10"/>
    <cellStyle name="Normal 2 5 2" xfId="13"/>
    <cellStyle name="Normal 2 5 2 2" xfId="16"/>
    <cellStyle name="Normal 2 5 2 3" xfId="17"/>
    <cellStyle name="Normal 2 5 2 3 2" xfId="18"/>
    <cellStyle name="Normal 2 5 2 4" xfId="20"/>
    <cellStyle name="Normal 2 5 3" xfId="14"/>
    <cellStyle name="Normal 2 6" xfId="19"/>
    <cellStyle name="Normal 2 7" xfId="22"/>
    <cellStyle name="Normal 2 7 2" xfId="23"/>
    <cellStyle name="Normal 3" xfId="3"/>
    <cellStyle name="Normal 4" xfId="4"/>
    <cellStyle name="Normal 5" xfId="24"/>
  </cellStyles>
  <dxfs count="1">
    <dxf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0"/>
  </tableStyles>
  <colors>
    <mruColors>
      <color rgb="FF5F5F5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1</xdr:row>
      <xdr:rowOff>0</xdr:rowOff>
    </xdr:from>
    <xdr:to>
      <xdr:col>4</xdr:col>
      <xdr:colOff>174529</xdr:colOff>
      <xdr:row>4</xdr:row>
      <xdr:rowOff>95249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190500"/>
          <a:ext cx="3765454" cy="66674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323850</xdr:colOff>
          <xdr:row>9</xdr:row>
          <xdr:rowOff>171450</xdr:rowOff>
        </xdr:from>
        <xdr:to>
          <xdr:col>11</xdr:col>
          <xdr:colOff>666750</xdr:colOff>
          <xdr:row>11</xdr:row>
          <xdr:rowOff>161925</xdr:rowOff>
        </xdr:to>
        <xdr:sp macro="" textlink="">
          <xdr:nvSpPr>
            <xdr:cNvPr id="247812" name="Button 4" hidden="1">
              <a:extLst>
                <a:ext uri="{63B3BB69-23CF-44E3-9099-C40C66FF867C}">
                  <a14:compatExt spid="_x0000_s247812"/>
                </a:ext>
                <a:ext uri="{FF2B5EF4-FFF2-40B4-BE49-F238E27FC236}">
                  <a16:creationId xmlns:a16="http://schemas.microsoft.com/office/drawing/2014/main" id="{00000000-0008-0000-0200-000004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CA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Userform10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352425</xdr:colOff>
          <xdr:row>12</xdr:row>
          <xdr:rowOff>180975</xdr:rowOff>
        </xdr:from>
        <xdr:to>
          <xdr:col>11</xdr:col>
          <xdr:colOff>685800</xdr:colOff>
          <xdr:row>14</xdr:row>
          <xdr:rowOff>142875</xdr:rowOff>
        </xdr:to>
        <xdr:sp macro="" textlink="">
          <xdr:nvSpPr>
            <xdr:cNvPr id="247813" name="Button 5" hidden="1">
              <a:extLst>
                <a:ext uri="{63B3BB69-23CF-44E3-9099-C40C66FF867C}">
                  <a14:compatExt spid="_x0000_s247813"/>
                </a:ext>
                <a:ext uri="{FF2B5EF4-FFF2-40B4-BE49-F238E27FC236}">
                  <a16:creationId xmlns:a16="http://schemas.microsoft.com/office/drawing/2014/main" id="{00000000-0008-0000-0200-000005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CA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Produire Etat de Compte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ourriel@domaine.com" TargetMode="Externa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BL477"/>
  <sheetViews>
    <sheetView zoomScale="80" zoomScaleNormal="80" workbookViewId="0">
      <selection activeCell="H11" sqref="H11"/>
    </sheetView>
  </sheetViews>
  <sheetFormatPr baseColWidth="10" defaultColWidth="11.42578125" defaultRowHeight="13.5" x14ac:dyDescent="0.25"/>
  <cols>
    <col min="4" max="4" width="33.5703125" customWidth="1"/>
    <col min="5" max="6" width="23.7109375" customWidth="1"/>
    <col min="7" max="7" width="14.7109375" customWidth="1"/>
    <col min="8" max="8" width="28.7109375" customWidth="1"/>
    <col min="9" max="9" width="11.42578125" customWidth="1"/>
    <col min="10" max="10" width="17" customWidth="1"/>
    <col min="11" max="11" width="17.85546875" customWidth="1"/>
    <col min="12" max="12" width="10" bestFit="1" customWidth="1"/>
    <col min="14" max="14" width="15" customWidth="1"/>
    <col min="15" max="15" width="13.140625" customWidth="1"/>
    <col min="18" max="18" width="17.85546875" customWidth="1"/>
    <col min="19" max="19" width="1.42578125" style="21" customWidth="1"/>
    <col min="20" max="20" width="28.42578125" customWidth="1"/>
    <col min="22" max="22" width="14.28515625" style="66" customWidth="1"/>
    <col min="31" max="32" width="23.7109375" customWidth="1"/>
    <col min="33" max="33" width="14.7109375" customWidth="1"/>
    <col min="34" max="34" width="28.7109375" customWidth="1"/>
    <col min="35" max="36" width="13.7109375" customWidth="1"/>
    <col min="40" max="40" width="13.7109375" customWidth="1"/>
    <col min="44" max="45" width="25" customWidth="1"/>
    <col min="46" max="46" width="28.42578125" customWidth="1"/>
    <col min="47" max="47" width="22.85546875" customWidth="1"/>
    <col min="48" max="48" width="35.7109375" customWidth="1"/>
    <col min="49" max="49" width="15.42578125" customWidth="1"/>
    <col min="50" max="50" width="16.42578125" customWidth="1"/>
    <col min="51" max="51" width="28.42578125" customWidth="1"/>
    <col min="52" max="52" width="17.42578125" customWidth="1"/>
    <col min="53" max="53" width="11.42578125" style="123"/>
    <col min="54" max="54" width="45.140625" customWidth="1"/>
    <col min="55" max="64" width="90.42578125" customWidth="1"/>
    <col min="65" max="66" width="12.42578125" customWidth="1"/>
  </cols>
  <sheetData>
    <row r="1" spans="1:64" ht="27" thickBot="1" x14ac:dyDescent="0.45">
      <c r="A1" s="178" t="s">
        <v>35</v>
      </c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R1" s="82" t="s">
        <v>0</v>
      </c>
      <c r="S1" s="84"/>
      <c r="T1" s="83" t="s">
        <v>186</v>
      </c>
      <c r="AA1" s="179" t="s">
        <v>52</v>
      </c>
      <c r="AB1" s="179"/>
      <c r="AC1" s="179"/>
      <c r="AD1" s="179"/>
      <c r="AE1" s="179"/>
      <c r="AF1" s="179"/>
      <c r="AT1" s="180"/>
      <c r="AU1" s="181"/>
      <c r="AV1" s="181"/>
      <c r="AW1" s="181"/>
      <c r="AX1" s="182"/>
      <c r="BB1" t="s">
        <v>62</v>
      </c>
      <c r="BD1" t="s">
        <v>44</v>
      </c>
      <c r="BE1" t="s">
        <v>45</v>
      </c>
      <c r="BF1" t="s">
        <v>46</v>
      </c>
      <c r="BG1" t="s">
        <v>63</v>
      </c>
      <c r="BH1" t="s">
        <v>49</v>
      </c>
      <c r="BI1" t="s">
        <v>48</v>
      </c>
      <c r="BJ1" t="s">
        <v>50</v>
      </c>
      <c r="BK1" t="s">
        <v>64</v>
      </c>
      <c r="BL1" t="s">
        <v>47</v>
      </c>
    </row>
    <row r="2" spans="1:64" thickBot="1" x14ac:dyDescent="0.25">
      <c r="A2" s="18">
        <f>COUNTA(D4:D30001)</f>
        <v>472</v>
      </c>
      <c r="D2" s="21"/>
      <c r="R2" s="27"/>
      <c r="S2" s="85"/>
      <c r="T2" s="28"/>
      <c r="V2" s="17" t="s">
        <v>23</v>
      </c>
      <c r="W2" s="18">
        <f>COUNTA(V3:V1000)</f>
        <v>0</v>
      </c>
      <c r="BB2" s="116">
        <v>4.0972222222222222E-2</v>
      </c>
    </row>
    <row r="3" spans="1:64" ht="14.25" thickBot="1" x14ac:dyDescent="0.3">
      <c r="A3" s="19" t="s">
        <v>25</v>
      </c>
      <c r="B3" s="19" t="s">
        <v>26</v>
      </c>
      <c r="C3" s="20" t="s">
        <v>31</v>
      </c>
      <c r="D3" s="19" t="s">
        <v>21</v>
      </c>
      <c r="E3" s="19" t="s">
        <v>22</v>
      </c>
      <c r="F3" s="19" t="s">
        <v>27</v>
      </c>
      <c r="G3" s="19" t="s">
        <v>4</v>
      </c>
      <c r="H3" s="19" t="s">
        <v>29</v>
      </c>
      <c r="I3" s="19" t="s">
        <v>70</v>
      </c>
      <c r="J3" s="19" t="s">
        <v>30</v>
      </c>
      <c r="K3" s="19" t="s">
        <v>32</v>
      </c>
      <c r="L3" s="19" t="s">
        <v>34</v>
      </c>
      <c r="M3" s="19" t="s">
        <v>2</v>
      </c>
      <c r="N3" s="19" t="s">
        <v>33</v>
      </c>
      <c r="O3" s="20" t="s">
        <v>177</v>
      </c>
      <c r="R3" s="22"/>
      <c r="S3" s="86"/>
      <c r="T3" s="29"/>
      <c r="Z3" s="18">
        <f xml:space="preserve"> COUNTA(AD4:AD10003)</f>
        <v>0</v>
      </c>
      <c r="AA3" s="19" t="s">
        <v>25</v>
      </c>
      <c r="AB3" s="19" t="s">
        <v>26</v>
      </c>
      <c r="AC3" s="20" t="s">
        <v>31</v>
      </c>
      <c r="AD3" s="19" t="s">
        <v>21</v>
      </c>
      <c r="AE3" s="19" t="s">
        <v>22</v>
      </c>
      <c r="AF3" s="19" t="s">
        <v>27</v>
      </c>
      <c r="AG3" s="19" t="s">
        <v>28</v>
      </c>
      <c r="AH3" s="19" t="s">
        <v>29</v>
      </c>
      <c r="AI3" s="19" t="s">
        <v>70</v>
      </c>
      <c r="AJ3" s="19" t="s">
        <v>30</v>
      </c>
      <c r="AK3" s="19" t="s">
        <v>32</v>
      </c>
      <c r="AL3" s="19" t="s">
        <v>34</v>
      </c>
      <c r="AM3" s="19" t="s">
        <v>2</v>
      </c>
      <c r="AN3" s="19" t="s">
        <v>33</v>
      </c>
      <c r="AO3" s="20" t="s">
        <v>1</v>
      </c>
      <c r="AQ3" s="18">
        <f>COUNTA(AR4:AR9999)</f>
        <v>0</v>
      </c>
      <c r="AR3" s="17" t="s">
        <v>21</v>
      </c>
      <c r="AS3" s="55" t="s">
        <v>3</v>
      </c>
      <c r="AT3" s="17" t="s">
        <v>155</v>
      </c>
      <c r="AU3" s="55" t="s">
        <v>154</v>
      </c>
      <c r="AV3" s="17" t="s">
        <v>156</v>
      </c>
      <c r="AW3" s="55" t="s">
        <v>4</v>
      </c>
      <c r="AX3" s="17" t="s">
        <v>71</v>
      </c>
      <c r="AY3" s="56" t="s">
        <v>29</v>
      </c>
      <c r="AZ3" s="57" t="s">
        <v>70</v>
      </c>
      <c r="BA3" s="124" t="s">
        <v>157</v>
      </c>
      <c r="BC3" t="s">
        <v>65</v>
      </c>
      <c r="BD3">
        <v>1</v>
      </c>
      <c r="BE3">
        <v>0.89456000000000002</v>
      </c>
      <c r="BF3">
        <v>0.70025999999999999</v>
      </c>
      <c r="BG3">
        <v>67.316999999999993</v>
      </c>
      <c r="BH3">
        <v>1.3425199999999999</v>
      </c>
      <c r="BI3">
        <v>1.3345899999999999</v>
      </c>
      <c r="BJ3">
        <v>15.3756</v>
      </c>
      <c r="BK3">
        <v>1.5012099999999999</v>
      </c>
      <c r="BL3">
        <v>113.215</v>
      </c>
    </row>
    <row r="4" spans="1:64" x14ac:dyDescent="0.25">
      <c r="A4" s="109">
        <v>42441</v>
      </c>
      <c r="B4" s="109"/>
      <c r="C4" s="34">
        <v>1000</v>
      </c>
      <c r="D4" s="35" t="s">
        <v>78</v>
      </c>
      <c r="E4" s="1"/>
      <c r="F4" s="1"/>
      <c r="G4" s="1"/>
      <c r="H4" s="1"/>
      <c r="I4" s="1"/>
      <c r="J4" s="110">
        <v>6961.7362499999999</v>
      </c>
      <c r="K4" s="110"/>
      <c r="L4" s="110"/>
      <c r="M4" s="1"/>
      <c r="N4" s="1"/>
      <c r="O4" s="35"/>
      <c r="R4" s="23" t="s">
        <v>25</v>
      </c>
      <c r="S4" s="86" t="s">
        <v>158</v>
      </c>
      <c r="T4" s="30">
        <v>42542</v>
      </c>
      <c r="AA4" s="80"/>
      <c r="AB4" s="80"/>
      <c r="AC4" s="34"/>
      <c r="AD4" s="35"/>
      <c r="AE4" s="1"/>
      <c r="AF4" s="1"/>
      <c r="AG4" s="1"/>
      <c r="AH4" s="1"/>
      <c r="AI4" s="1"/>
      <c r="AJ4" s="81"/>
      <c r="AK4" s="81"/>
      <c r="AL4" s="81"/>
      <c r="AM4" s="1"/>
      <c r="AN4" s="1"/>
      <c r="AO4" s="35"/>
      <c r="BC4" t="s">
        <v>66</v>
      </c>
      <c r="BD4">
        <v>1</v>
      </c>
      <c r="BE4">
        <v>1.1178699999999999</v>
      </c>
      <c r="BF4">
        <v>1.42804</v>
      </c>
      <c r="BG4">
        <v>1.486E-2</v>
      </c>
      <c r="BH4">
        <v>0.74487000000000003</v>
      </c>
      <c r="BI4">
        <v>0.74929000000000001</v>
      </c>
      <c r="BJ4">
        <v>6.5040000000000001E-2</v>
      </c>
      <c r="BK4">
        <v>0.66613</v>
      </c>
      <c r="BL4">
        <v>8.8299999999999993E-3</v>
      </c>
    </row>
    <row r="5" spans="1:64" x14ac:dyDescent="0.25">
      <c r="A5" s="109">
        <v>42441</v>
      </c>
      <c r="B5" s="109"/>
      <c r="C5" s="34">
        <v>1001</v>
      </c>
      <c r="D5" s="35" t="s">
        <v>78</v>
      </c>
      <c r="E5" s="1"/>
      <c r="F5" s="1"/>
      <c r="G5" s="1"/>
      <c r="H5" s="1"/>
      <c r="I5" s="1"/>
      <c r="J5" s="110">
        <v>977.28750000000002</v>
      </c>
      <c r="K5" s="110"/>
      <c r="L5" s="110"/>
      <c r="M5" s="1"/>
      <c r="N5" s="1"/>
      <c r="O5" s="35"/>
      <c r="R5" s="23" t="s">
        <v>26</v>
      </c>
      <c r="S5" s="86" t="s">
        <v>158</v>
      </c>
      <c r="T5" s="30">
        <v>42800</v>
      </c>
      <c r="AA5" s="80"/>
      <c r="AB5" s="80"/>
      <c r="AC5" s="34"/>
      <c r="AD5" s="35"/>
      <c r="AE5" s="1"/>
      <c r="AF5" s="1"/>
      <c r="AG5" s="1"/>
      <c r="AH5" s="1"/>
      <c r="AI5" s="1"/>
      <c r="AJ5" s="81"/>
      <c r="AK5" s="81"/>
      <c r="AL5" s="81"/>
      <c r="AM5" s="1"/>
      <c r="AN5" s="1"/>
      <c r="AO5" s="35"/>
      <c r="BC5" t="s">
        <v>67</v>
      </c>
      <c r="BD5">
        <v>1.1178699999999999</v>
      </c>
      <c r="BE5">
        <v>1</v>
      </c>
      <c r="BF5">
        <v>0.78280000000000005</v>
      </c>
      <c r="BG5">
        <v>75.251599999999996</v>
      </c>
      <c r="BH5">
        <v>1.5007600000000001</v>
      </c>
      <c r="BI5">
        <v>1.4919</v>
      </c>
      <c r="BJ5">
        <v>17.187999999999999</v>
      </c>
      <c r="BK5">
        <v>1.6781600000000001</v>
      </c>
      <c r="BL5">
        <v>126.559</v>
      </c>
    </row>
    <row r="6" spans="1:64" x14ac:dyDescent="0.25">
      <c r="A6" s="109">
        <v>42441</v>
      </c>
      <c r="B6" s="109"/>
      <c r="C6" s="34">
        <v>1002</v>
      </c>
      <c r="D6" s="35" t="s">
        <v>79</v>
      </c>
      <c r="E6" s="1"/>
      <c r="F6" s="1"/>
      <c r="G6" s="1"/>
      <c r="H6" s="1"/>
      <c r="I6" s="1"/>
      <c r="J6" s="110">
        <v>3697.596</v>
      </c>
      <c r="K6" s="110"/>
      <c r="L6" s="110"/>
      <c r="M6" s="1"/>
      <c r="N6" s="1"/>
      <c r="O6" s="35"/>
      <c r="R6" s="23" t="s">
        <v>31</v>
      </c>
      <c r="S6" s="86" t="s">
        <v>158</v>
      </c>
      <c r="T6" s="31">
        <v>1178</v>
      </c>
      <c r="AA6" s="80"/>
      <c r="AB6" s="80"/>
      <c r="AC6" s="34"/>
      <c r="AD6" s="35"/>
      <c r="AE6" s="1"/>
      <c r="AF6" s="1"/>
      <c r="AG6" s="1"/>
      <c r="AH6" s="1"/>
      <c r="AI6" s="1"/>
      <c r="AJ6" s="81"/>
      <c r="AK6" s="81"/>
      <c r="AL6" s="81"/>
      <c r="AM6" s="1"/>
      <c r="AN6" s="1"/>
      <c r="AO6" s="35"/>
      <c r="BC6" t="s">
        <v>66</v>
      </c>
      <c r="BD6">
        <v>0.89456000000000002</v>
      </c>
      <c r="BE6">
        <v>1</v>
      </c>
      <c r="BF6">
        <v>1.2774700000000001</v>
      </c>
      <c r="BG6">
        <v>1.329E-2</v>
      </c>
      <c r="BH6">
        <v>0.66632999999999998</v>
      </c>
      <c r="BI6">
        <v>0.67029000000000005</v>
      </c>
      <c r="BJ6">
        <v>5.8180000000000003E-2</v>
      </c>
      <c r="BK6">
        <v>0.59589000000000003</v>
      </c>
      <c r="BL6">
        <v>7.9000000000000008E-3</v>
      </c>
    </row>
    <row r="7" spans="1:64" x14ac:dyDescent="0.25">
      <c r="A7" s="109">
        <v>42441</v>
      </c>
      <c r="B7" s="109"/>
      <c r="C7" s="34">
        <v>1003</v>
      </c>
      <c r="D7" s="35" t="s">
        <v>79</v>
      </c>
      <c r="E7" s="1"/>
      <c r="F7" s="1"/>
      <c r="G7" s="1"/>
      <c r="H7" s="1"/>
      <c r="I7" s="1"/>
      <c r="J7" s="110">
        <v>1897.0875000000001</v>
      </c>
      <c r="K7" s="110"/>
      <c r="L7" s="110"/>
      <c r="M7" s="1"/>
      <c r="N7" s="1"/>
      <c r="O7" s="35"/>
      <c r="R7" s="23" t="s">
        <v>21</v>
      </c>
      <c r="S7" s="86" t="s">
        <v>158</v>
      </c>
      <c r="T7" s="25" t="s">
        <v>91</v>
      </c>
      <c r="AA7" s="80"/>
      <c r="AB7" s="80"/>
      <c r="AC7" s="34"/>
      <c r="AD7" s="35"/>
      <c r="AE7" s="1"/>
      <c r="AF7" s="1"/>
      <c r="AG7" s="1"/>
      <c r="AH7" s="1"/>
      <c r="AI7" s="1"/>
      <c r="AJ7" s="81"/>
      <c r="AK7" s="81"/>
      <c r="AL7" s="81"/>
      <c r="AM7" s="1"/>
      <c r="AN7" s="1"/>
      <c r="AO7" s="35"/>
      <c r="AT7" s="122"/>
      <c r="BC7" t="s">
        <v>68</v>
      </c>
      <c r="BD7">
        <v>1.42804</v>
      </c>
      <c r="BE7">
        <v>1.2774700000000001</v>
      </c>
      <c r="BF7">
        <v>1</v>
      </c>
      <c r="BG7">
        <v>96.131500000000003</v>
      </c>
      <c r="BH7">
        <v>1.91717</v>
      </c>
      <c r="BI7">
        <v>1.90585</v>
      </c>
      <c r="BJ7">
        <v>21.957100000000001</v>
      </c>
      <c r="BK7">
        <v>2.1437900000000001</v>
      </c>
      <c r="BL7">
        <v>161.67599999999999</v>
      </c>
    </row>
    <row r="8" spans="1:64" x14ac:dyDescent="0.25">
      <c r="A8" s="109">
        <v>42444</v>
      </c>
      <c r="B8" s="109"/>
      <c r="C8" s="34">
        <v>1004</v>
      </c>
      <c r="D8" s="35" t="s">
        <v>80</v>
      </c>
      <c r="E8" s="1"/>
      <c r="F8" s="1"/>
      <c r="G8" s="1"/>
      <c r="H8" s="1"/>
      <c r="I8" s="1"/>
      <c r="J8" s="110">
        <v>4358.7022500000003</v>
      </c>
      <c r="K8" s="110"/>
      <c r="L8" s="110"/>
      <c r="M8" s="1"/>
      <c r="N8" s="1"/>
      <c r="O8" s="35"/>
      <c r="R8" s="23" t="s">
        <v>22</v>
      </c>
      <c r="S8" s="86" t="s">
        <v>158</v>
      </c>
      <c r="T8" s="24"/>
      <c r="AA8" s="80"/>
      <c r="AB8" s="80"/>
      <c r="AC8" s="34"/>
      <c r="AD8" s="35"/>
      <c r="AE8" s="1"/>
      <c r="AF8" s="1"/>
      <c r="AG8" s="1"/>
      <c r="AH8" s="1"/>
      <c r="AI8" s="1"/>
      <c r="AJ8" s="81"/>
      <c r="AK8" s="81"/>
      <c r="AL8" s="81"/>
      <c r="AM8" s="1"/>
      <c r="AN8" s="1"/>
      <c r="AO8" s="35"/>
      <c r="BC8" t="s">
        <v>66</v>
      </c>
      <c r="BD8">
        <v>0.70025999999999999</v>
      </c>
      <c r="BE8">
        <v>0.78280000000000005</v>
      </c>
      <c r="BF8">
        <v>1</v>
      </c>
      <c r="BG8">
        <v>1.04E-2</v>
      </c>
      <c r="BH8">
        <v>0.52159999999999995</v>
      </c>
      <c r="BI8">
        <v>0.52470000000000006</v>
      </c>
      <c r="BJ8">
        <v>4.5539999999999997E-2</v>
      </c>
      <c r="BK8">
        <v>0.46645999999999999</v>
      </c>
      <c r="BL8">
        <v>6.1900000000000002E-3</v>
      </c>
    </row>
    <row r="9" spans="1:64" x14ac:dyDescent="0.25">
      <c r="A9" s="109">
        <v>42444</v>
      </c>
      <c r="B9" s="109"/>
      <c r="C9" s="34">
        <v>1008</v>
      </c>
      <c r="D9" s="35" t="s">
        <v>81</v>
      </c>
      <c r="E9" s="1"/>
      <c r="F9" s="1"/>
      <c r="G9" s="1"/>
      <c r="H9" s="1"/>
      <c r="I9" s="1"/>
      <c r="J9" s="110">
        <v>5760.2475000000004</v>
      </c>
      <c r="K9" s="110"/>
      <c r="L9" s="110">
        <f>SUM(J9-K9)</f>
        <v>5760.2475000000004</v>
      </c>
      <c r="M9" s="1"/>
      <c r="N9" s="1"/>
      <c r="O9" s="35"/>
      <c r="R9" s="23" t="s">
        <v>27</v>
      </c>
      <c r="S9" s="86" t="s">
        <v>158</v>
      </c>
      <c r="T9" s="24"/>
      <c r="AA9" s="80"/>
      <c r="AB9" s="80"/>
      <c r="AC9" s="34"/>
      <c r="AD9" s="35"/>
      <c r="AE9" s="1"/>
      <c r="AF9" s="1"/>
      <c r="AG9" s="1"/>
      <c r="AH9" s="1"/>
      <c r="AI9" s="1"/>
      <c r="AJ9" s="81"/>
      <c r="AK9" s="81"/>
      <c r="AL9" s="81"/>
      <c r="AM9" s="1"/>
      <c r="AN9" s="1"/>
      <c r="AO9" s="35"/>
    </row>
    <row r="10" spans="1:64" x14ac:dyDescent="0.25">
      <c r="A10" s="109">
        <v>42444</v>
      </c>
      <c r="B10" s="109"/>
      <c r="C10" s="34">
        <v>9999</v>
      </c>
      <c r="D10" s="35" t="s">
        <v>82</v>
      </c>
      <c r="E10" s="1"/>
      <c r="F10" s="1"/>
      <c r="G10" s="1"/>
      <c r="H10" s="1"/>
      <c r="I10" s="1"/>
      <c r="J10" s="110">
        <v>0</v>
      </c>
      <c r="K10" s="110"/>
      <c r="L10" s="110"/>
      <c r="M10" s="1"/>
      <c r="N10" s="1"/>
      <c r="O10" s="35"/>
      <c r="R10" s="23" t="s">
        <v>4</v>
      </c>
      <c r="S10" s="86" t="s">
        <v>158</v>
      </c>
      <c r="T10" s="24"/>
      <c r="AA10" s="80"/>
      <c r="AB10" s="80"/>
      <c r="AC10" s="34"/>
      <c r="AD10" s="35"/>
      <c r="AE10" s="1"/>
      <c r="AF10" s="1"/>
      <c r="AG10" s="1"/>
      <c r="AH10" s="1"/>
      <c r="AI10" s="1"/>
      <c r="AJ10" s="81"/>
      <c r="AK10" s="81"/>
      <c r="AL10" s="81"/>
      <c r="AM10" s="1"/>
      <c r="AN10" s="1"/>
      <c r="AO10" s="35"/>
    </row>
    <row r="11" spans="1:64" x14ac:dyDescent="0.25">
      <c r="A11" s="109">
        <v>42447</v>
      </c>
      <c r="B11" s="109"/>
      <c r="C11" s="34">
        <v>1011</v>
      </c>
      <c r="D11" s="35" t="s">
        <v>82</v>
      </c>
      <c r="E11" s="1"/>
      <c r="F11" s="1"/>
      <c r="G11" s="1"/>
      <c r="H11" s="1"/>
      <c r="I11" s="1"/>
      <c r="J11" s="110">
        <v>459.9</v>
      </c>
      <c r="K11" s="110"/>
      <c r="L11" s="110"/>
      <c r="M11" s="1"/>
      <c r="N11" s="1"/>
      <c r="O11" s="35"/>
      <c r="R11" s="23" t="s">
        <v>29</v>
      </c>
      <c r="S11" s="86" t="s">
        <v>158</v>
      </c>
      <c r="T11" s="24"/>
      <c r="AA11" s="80"/>
      <c r="AB11" s="80"/>
      <c r="AC11" s="34"/>
      <c r="AD11" s="35"/>
      <c r="AE11" s="1"/>
      <c r="AF11" s="1"/>
      <c r="AG11" s="1"/>
      <c r="AH11" s="1"/>
      <c r="AI11" s="1"/>
      <c r="AJ11" s="81"/>
      <c r="AK11" s="81"/>
      <c r="AL11" s="81"/>
      <c r="AM11" s="1"/>
      <c r="AN11" s="1"/>
      <c r="AO11" s="35"/>
    </row>
    <row r="12" spans="1:64" x14ac:dyDescent="0.25">
      <c r="A12" s="109">
        <v>42447</v>
      </c>
      <c r="B12" s="109"/>
      <c r="C12" s="34">
        <v>1012</v>
      </c>
      <c r="D12" s="35" t="s">
        <v>83</v>
      </c>
      <c r="E12" s="1"/>
      <c r="F12" s="1"/>
      <c r="G12" s="1"/>
      <c r="H12" s="1"/>
      <c r="I12" s="1"/>
      <c r="J12" s="110">
        <v>0</v>
      </c>
      <c r="K12" s="110"/>
      <c r="L12" s="110">
        <f>SUM(J12-K12)</f>
        <v>0</v>
      </c>
      <c r="M12" s="1"/>
      <c r="N12" s="1"/>
      <c r="O12" s="35"/>
      <c r="R12" s="23" t="s">
        <v>70</v>
      </c>
      <c r="S12" s="86" t="s">
        <v>158</v>
      </c>
      <c r="T12" s="24"/>
      <c r="AA12" s="80"/>
      <c r="AB12" s="80"/>
      <c r="AC12" s="34"/>
      <c r="AD12" s="35"/>
      <c r="AE12" s="1"/>
      <c r="AF12" s="1"/>
      <c r="AG12" s="1"/>
      <c r="AH12" s="1"/>
      <c r="AI12" s="1"/>
      <c r="AJ12" s="81"/>
      <c r="AK12" s="81"/>
      <c r="AL12" s="81"/>
      <c r="AM12" s="1"/>
      <c r="AN12" s="1"/>
      <c r="AO12" s="35"/>
    </row>
    <row r="13" spans="1:64" x14ac:dyDescent="0.25">
      <c r="A13" s="109">
        <v>42447</v>
      </c>
      <c r="B13" s="109"/>
      <c r="C13" s="34">
        <v>1013</v>
      </c>
      <c r="D13" s="35" t="s">
        <v>84</v>
      </c>
      <c r="E13" s="1"/>
      <c r="F13" s="1"/>
      <c r="G13" s="1"/>
      <c r="H13" s="1"/>
      <c r="I13" s="1"/>
      <c r="J13" s="110">
        <v>114.97499999999999</v>
      </c>
      <c r="K13" s="110"/>
      <c r="L13" s="110"/>
      <c r="M13" s="1"/>
      <c r="N13" s="1"/>
      <c r="O13" s="35"/>
      <c r="R13" s="23" t="s">
        <v>30</v>
      </c>
      <c r="S13" s="86" t="s">
        <v>158</v>
      </c>
      <c r="T13" s="120">
        <v>16438.838062499999</v>
      </c>
      <c r="AA13" s="80"/>
      <c r="AB13" s="80"/>
      <c r="AC13" s="34"/>
      <c r="AD13" s="35"/>
      <c r="AE13" s="1"/>
      <c r="AF13" s="1"/>
      <c r="AG13" s="1"/>
      <c r="AH13" s="1"/>
      <c r="AI13" s="1"/>
      <c r="AJ13" s="81"/>
      <c r="AK13" s="81"/>
      <c r="AL13" s="81"/>
      <c r="AM13" s="1"/>
      <c r="AN13" s="1"/>
      <c r="AO13" s="35"/>
    </row>
    <row r="14" spans="1:64" x14ac:dyDescent="0.25">
      <c r="A14" s="109">
        <v>42450</v>
      </c>
      <c r="B14" s="109"/>
      <c r="C14" s="34">
        <v>1014</v>
      </c>
      <c r="D14" s="35" t="s">
        <v>85</v>
      </c>
      <c r="E14" s="1"/>
      <c r="F14" s="1"/>
      <c r="G14" s="1"/>
      <c r="H14" s="1"/>
      <c r="I14" s="1"/>
      <c r="J14" s="110">
        <v>8930.1082500000011</v>
      </c>
      <c r="K14" s="110"/>
      <c r="L14" s="110"/>
      <c r="M14" s="1"/>
      <c r="N14" s="1"/>
      <c r="O14" s="35"/>
      <c r="R14" s="23" t="s">
        <v>32</v>
      </c>
      <c r="S14" s="86" t="s">
        <v>158</v>
      </c>
      <c r="T14" s="120">
        <v>16438.84</v>
      </c>
      <c r="AA14" s="80"/>
      <c r="AB14" s="80"/>
      <c r="AC14" s="34"/>
      <c r="AD14" s="35"/>
      <c r="AE14" s="1"/>
      <c r="AF14" s="1"/>
      <c r="AG14" s="1"/>
      <c r="AH14" s="1"/>
      <c r="AI14" s="1"/>
      <c r="AJ14" s="81"/>
      <c r="AK14" s="81"/>
      <c r="AL14" s="81"/>
      <c r="AM14" s="1"/>
      <c r="AN14" s="1"/>
      <c r="AO14" s="35"/>
      <c r="AT14" s="122"/>
    </row>
    <row r="15" spans="1:64" x14ac:dyDescent="0.25">
      <c r="A15" s="109">
        <v>42441</v>
      </c>
      <c r="B15" s="109"/>
      <c r="C15" s="34">
        <v>1015</v>
      </c>
      <c r="D15" s="35" t="s">
        <v>79</v>
      </c>
      <c r="E15" s="1"/>
      <c r="F15" s="1"/>
      <c r="G15" s="1"/>
      <c r="H15" s="1"/>
      <c r="I15" s="1"/>
      <c r="J15" s="110">
        <v>3927.5460000000003</v>
      </c>
      <c r="K15" s="110"/>
      <c r="L15" s="110"/>
      <c r="M15" s="1"/>
      <c r="N15" s="1"/>
      <c r="O15" s="35"/>
      <c r="R15" s="23" t="s">
        <v>34</v>
      </c>
      <c r="S15" s="86" t="s">
        <v>158</v>
      </c>
      <c r="T15" s="121"/>
      <c r="AA15" s="80"/>
      <c r="AB15" s="80"/>
      <c r="AC15" s="34"/>
      <c r="AD15" s="35"/>
      <c r="AE15" s="1"/>
      <c r="AF15" s="1"/>
      <c r="AG15" s="1"/>
      <c r="AH15" s="1"/>
      <c r="AI15" s="1"/>
      <c r="AJ15" s="81"/>
      <c r="AK15" s="81"/>
      <c r="AL15" s="81"/>
      <c r="AM15" s="1"/>
      <c r="AN15" s="1"/>
      <c r="AO15" s="35"/>
      <c r="AT15" s="122"/>
    </row>
    <row r="16" spans="1:64" x14ac:dyDescent="0.25">
      <c r="A16" s="109">
        <v>42441</v>
      </c>
      <c r="B16" s="109"/>
      <c r="C16" s="34">
        <v>1016</v>
      </c>
      <c r="D16" s="35" t="s">
        <v>79</v>
      </c>
      <c r="E16" s="1"/>
      <c r="F16" s="1"/>
      <c r="G16" s="1"/>
      <c r="H16" s="1"/>
      <c r="I16" s="1"/>
      <c r="J16" s="110">
        <v>6329.3737499999997</v>
      </c>
      <c r="K16" s="110"/>
      <c r="L16" s="110"/>
      <c r="M16" s="1"/>
      <c r="N16" s="1"/>
      <c r="O16" s="35"/>
      <c r="R16" s="23" t="s">
        <v>2</v>
      </c>
      <c r="S16" s="86" t="s">
        <v>158</v>
      </c>
      <c r="T16" s="24" t="s">
        <v>167</v>
      </c>
      <c r="AA16" s="80"/>
      <c r="AB16" s="80"/>
      <c r="AC16" s="34"/>
      <c r="AD16" s="35"/>
      <c r="AE16" s="1"/>
      <c r="AF16" s="1"/>
      <c r="AG16" s="1"/>
      <c r="AH16" s="1"/>
      <c r="AI16" s="1"/>
      <c r="AJ16" s="81"/>
      <c r="AK16" s="81"/>
      <c r="AL16" s="81"/>
      <c r="AM16" s="1"/>
      <c r="AN16" s="1"/>
      <c r="AO16" s="35"/>
      <c r="AT16" s="122"/>
      <c r="AU16" s="122"/>
    </row>
    <row r="17" spans="1:46" x14ac:dyDescent="0.25">
      <c r="A17" s="109">
        <v>42441</v>
      </c>
      <c r="B17" s="109"/>
      <c r="C17" s="34">
        <v>1017</v>
      </c>
      <c r="D17" s="35" t="s">
        <v>79</v>
      </c>
      <c r="E17" s="1"/>
      <c r="F17" s="1"/>
      <c r="G17" s="1"/>
      <c r="H17" s="1"/>
      <c r="I17" s="1"/>
      <c r="J17" s="110">
        <v>1851.0974999999999</v>
      </c>
      <c r="K17" s="110"/>
      <c r="L17" s="110"/>
      <c r="M17" s="1"/>
      <c r="N17" s="1"/>
      <c r="O17" s="35"/>
      <c r="R17" s="23" t="s">
        <v>33</v>
      </c>
      <c r="S17" s="86" t="s">
        <v>158</v>
      </c>
      <c r="T17" s="24" t="s">
        <v>175</v>
      </c>
      <c r="AA17" s="80"/>
      <c r="AB17" s="80"/>
      <c r="AC17" s="34"/>
      <c r="AD17" s="35"/>
      <c r="AE17" s="1"/>
      <c r="AF17" s="1"/>
      <c r="AG17" s="1"/>
      <c r="AH17" s="1"/>
      <c r="AI17" s="1"/>
      <c r="AJ17" s="81"/>
      <c r="AK17" s="81"/>
      <c r="AL17" s="81"/>
      <c r="AM17" s="1"/>
      <c r="AN17" s="1"/>
      <c r="AO17" s="35"/>
      <c r="AT17" s="122"/>
    </row>
    <row r="18" spans="1:46" x14ac:dyDescent="0.25">
      <c r="A18" s="109">
        <v>42452</v>
      </c>
      <c r="B18" s="109"/>
      <c r="C18" s="34">
        <v>1018</v>
      </c>
      <c r="D18" s="35" t="s">
        <v>79</v>
      </c>
      <c r="E18" s="1"/>
      <c r="F18" s="1"/>
      <c r="G18" s="1"/>
      <c r="H18" s="1"/>
      <c r="I18" s="1"/>
      <c r="J18" s="110">
        <v>3012.3450000000003</v>
      </c>
      <c r="K18" s="110"/>
      <c r="L18" s="110"/>
      <c r="M18" s="1"/>
      <c r="N18" s="1"/>
      <c r="O18" s="35"/>
      <c r="R18" s="23" t="s">
        <v>39</v>
      </c>
      <c r="S18" s="86" t="s">
        <v>158</v>
      </c>
      <c r="T18" s="33">
        <v>2221</v>
      </c>
      <c r="AA18" s="80"/>
      <c r="AB18" s="80"/>
      <c r="AC18" s="34"/>
      <c r="AD18" s="35"/>
      <c r="AE18" s="1"/>
      <c r="AF18" s="1"/>
      <c r="AG18" s="1"/>
      <c r="AH18" s="1"/>
      <c r="AI18" s="1"/>
      <c r="AJ18" s="81"/>
      <c r="AK18" s="81"/>
      <c r="AL18" s="81"/>
      <c r="AM18" s="1"/>
      <c r="AN18" s="1"/>
      <c r="AO18" s="35"/>
      <c r="AT18" s="122"/>
    </row>
    <row r="19" spans="1:46" ht="14.25" thickBot="1" x14ac:dyDescent="0.3">
      <c r="A19" s="109">
        <v>42452</v>
      </c>
      <c r="B19" s="109"/>
      <c r="C19" s="34">
        <v>1019</v>
      </c>
      <c r="D19" s="35" t="s">
        <v>79</v>
      </c>
      <c r="E19" s="1"/>
      <c r="F19" s="1"/>
      <c r="G19" s="1"/>
      <c r="H19" s="1"/>
      <c r="I19" s="1"/>
      <c r="J19" s="110">
        <v>6044.2357500000007</v>
      </c>
      <c r="K19" s="110"/>
      <c r="L19" s="110"/>
      <c r="M19" s="1"/>
      <c r="N19" s="1"/>
      <c r="O19" s="35"/>
      <c r="R19" s="26"/>
      <c r="S19" s="87"/>
      <c r="T19" s="32"/>
      <c r="AA19" s="80"/>
      <c r="AB19" s="80"/>
      <c r="AC19" s="34"/>
      <c r="AD19" s="35"/>
      <c r="AE19" s="1"/>
      <c r="AF19" s="1"/>
      <c r="AG19" s="1"/>
      <c r="AH19" s="1"/>
      <c r="AI19" s="1"/>
      <c r="AJ19" s="81"/>
      <c r="AK19" s="81"/>
      <c r="AL19" s="81"/>
      <c r="AM19" s="1"/>
      <c r="AN19" s="1"/>
      <c r="AO19" s="35"/>
      <c r="AT19" s="122"/>
    </row>
    <row r="20" spans="1:46" x14ac:dyDescent="0.25">
      <c r="A20" s="109">
        <v>42452</v>
      </c>
      <c r="B20" s="109"/>
      <c r="C20" s="34">
        <v>1020</v>
      </c>
      <c r="D20" s="35" t="s">
        <v>87</v>
      </c>
      <c r="E20" s="1"/>
      <c r="F20" s="1"/>
      <c r="G20" s="1"/>
      <c r="H20" s="1"/>
      <c r="I20" s="1"/>
      <c r="J20" s="110">
        <v>1844.1990000000001</v>
      </c>
      <c r="K20" s="110"/>
      <c r="L20" s="110"/>
      <c r="M20" s="1"/>
      <c r="N20" s="1"/>
      <c r="O20" s="35"/>
      <c r="X20" s="88"/>
      <c r="AT20" s="122"/>
    </row>
    <row r="21" spans="1:46" x14ac:dyDescent="0.25">
      <c r="A21" s="109">
        <v>42452</v>
      </c>
      <c r="B21" s="109"/>
      <c r="C21" s="34">
        <v>1021</v>
      </c>
      <c r="D21" s="35" t="s">
        <v>88</v>
      </c>
      <c r="E21" s="1"/>
      <c r="F21" s="1"/>
      <c r="G21" s="1"/>
      <c r="H21" s="1"/>
      <c r="I21" s="1"/>
      <c r="J21" s="110">
        <v>715.14449999999999</v>
      </c>
      <c r="K21" s="110"/>
      <c r="L21" s="110"/>
      <c r="M21" s="1"/>
      <c r="N21" s="1"/>
      <c r="O21" s="35"/>
    </row>
    <row r="22" spans="1:46" x14ac:dyDescent="0.25">
      <c r="A22" s="109">
        <v>42452</v>
      </c>
      <c r="B22" s="109"/>
      <c r="C22" s="34">
        <v>1022</v>
      </c>
      <c r="D22" s="35" t="s">
        <v>87</v>
      </c>
      <c r="E22" s="1"/>
      <c r="F22" s="1"/>
      <c r="G22" s="1"/>
      <c r="H22" s="1"/>
      <c r="I22" s="1"/>
      <c r="J22" s="110">
        <v>2086.2213750000001</v>
      </c>
      <c r="K22" s="110"/>
      <c r="L22" s="110"/>
      <c r="M22" s="1"/>
      <c r="N22" s="1"/>
      <c r="O22" s="35"/>
      <c r="AT22" s="122"/>
    </row>
    <row r="23" spans="1:46" x14ac:dyDescent="0.25">
      <c r="A23" s="109">
        <v>42452</v>
      </c>
      <c r="B23" s="109"/>
      <c r="C23" s="34">
        <v>1023</v>
      </c>
      <c r="D23" s="35" t="s">
        <v>88</v>
      </c>
      <c r="E23" s="1"/>
      <c r="F23" s="1"/>
      <c r="G23" s="1"/>
      <c r="H23" s="1"/>
      <c r="I23" s="1"/>
      <c r="J23" s="110">
        <v>4807.6796249999998</v>
      </c>
      <c r="K23" s="110"/>
      <c r="L23" s="110"/>
      <c r="M23" s="1"/>
      <c r="N23" s="1"/>
      <c r="O23" s="35"/>
      <c r="AT23" s="122"/>
    </row>
    <row r="24" spans="1:46" x14ac:dyDescent="0.25">
      <c r="A24" s="109">
        <v>42452</v>
      </c>
      <c r="B24" s="109"/>
      <c r="C24" s="34">
        <v>1024</v>
      </c>
      <c r="D24" s="35" t="s">
        <v>87</v>
      </c>
      <c r="E24" s="1"/>
      <c r="F24" s="1"/>
      <c r="G24" s="1"/>
      <c r="H24" s="1"/>
      <c r="I24" s="1"/>
      <c r="J24" s="110">
        <v>3697.596</v>
      </c>
      <c r="K24" s="110"/>
      <c r="L24" s="110"/>
      <c r="M24" s="1"/>
      <c r="N24" s="1"/>
      <c r="O24" s="35"/>
      <c r="AT24" s="122"/>
    </row>
    <row r="25" spans="1:46" x14ac:dyDescent="0.25">
      <c r="A25" s="109">
        <v>42452</v>
      </c>
      <c r="B25" s="109"/>
      <c r="C25" s="34">
        <v>1025</v>
      </c>
      <c r="D25" s="35" t="s">
        <v>87</v>
      </c>
      <c r="E25" s="1"/>
      <c r="F25" s="1"/>
      <c r="G25" s="1"/>
      <c r="H25" s="1"/>
      <c r="I25" s="1"/>
      <c r="J25" s="110">
        <v>4524.2662499999997</v>
      </c>
      <c r="K25" s="110"/>
      <c r="L25" s="110"/>
      <c r="M25" s="1"/>
      <c r="N25" s="1"/>
      <c r="O25" s="35"/>
      <c r="AT25" s="122"/>
    </row>
    <row r="26" spans="1:46" x14ac:dyDescent="0.25">
      <c r="A26" s="109">
        <v>42452</v>
      </c>
      <c r="B26" s="109"/>
      <c r="C26" s="34">
        <v>1026</v>
      </c>
      <c r="D26" s="35" t="s">
        <v>87</v>
      </c>
      <c r="E26" s="1"/>
      <c r="F26" s="1"/>
      <c r="G26" s="1"/>
      <c r="H26" s="1"/>
      <c r="I26" s="1"/>
      <c r="J26" s="110">
        <v>1724.625</v>
      </c>
      <c r="K26" s="110"/>
      <c r="L26" s="110"/>
      <c r="M26" s="1"/>
      <c r="N26" s="1"/>
      <c r="O26" s="35"/>
      <c r="AT26" s="122"/>
    </row>
    <row r="27" spans="1:46" x14ac:dyDescent="0.25">
      <c r="A27" s="109">
        <v>42452</v>
      </c>
      <c r="B27" s="109"/>
      <c r="C27" s="34">
        <v>1027</v>
      </c>
      <c r="D27" s="35" t="s">
        <v>87</v>
      </c>
      <c r="E27" s="1"/>
      <c r="F27" s="1"/>
      <c r="G27" s="1"/>
      <c r="H27" s="1"/>
      <c r="I27" s="1"/>
      <c r="J27" s="110">
        <v>914.05124999999998</v>
      </c>
      <c r="K27" s="110"/>
      <c r="L27" s="110"/>
      <c r="M27" s="1"/>
      <c r="N27" s="1"/>
      <c r="O27" s="35"/>
    </row>
    <row r="28" spans="1:46" x14ac:dyDescent="0.25">
      <c r="A28" s="109">
        <v>42441</v>
      </c>
      <c r="B28" s="109"/>
      <c r="C28" s="34">
        <v>1028</v>
      </c>
      <c r="D28" s="35" t="s">
        <v>85</v>
      </c>
      <c r="E28" s="1"/>
      <c r="F28" s="1"/>
      <c r="G28" s="1"/>
      <c r="H28" s="1"/>
      <c r="I28" s="1"/>
      <c r="J28" s="110">
        <v>0</v>
      </c>
      <c r="K28" s="110"/>
      <c r="L28" s="110"/>
      <c r="M28" s="1"/>
      <c r="N28" s="1"/>
      <c r="O28" s="35"/>
    </row>
    <row r="29" spans="1:46" x14ac:dyDescent="0.25">
      <c r="A29" s="109">
        <v>42457</v>
      </c>
      <c r="B29" s="109"/>
      <c r="C29" s="34">
        <v>1028</v>
      </c>
      <c r="D29" s="35" t="s">
        <v>90</v>
      </c>
      <c r="E29" s="1"/>
      <c r="F29" s="1"/>
      <c r="G29" s="1"/>
      <c r="H29" s="1"/>
      <c r="I29" s="1"/>
      <c r="J29" s="110">
        <v>1536.066</v>
      </c>
      <c r="K29" s="110"/>
      <c r="L29" s="110"/>
      <c r="M29" s="1"/>
      <c r="N29" s="1"/>
      <c r="O29" s="35"/>
    </row>
    <row r="30" spans="1:46" x14ac:dyDescent="0.25">
      <c r="A30" s="109">
        <v>42457</v>
      </c>
      <c r="B30" s="109"/>
      <c r="C30" s="34">
        <v>1029</v>
      </c>
      <c r="D30" s="35" t="s">
        <v>90</v>
      </c>
      <c r="E30" s="1"/>
      <c r="F30" s="1"/>
      <c r="G30" s="1"/>
      <c r="H30" s="1"/>
      <c r="I30" s="1"/>
      <c r="J30" s="110">
        <v>1269.3240000000001</v>
      </c>
      <c r="K30" s="110"/>
      <c r="L30" s="110"/>
      <c r="M30" s="1"/>
      <c r="N30" s="1"/>
      <c r="O30" s="35"/>
      <c r="AT30" s="122"/>
    </row>
    <row r="31" spans="1:46" x14ac:dyDescent="0.25">
      <c r="A31" s="109">
        <v>42457</v>
      </c>
      <c r="B31" s="109"/>
      <c r="C31" s="34">
        <v>1030</v>
      </c>
      <c r="D31" s="35" t="s">
        <v>90</v>
      </c>
      <c r="E31" s="1"/>
      <c r="F31" s="1"/>
      <c r="G31" s="1"/>
      <c r="H31" s="1"/>
      <c r="I31" s="1"/>
      <c r="J31" s="110">
        <v>4343.180625</v>
      </c>
      <c r="K31" s="110"/>
      <c r="L31" s="110"/>
      <c r="M31" s="1"/>
      <c r="N31" s="1"/>
      <c r="O31" s="35"/>
      <c r="AT31" s="122"/>
    </row>
    <row r="32" spans="1:46" x14ac:dyDescent="0.25">
      <c r="A32" s="109">
        <v>42457</v>
      </c>
      <c r="B32" s="109"/>
      <c r="C32" s="34">
        <v>1031</v>
      </c>
      <c r="D32" s="35" t="s">
        <v>90</v>
      </c>
      <c r="E32" s="1"/>
      <c r="F32" s="1"/>
      <c r="G32" s="1"/>
      <c r="H32" s="1"/>
      <c r="I32" s="1"/>
      <c r="J32" s="110">
        <v>3764.2815000000001</v>
      </c>
      <c r="K32" s="110"/>
      <c r="L32" s="110"/>
      <c r="M32" s="1"/>
      <c r="N32" s="1"/>
      <c r="O32" s="35"/>
      <c r="AT32" s="122"/>
    </row>
    <row r="33" spans="1:51" x14ac:dyDescent="0.25">
      <c r="A33" s="109">
        <v>42457</v>
      </c>
      <c r="B33" s="109"/>
      <c r="C33" s="34">
        <v>1032</v>
      </c>
      <c r="D33" s="35" t="s">
        <v>90</v>
      </c>
      <c r="E33" s="1"/>
      <c r="F33" s="1"/>
      <c r="G33" s="1"/>
      <c r="H33" s="1"/>
      <c r="I33" s="1"/>
      <c r="J33" s="110">
        <v>2989.35</v>
      </c>
      <c r="K33" s="110"/>
      <c r="L33" s="110"/>
      <c r="M33" s="1"/>
      <c r="N33" s="1"/>
      <c r="O33" s="35"/>
    </row>
    <row r="34" spans="1:51" x14ac:dyDescent="0.25">
      <c r="A34" s="109">
        <v>42457</v>
      </c>
      <c r="B34" s="109"/>
      <c r="C34" s="34">
        <v>1033</v>
      </c>
      <c r="D34" s="35" t="s">
        <v>90</v>
      </c>
      <c r="E34" s="1"/>
      <c r="F34" s="1"/>
      <c r="G34" s="1"/>
      <c r="H34" s="1"/>
      <c r="I34" s="1"/>
      <c r="J34" s="110">
        <v>3276.7874999999999</v>
      </c>
      <c r="K34" s="110"/>
      <c r="L34" s="110"/>
      <c r="M34" s="1"/>
      <c r="N34" s="1"/>
      <c r="O34" s="35"/>
    </row>
    <row r="35" spans="1:51" x14ac:dyDescent="0.25">
      <c r="A35" s="109">
        <v>42457</v>
      </c>
      <c r="B35" s="109"/>
      <c r="C35" s="34">
        <v>1034</v>
      </c>
      <c r="D35" s="35" t="s">
        <v>90</v>
      </c>
      <c r="E35" s="1"/>
      <c r="F35" s="1"/>
      <c r="G35" s="1"/>
      <c r="H35" s="1"/>
      <c r="I35" s="1"/>
      <c r="J35" s="110">
        <v>4196.5874999999996</v>
      </c>
      <c r="K35" s="110"/>
      <c r="L35" s="110"/>
      <c r="M35" s="1"/>
      <c r="N35" s="1"/>
      <c r="O35" s="35"/>
    </row>
    <row r="36" spans="1:51" x14ac:dyDescent="0.25">
      <c r="A36" s="109">
        <v>42457</v>
      </c>
      <c r="B36" s="109"/>
      <c r="C36" s="34">
        <v>1035</v>
      </c>
      <c r="D36" s="35" t="s">
        <v>90</v>
      </c>
      <c r="E36" s="1"/>
      <c r="F36" s="1"/>
      <c r="G36" s="1"/>
      <c r="H36" s="1"/>
      <c r="I36" s="1"/>
      <c r="J36" s="110">
        <v>5461.3125</v>
      </c>
      <c r="K36" s="110"/>
      <c r="L36" s="110"/>
      <c r="M36" s="1"/>
      <c r="N36" s="1"/>
      <c r="O36" s="35"/>
    </row>
    <row r="37" spans="1:51" x14ac:dyDescent="0.25">
      <c r="A37" s="109">
        <v>42457</v>
      </c>
      <c r="B37" s="109"/>
      <c r="C37" s="34">
        <v>1036</v>
      </c>
      <c r="D37" s="35" t="s">
        <v>90</v>
      </c>
      <c r="E37" s="1"/>
      <c r="F37" s="1"/>
      <c r="G37" s="1"/>
      <c r="H37" s="1"/>
      <c r="I37" s="1"/>
      <c r="J37" s="110">
        <v>3046.8375000000001</v>
      </c>
      <c r="K37" s="110"/>
      <c r="L37" s="110"/>
      <c r="M37" s="1"/>
      <c r="N37" s="1"/>
      <c r="O37" s="35"/>
    </row>
    <row r="38" spans="1:51" x14ac:dyDescent="0.25">
      <c r="A38" s="109">
        <v>42457</v>
      </c>
      <c r="B38" s="109"/>
      <c r="C38" s="34">
        <v>1037</v>
      </c>
      <c r="D38" s="35" t="s">
        <v>90</v>
      </c>
      <c r="E38" s="1"/>
      <c r="F38" s="1"/>
      <c r="G38" s="1"/>
      <c r="H38" s="1"/>
      <c r="I38" s="1"/>
      <c r="J38" s="110">
        <v>5576.2875000000004</v>
      </c>
      <c r="K38" s="110"/>
      <c r="L38" s="110"/>
      <c r="M38" s="1"/>
      <c r="N38" s="1"/>
      <c r="O38" s="35"/>
    </row>
    <row r="39" spans="1:51" x14ac:dyDescent="0.25">
      <c r="A39" s="109">
        <v>42457</v>
      </c>
      <c r="B39" s="109"/>
      <c r="C39" s="34">
        <v>1038</v>
      </c>
      <c r="D39" s="35" t="s">
        <v>90</v>
      </c>
      <c r="E39" s="1"/>
      <c r="F39" s="1"/>
      <c r="G39" s="1"/>
      <c r="H39" s="1"/>
      <c r="I39" s="1"/>
      <c r="J39" s="110">
        <v>3046.8375000000001</v>
      </c>
      <c r="K39" s="110"/>
      <c r="L39" s="110"/>
      <c r="M39" s="1"/>
      <c r="N39" s="1"/>
      <c r="O39" s="35"/>
    </row>
    <row r="40" spans="1:51" x14ac:dyDescent="0.25">
      <c r="A40" s="109">
        <v>42457</v>
      </c>
      <c r="B40" s="109"/>
      <c r="C40" s="34">
        <v>1039</v>
      </c>
      <c r="D40" s="35" t="s">
        <v>90</v>
      </c>
      <c r="E40" s="1"/>
      <c r="F40" s="1"/>
      <c r="G40" s="1"/>
      <c r="H40" s="1"/>
      <c r="I40" s="1"/>
      <c r="J40" s="110">
        <v>1264.7249999999999</v>
      </c>
      <c r="K40" s="110"/>
      <c r="L40" s="110"/>
      <c r="M40" s="1"/>
      <c r="N40" s="1"/>
      <c r="O40" s="35"/>
    </row>
    <row r="41" spans="1:51" x14ac:dyDescent="0.25">
      <c r="A41" s="109">
        <v>42457</v>
      </c>
      <c r="B41" s="109"/>
      <c r="C41" s="34">
        <v>1040</v>
      </c>
      <c r="D41" s="35" t="s">
        <v>90</v>
      </c>
      <c r="E41" s="1"/>
      <c r="F41" s="1"/>
      <c r="G41" s="1"/>
      <c r="H41" s="1"/>
      <c r="I41" s="1"/>
      <c r="J41" s="110">
        <v>977.28750000000002</v>
      </c>
      <c r="K41" s="110"/>
      <c r="L41" s="110"/>
      <c r="M41" s="1"/>
      <c r="N41" s="1"/>
      <c r="O41" s="35"/>
    </row>
    <row r="42" spans="1:51" x14ac:dyDescent="0.25">
      <c r="A42" s="109">
        <v>42457</v>
      </c>
      <c r="B42" s="109"/>
      <c r="C42" s="34">
        <v>1041</v>
      </c>
      <c r="D42" s="35" t="s">
        <v>90</v>
      </c>
      <c r="E42" s="1"/>
      <c r="F42" s="1"/>
      <c r="G42" s="1"/>
      <c r="H42" s="1"/>
      <c r="I42" s="1"/>
      <c r="J42" s="110">
        <v>3851.6624999999999</v>
      </c>
      <c r="K42" s="110"/>
      <c r="L42" s="110"/>
      <c r="M42" s="1"/>
      <c r="N42" s="1"/>
      <c r="O42" s="35"/>
      <c r="AU42" s="117"/>
      <c r="AY42" s="117"/>
    </row>
    <row r="43" spans="1:51" x14ac:dyDescent="0.25">
      <c r="A43" s="109">
        <v>42457</v>
      </c>
      <c r="B43" s="109"/>
      <c r="C43" s="34">
        <v>1042</v>
      </c>
      <c r="D43" s="35" t="s">
        <v>90</v>
      </c>
      <c r="E43" s="1"/>
      <c r="F43" s="1"/>
      <c r="G43" s="1"/>
      <c r="H43" s="1"/>
      <c r="I43" s="1"/>
      <c r="J43" s="110">
        <v>4256.9493750000001</v>
      </c>
      <c r="K43" s="110"/>
      <c r="L43" s="110"/>
      <c r="M43" s="1"/>
      <c r="N43" s="1"/>
      <c r="O43" s="35"/>
    </row>
    <row r="44" spans="1:51" x14ac:dyDescent="0.25">
      <c r="A44" s="109">
        <v>42457</v>
      </c>
      <c r="B44" s="109"/>
      <c r="C44" s="34">
        <v>1043</v>
      </c>
      <c r="D44" s="35" t="s">
        <v>90</v>
      </c>
      <c r="E44" s="1"/>
      <c r="F44" s="1"/>
      <c r="G44" s="1"/>
      <c r="H44" s="1"/>
      <c r="I44" s="1"/>
      <c r="J44" s="110">
        <v>3046.8375000000001</v>
      </c>
      <c r="K44" s="110"/>
      <c r="L44" s="110"/>
      <c r="M44" s="1"/>
      <c r="N44" s="1"/>
      <c r="O44" s="35"/>
    </row>
    <row r="45" spans="1:51" x14ac:dyDescent="0.25">
      <c r="A45" s="109">
        <v>42457</v>
      </c>
      <c r="B45" s="109"/>
      <c r="C45" s="34">
        <v>1044</v>
      </c>
      <c r="D45" s="35" t="s">
        <v>90</v>
      </c>
      <c r="E45" s="1"/>
      <c r="F45" s="1"/>
      <c r="G45" s="1"/>
      <c r="H45" s="1"/>
      <c r="I45" s="1"/>
      <c r="J45" s="110">
        <v>4196.5874999999996</v>
      </c>
      <c r="K45" s="110"/>
      <c r="L45" s="110"/>
      <c r="M45" s="1"/>
      <c r="N45" s="1"/>
      <c r="O45" s="35"/>
    </row>
    <row r="46" spans="1:51" x14ac:dyDescent="0.25">
      <c r="A46" s="109">
        <v>42457</v>
      </c>
      <c r="B46" s="109"/>
      <c r="C46" s="34">
        <v>1045</v>
      </c>
      <c r="D46" s="35" t="s">
        <v>90</v>
      </c>
      <c r="E46" s="1"/>
      <c r="F46" s="1"/>
      <c r="G46" s="1"/>
      <c r="H46" s="1"/>
      <c r="I46" s="1"/>
      <c r="J46" s="110">
        <v>1713.1275000000001</v>
      </c>
      <c r="K46" s="110"/>
      <c r="L46" s="110"/>
      <c r="M46" s="1"/>
      <c r="N46" s="1"/>
      <c r="O46" s="35"/>
    </row>
    <row r="47" spans="1:51" x14ac:dyDescent="0.25">
      <c r="A47" s="109">
        <v>42459</v>
      </c>
      <c r="B47" s="109"/>
      <c r="C47" s="34">
        <v>1046</v>
      </c>
      <c r="D47" s="35" t="s">
        <v>92</v>
      </c>
      <c r="E47" s="1"/>
      <c r="F47" s="1"/>
      <c r="G47" s="1"/>
      <c r="H47" s="1"/>
      <c r="I47" s="1"/>
      <c r="J47" s="110">
        <v>3794.1750000000002</v>
      </c>
      <c r="K47" s="110"/>
      <c r="L47" s="110"/>
      <c r="M47" s="1"/>
      <c r="N47" s="1"/>
      <c r="O47" s="35"/>
    </row>
    <row r="48" spans="1:51" x14ac:dyDescent="0.25">
      <c r="A48" s="109">
        <v>42459</v>
      </c>
      <c r="B48" s="109"/>
      <c r="C48" s="34">
        <v>1047</v>
      </c>
      <c r="D48" s="35" t="s">
        <v>92</v>
      </c>
      <c r="E48" s="1"/>
      <c r="F48" s="1"/>
      <c r="G48" s="1"/>
      <c r="H48" s="1"/>
      <c r="I48" s="1"/>
      <c r="J48" s="110">
        <v>4847.6334374999997</v>
      </c>
      <c r="K48" s="110"/>
      <c r="L48" s="110"/>
      <c r="M48" s="1"/>
      <c r="N48" s="1"/>
      <c r="O48" s="35"/>
    </row>
    <row r="49" spans="1:52" x14ac:dyDescent="0.25">
      <c r="A49" s="109">
        <v>42459</v>
      </c>
      <c r="B49" s="109"/>
      <c r="C49" s="34">
        <v>1049</v>
      </c>
      <c r="D49" s="35" t="s">
        <v>92</v>
      </c>
      <c r="E49" s="1"/>
      <c r="F49" s="1"/>
      <c r="G49" s="1"/>
      <c r="H49" s="1"/>
      <c r="I49" s="1"/>
      <c r="J49" s="110">
        <v>3489.49125</v>
      </c>
      <c r="K49" s="110"/>
      <c r="L49" s="110"/>
      <c r="M49" s="1"/>
      <c r="N49" s="1"/>
      <c r="O49" s="35"/>
    </row>
    <row r="50" spans="1:52" x14ac:dyDescent="0.25">
      <c r="A50" s="109">
        <v>42459</v>
      </c>
      <c r="B50" s="109"/>
      <c r="C50" s="34">
        <v>1050</v>
      </c>
      <c r="D50" s="35" t="s">
        <v>92</v>
      </c>
      <c r="E50" s="1"/>
      <c r="F50" s="1"/>
      <c r="G50" s="1"/>
      <c r="H50" s="1"/>
      <c r="I50" s="1"/>
      <c r="J50" s="110">
        <v>5811.9862499999999</v>
      </c>
      <c r="K50" s="110"/>
      <c r="L50" s="110"/>
      <c r="M50" s="1"/>
      <c r="N50" s="1"/>
      <c r="O50" s="35"/>
    </row>
    <row r="51" spans="1:52" x14ac:dyDescent="0.25">
      <c r="A51" s="109">
        <v>42459</v>
      </c>
      <c r="B51" s="109"/>
      <c r="C51" s="34">
        <v>1051</v>
      </c>
      <c r="D51" s="35" t="s">
        <v>93</v>
      </c>
      <c r="E51" s="1"/>
      <c r="F51" s="1"/>
      <c r="G51" s="1"/>
      <c r="H51" s="1"/>
      <c r="I51" s="1"/>
      <c r="J51" s="110">
        <v>4042.5210000000002</v>
      </c>
      <c r="K51" s="110"/>
      <c r="L51" s="110"/>
      <c r="M51" s="1"/>
      <c r="N51" s="1"/>
      <c r="O51" s="35"/>
    </row>
    <row r="52" spans="1:52" x14ac:dyDescent="0.25">
      <c r="A52" s="109">
        <v>42459</v>
      </c>
      <c r="B52" s="109"/>
      <c r="C52" s="34">
        <v>1052</v>
      </c>
      <c r="D52" s="35" t="s">
        <v>87</v>
      </c>
      <c r="E52" s="1"/>
      <c r="F52" s="1"/>
      <c r="G52" s="1"/>
      <c r="H52" s="1"/>
      <c r="I52" s="1"/>
      <c r="J52" s="110">
        <v>5967.2025000000003</v>
      </c>
      <c r="K52" s="110"/>
      <c r="L52" s="110"/>
      <c r="M52" s="1"/>
      <c r="N52" s="1"/>
      <c r="O52" s="35"/>
    </row>
    <row r="53" spans="1:52" x14ac:dyDescent="0.25">
      <c r="A53" s="109">
        <v>42459</v>
      </c>
      <c r="B53" s="109"/>
      <c r="C53" s="34">
        <v>1053</v>
      </c>
      <c r="D53" s="35" t="s">
        <v>87</v>
      </c>
      <c r="E53" s="1"/>
      <c r="F53" s="1"/>
      <c r="G53" s="1"/>
      <c r="H53" s="1"/>
      <c r="I53" s="1"/>
      <c r="J53" s="110">
        <v>4587.5024999999996</v>
      </c>
      <c r="K53" s="110"/>
      <c r="L53" s="110"/>
      <c r="M53" s="1"/>
      <c r="N53" s="1"/>
      <c r="O53" s="35"/>
    </row>
    <row r="54" spans="1:52" x14ac:dyDescent="0.25">
      <c r="A54" s="109">
        <v>42466</v>
      </c>
      <c r="B54" s="109"/>
      <c r="C54" s="34">
        <v>1054</v>
      </c>
      <c r="D54" s="35" t="s">
        <v>94</v>
      </c>
      <c r="E54" s="1"/>
      <c r="F54" s="1"/>
      <c r="G54" s="1"/>
      <c r="H54" s="1"/>
      <c r="I54" s="1"/>
      <c r="J54" s="110">
        <v>0</v>
      </c>
      <c r="K54" s="110"/>
      <c r="L54" s="110"/>
      <c r="M54" s="1"/>
      <c r="N54" s="1"/>
      <c r="O54" s="35"/>
      <c r="AZ54" s="122"/>
    </row>
    <row r="55" spans="1:52" x14ac:dyDescent="0.25">
      <c r="A55" s="109">
        <v>42457</v>
      </c>
      <c r="B55" s="109"/>
      <c r="C55" s="34">
        <v>1061</v>
      </c>
      <c r="D55" s="35" t="s">
        <v>90</v>
      </c>
      <c r="E55" s="1"/>
      <c r="F55" s="1"/>
      <c r="G55" s="1"/>
      <c r="H55" s="1"/>
      <c r="I55" s="1"/>
      <c r="J55" s="110">
        <v>1444.086</v>
      </c>
      <c r="K55" s="110"/>
      <c r="L55" s="110"/>
      <c r="M55" s="1"/>
      <c r="N55" s="1"/>
      <c r="O55" s="35"/>
      <c r="AU55" s="122"/>
      <c r="AY55" s="117"/>
    </row>
    <row r="56" spans="1:52" x14ac:dyDescent="0.25">
      <c r="A56" s="109">
        <v>42457</v>
      </c>
      <c r="B56" s="109"/>
      <c r="C56" s="34">
        <v>1060</v>
      </c>
      <c r="D56" s="35" t="s">
        <v>90</v>
      </c>
      <c r="E56" s="1"/>
      <c r="F56" s="1"/>
      <c r="G56" s="1"/>
      <c r="H56" s="1"/>
      <c r="I56" s="1"/>
      <c r="J56" s="110">
        <v>4530.0150000000003</v>
      </c>
      <c r="K56" s="110"/>
      <c r="L56" s="110"/>
      <c r="M56" s="1"/>
      <c r="N56" s="1"/>
      <c r="O56" s="35"/>
    </row>
    <row r="57" spans="1:52" x14ac:dyDescent="0.25">
      <c r="A57" s="109">
        <v>42457</v>
      </c>
      <c r="B57" s="109"/>
      <c r="C57" s="34">
        <v>1062</v>
      </c>
      <c r="D57" s="35" t="s">
        <v>90</v>
      </c>
      <c r="E57" s="1"/>
      <c r="F57" s="1"/>
      <c r="G57" s="1"/>
      <c r="H57" s="1"/>
      <c r="I57" s="1"/>
      <c r="J57" s="110">
        <v>8910.5625</v>
      </c>
      <c r="K57" s="110"/>
      <c r="L57" s="110"/>
      <c r="M57" s="1"/>
      <c r="N57" s="1"/>
      <c r="O57" s="35"/>
    </row>
    <row r="58" spans="1:52" x14ac:dyDescent="0.25">
      <c r="A58" s="109">
        <v>42457</v>
      </c>
      <c r="B58" s="109"/>
      <c r="C58" s="34">
        <v>1063</v>
      </c>
      <c r="D58" s="35" t="s">
        <v>90</v>
      </c>
      <c r="E58" s="1"/>
      <c r="F58" s="1"/>
      <c r="G58" s="1"/>
      <c r="H58" s="1"/>
      <c r="I58" s="1"/>
      <c r="J58" s="110">
        <v>1667.1375</v>
      </c>
      <c r="K58" s="110"/>
      <c r="L58" s="110"/>
      <c r="M58" s="1"/>
      <c r="N58" s="1"/>
      <c r="O58" s="35"/>
    </row>
    <row r="59" spans="1:52" x14ac:dyDescent="0.25">
      <c r="A59" s="109">
        <v>42457</v>
      </c>
      <c r="B59" s="109"/>
      <c r="C59" s="34">
        <v>1064</v>
      </c>
      <c r="D59" s="35" t="s">
        <v>90</v>
      </c>
      <c r="E59" s="1"/>
      <c r="F59" s="1"/>
      <c r="G59" s="1"/>
      <c r="H59" s="1"/>
      <c r="I59" s="1"/>
      <c r="J59" s="110">
        <v>7760.8125</v>
      </c>
      <c r="K59" s="110"/>
      <c r="L59" s="110"/>
      <c r="M59" s="1"/>
      <c r="N59" s="1"/>
      <c r="O59" s="35"/>
    </row>
    <row r="60" spans="1:52" x14ac:dyDescent="0.25">
      <c r="A60" s="109">
        <v>42457</v>
      </c>
      <c r="B60" s="109"/>
      <c r="C60" s="34">
        <v>1065</v>
      </c>
      <c r="D60" s="35" t="s">
        <v>95</v>
      </c>
      <c r="E60" s="1"/>
      <c r="F60" s="1"/>
      <c r="G60" s="1"/>
      <c r="H60" s="1"/>
      <c r="I60" s="1"/>
      <c r="J60" s="110">
        <v>5007.1612500000001</v>
      </c>
      <c r="K60" s="110"/>
      <c r="L60" s="110"/>
      <c r="M60" s="1"/>
      <c r="N60" s="1"/>
      <c r="O60" s="35"/>
    </row>
    <row r="61" spans="1:52" x14ac:dyDescent="0.25">
      <c r="A61" s="109">
        <v>42457</v>
      </c>
      <c r="B61" s="109"/>
      <c r="C61" s="34">
        <v>1066</v>
      </c>
      <c r="D61" s="35" t="s">
        <v>95</v>
      </c>
      <c r="E61" s="1"/>
      <c r="F61" s="1"/>
      <c r="G61" s="1"/>
      <c r="H61" s="1"/>
      <c r="I61" s="1"/>
      <c r="J61" s="110">
        <v>1724.625</v>
      </c>
      <c r="K61" s="110"/>
      <c r="L61" s="110"/>
      <c r="M61" s="1"/>
      <c r="N61" s="1"/>
      <c r="O61" s="35"/>
    </row>
    <row r="62" spans="1:52" x14ac:dyDescent="0.25">
      <c r="A62" s="109">
        <v>42468</v>
      </c>
      <c r="B62" s="109"/>
      <c r="C62" s="34">
        <v>1067</v>
      </c>
      <c r="D62" s="35" t="s">
        <v>96</v>
      </c>
      <c r="E62" s="1"/>
      <c r="F62" s="1"/>
      <c r="G62" s="1"/>
      <c r="H62" s="1"/>
      <c r="I62" s="1"/>
      <c r="J62" s="110">
        <v>316.18124999999998</v>
      </c>
      <c r="K62" s="110"/>
      <c r="L62" s="110"/>
      <c r="M62" s="1"/>
      <c r="N62" s="1"/>
      <c r="O62" s="35"/>
    </row>
    <row r="63" spans="1:52" x14ac:dyDescent="0.25">
      <c r="A63" s="109">
        <v>42468</v>
      </c>
      <c r="B63" s="109"/>
      <c r="C63" s="34">
        <v>1068</v>
      </c>
      <c r="D63" s="35" t="s">
        <v>96</v>
      </c>
      <c r="E63" s="1"/>
      <c r="F63" s="1"/>
      <c r="G63" s="1"/>
      <c r="H63" s="1"/>
      <c r="I63" s="1"/>
      <c r="J63" s="110">
        <v>1724.625</v>
      </c>
      <c r="K63" s="110"/>
      <c r="L63" s="110"/>
      <c r="M63" s="1"/>
      <c r="N63" s="1"/>
      <c r="O63" s="35"/>
    </row>
    <row r="64" spans="1:52" x14ac:dyDescent="0.25">
      <c r="A64" s="109">
        <v>42477</v>
      </c>
      <c r="B64" s="109"/>
      <c r="C64" s="34">
        <v>1069</v>
      </c>
      <c r="D64" s="35" t="s">
        <v>97</v>
      </c>
      <c r="E64" s="1"/>
      <c r="F64" s="1"/>
      <c r="G64" s="1"/>
      <c r="H64" s="1"/>
      <c r="I64" s="1"/>
      <c r="J64" s="110">
        <v>3673.4512500000001</v>
      </c>
      <c r="K64" s="110"/>
      <c r="L64" s="110"/>
      <c r="M64" s="1"/>
      <c r="N64" s="1"/>
      <c r="O64" s="35"/>
    </row>
    <row r="65" spans="1:15" x14ac:dyDescent="0.25">
      <c r="A65" s="109">
        <v>42477</v>
      </c>
      <c r="B65" s="109"/>
      <c r="C65" s="34">
        <v>1070</v>
      </c>
      <c r="D65" s="35" t="s">
        <v>97</v>
      </c>
      <c r="E65" s="1"/>
      <c r="F65" s="1"/>
      <c r="G65" s="1"/>
      <c r="H65" s="1"/>
      <c r="I65" s="1"/>
      <c r="J65" s="110">
        <v>1724.625</v>
      </c>
      <c r="K65" s="110"/>
      <c r="L65" s="110"/>
      <c r="M65" s="1"/>
      <c r="N65" s="1"/>
      <c r="O65" s="35"/>
    </row>
    <row r="66" spans="1:15" x14ac:dyDescent="0.25">
      <c r="A66" s="109">
        <v>42477</v>
      </c>
      <c r="B66" s="109"/>
      <c r="C66" s="34">
        <v>1071</v>
      </c>
      <c r="D66" s="35" t="s">
        <v>98</v>
      </c>
      <c r="E66" s="1" t="s">
        <v>181</v>
      </c>
      <c r="F66" s="1"/>
      <c r="G66" s="1" t="s">
        <v>183</v>
      </c>
      <c r="H66" s="117" t="s">
        <v>182</v>
      </c>
      <c r="I66" s="1"/>
      <c r="J66" s="110">
        <v>776.08124999999995</v>
      </c>
      <c r="K66" s="110"/>
      <c r="L66" s="110">
        <f>SUM(J66-K66)</f>
        <v>776.08124999999995</v>
      </c>
      <c r="M66" s="1"/>
      <c r="N66" s="1" t="s">
        <v>175</v>
      </c>
      <c r="O66" s="35">
        <v>5412</v>
      </c>
    </row>
    <row r="67" spans="1:15" x14ac:dyDescent="0.25">
      <c r="A67" s="109">
        <v>42477</v>
      </c>
      <c r="B67" s="109"/>
      <c r="C67" s="34">
        <v>1072</v>
      </c>
      <c r="D67" s="35" t="s">
        <v>97</v>
      </c>
      <c r="E67" s="1"/>
      <c r="F67" s="1"/>
      <c r="G67" s="1"/>
      <c r="H67" s="1"/>
      <c r="I67" s="1"/>
      <c r="J67" s="110">
        <v>1933.18965</v>
      </c>
      <c r="K67" s="110"/>
      <c r="L67" s="110"/>
      <c r="M67" s="1"/>
      <c r="N67" s="1"/>
      <c r="O67" s="35"/>
    </row>
    <row r="68" spans="1:15" x14ac:dyDescent="0.25">
      <c r="A68" s="109">
        <v>42477</v>
      </c>
      <c r="B68" s="109"/>
      <c r="C68" s="34">
        <v>1073</v>
      </c>
      <c r="D68" s="35" t="s">
        <v>97</v>
      </c>
      <c r="E68" s="1"/>
      <c r="F68" s="1"/>
      <c r="G68" s="1"/>
      <c r="H68" s="1"/>
      <c r="I68" s="1"/>
      <c r="J68" s="110">
        <v>1724.625</v>
      </c>
      <c r="K68" s="110"/>
      <c r="L68" s="110"/>
      <c r="M68" s="1"/>
      <c r="N68" s="1"/>
      <c r="O68" s="35"/>
    </row>
    <row r="69" spans="1:15" x14ac:dyDescent="0.25">
      <c r="A69" s="109">
        <v>42485</v>
      </c>
      <c r="B69" s="109"/>
      <c r="C69" s="34">
        <v>1074</v>
      </c>
      <c r="D69" s="35" t="s">
        <v>97</v>
      </c>
      <c r="E69" s="1"/>
      <c r="F69" s="1"/>
      <c r="G69" s="1"/>
      <c r="H69" s="1"/>
      <c r="I69" s="1"/>
      <c r="J69" s="110">
        <v>5743.0012500000003</v>
      </c>
      <c r="K69" s="110"/>
      <c r="L69" s="110"/>
      <c r="M69" s="1"/>
      <c r="N69" s="1"/>
      <c r="O69" s="35"/>
    </row>
    <row r="70" spans="1:15" x14ac:dyDescent="0.25">
      <c r="A70" s="109">
        <v>42485</v>
      </c>
      <c r="B70" s="109"/>
      <c r="C70" s="34">
        <v>1075</v>
      </c>
      <c r="D70" s="35" t="s">
        <v>97</v>
      </c>
      <c r="E70" s="1"/>
      <c r="F70" s="1"/>
      <c r="G70" s="1"/>
      <c r="H70" s="1"/>
      <c r="I70" s="1"/>
      <c r="J70" s="110"/>
      <c r="K70" s="110"/>
      <c r="L70" s="110"/>
      <c r="M70" s="1"/>
      <c r="N70" s="1"/>
      <c r="O70" s="35"/>
    </row>
    <row r="71" spans="1:15" x14ac:dyDescent="0.25">
      <c r="A71" s="109">
        <v>42485</v>
      </c>
      <c r="B71" s="109"/>
      <c r="C71" s="34">
        <v>1076</v>
      </c>
      <c r="D71" s="35" t="s">
        <v>97</v>
      </c>
      <c r="E71" s="1"/>
      <c r="F71" s="1"/>
      <c r="G71" s="1"/>
      <c r="H71" s="1"/>
      <c r="I71" s="1"/>
      <c r="J71" s="110"/>
      <c r="K71" s="110"/>
      <c r="L71" s="110"/>
      <c r="M71" s="1"/>
      <c r="N71" s="1"/>
      <c r="O71" s="35"/>
    </row>
    <row r="72" spans="1:15" x14ac:dyDescent="0.25">
      <c r="A72" s="109">
        <v>42485</v>
      </c>
      <c r="B72" s="109"/>
      <c r="C72" s="34">
        <v>1077</v>
      </c>
      <c r="D72" s="35" t="s">
        <v>97</v>
      </c>
      <c r="E72" s="1"/>
      <c r="F72" s="1"/>
      <c r="G72" s="1"/>
      <c r="H72" s="1"/>
      <c r="I72" s="1"/>
      <c r="J72" s="110">
        <v>8709.3562500000007</v>
      </c>
      <c r="K72" s="110"/>
      <c r="L72" s="110"/>
      <c r="M72" s="1"/>
      <c r="N72" s="1"/>
      <c r="O72" s="35"/>
    </row>
    <row r="73" spans="1:15" x14ac:dyDescent="0.25">
      <c r="A73" s="109">
        <v>42491</v>
      </c>
      <c r="B73" s="109"/>
      <c r="C73" s="34">
        <v>1079</v>
      </c>
      <c r="D73" s="35" t="s">
        <v>100</v>
      </c>
      <c r="E73" s="1"/>
      <c r="F73" s="1"/>
      <c r="G73" s="1"/>
      <c r="H73" s="1"/>
      <c r="I73" s="1"/>
      <c r="J73" s="110">
        <v>3638.2689</v>
      </c>
      <c r="K73" s="110"/>
      <c r="L73" s="110"/>
      <c r="M73" s="1"/>
      <c r="N73" s="1"/>
      <c r="O73" s="35"/>
    </row>
    <row r="74" spans="1:15" x14ac:dyDescent="0.25">
      <c r="A74" s="109">
        <v>42491</v>
      </c>
      <c r="B74" s="109"/>
      <c r="C74" s="34">
        <v>1080</v>
      </c>
      <c r="D74" s="35" t="s">
        <v>100</v>
      </c>
      <c r="E74" s="1"/>
      <c r="F74" s="1"/>
      <c r="G74" s="1"/>
      <c r="H74" s="1"/>
      <c r="I74" s="1"/>
      <c r="J74" s="110">
        <v>6990.48</v>
      </c>
      <c r="K74" s="110"/>
      <c r="L74" s="110"/>
      <c r="M74" s="1"/>
      <c r="N74" s="1"/>
      <c r="O74" s="35"/>
    </row>
    <row r="75" spans="1:15" x14ac:dyDescent="0.25">
      <c r="A75" s="109">
        <v>42492</v>
      </c>
      <c r="B75" s="109"/>
      <c r="C75" s="34">
        <v>1081</v>
      </c>
      <c r="D75" s="35" t="s">
        <v>100</v>
      </c>
      <c r="E75" s="1"/>
      <c r="F75" s="1"/>
      <c r="G75" s="1"/>
      <c r="H75" s="1"/>
      <c r="I75" s="1"/>
      <c r="J75" s="110">
        <v>1181.368125</v>
      </c>
      <c r="K75" s="110"/>
      <c r="L75" s="110"/>
      <c r="M75" s="1"/>
      <c r="N75" s="1"/>
      <c r="O75" s="35"/>
    </row>
    <row r="76" spans="1:15" x14ac:dyDescent="0.25">
      <c r="A76" s="109">
        <v>42492</v>
      </c>
      <c r="B76" s="109"/>
      <c r="C76" s="34">
        <v>1082</v>
      </c>
      <c r="D76" s="35" t="s">
        <v>100</v>
      </c>
      <c r="E76" s="1"/>
      <c r="F76" s="1"/>
      <c r="G76" s="1"/>
      <c r="H76" s="1"/>
      <c r="I76" s="1"/>
      <c r="J76" s="110">
        <v>2678.9175</v>
      </c>
      <c r="K76" s="110"/>
      <c r="L76" s="110"/>
      <c r="M76" s="1"/>
      <c r="N76" s="1"/>
      <c r="O76" s="35"/>
    </row>
    <row r="77" spans="1:15" x14ac:dyDescent="0.25">
      <c r="A77" s="109">
        <v>42492</v>
      </c>
      <c r="B77" s="109"/>
      <c r="C77" s="34">
        <v>1083</v>
      </c>
      <c r="D77" s="35" t="s">
        <v>100</v>
      </c>
      <c r="E77" s="1"/>
      <c r="F77" s="1"/>
      <c r="G77" s="1"/>
      <c r="H77" s="1"/>
      <c r="I77" s="1"/>
      <c r="J77" s="110">
        <v>2768.598</v>
      </c>
      <c r="K77" s="110"/>
      <c r="L77" s="110"/>
      <c r="M77" s="1"/>
      <c r="N77" s="1"/>
      <c r="O77" s="35"/>
    </row>
    <row r="78" spans="1:15" x14ac:dyDescent="0.25">
      <c r="A78" s="109">
        <v>42494</v>
      </c>
      <c r="B78" s="109"/>
      <c r="C78" s="34">
        <v>1084</v>
      </c>
      <c r="D78" s="35" t="s">
        <v>92</v>
      </c>
      <c r="E78" s="1"/>
      <c r="F78" s="1"/>
      <c r="G78" s="1"/>
      <c r="H78" s="1"/>
      <c r="I78" s="1"/>
      <c r="J78" s="110">
        <v>1782.1125</v>
      </c>
      <c r="K78" s="110"/>
      <c r="L78" s="110"/>
      <c r="M78" s="1"/>
      <c r="N78" s="1"/>
      <c r="O78" s="35"/>
    </row>
    <row r="79" spans="1:15" x14ac:dyDescent="0.25">
      <c r="A79" s="109">
        <v>42494</v>
      </c>
      <c r="B79" s="109"/>
      <c r="C79" s="34">
        <v>1085</v>
      </c>
      <c r="D79" s="35" t="s">
        <v>101</v>
      </c>
      <c r="E79" s="1"/>
      <c r="F79" s="1"/>
      <c r="G79" s="1"/>
      <c r="H79" s="1"/>
      <c r="I79" s="1"/>
      <c r="J79" s="110">
        <v>4886.4375</v>
      </c>
      <c r="K79" s="110"/>
      <c r="L79" s="110"/>
      <c r="M79" s="1"/>
      <c r="N79" s="1"/>
      <c r="O79" s="35"/>
    </row>
    <row r="80" spans="1:15" x14ac:dyDescent="0.25">
      <c r="A80" s="109">
        <v>42494</v>
      </c>
      <c r="B80" s="109"/>
      <c r="C80" s="34">
        <v>1086</v>
      </c>
      <c r="D80" s="35" t="s">
        <v>101</v>
      </c>
      <c r="E80" s="1"/>
      <c r="F80" s="1"/>
      <c r="G80" s="1"/>
      <c r="H80" s="1"/>
      <c r="I80" s="1"/>
      <c r="J80" s="110">
        <v>4840.4475000000002</v>
      </c>
      <c r="K80" s="110"/>
      <c r="L80" s="110"/>
      <c r="M80" s="1"/>
      <c r="N80" s="1"/>
      <c r="O80" s="35"/>
    </row>
    <row r="81" spans="1:15" x14ac:dyDescent="0.25">
      <c r="A81" s="109">
        <v>42494</v>
      </c>
      <c r="B81" s="109"/>
      <c r="C81" s="34">
        <v>1087</v>
      </c>
      <c r="D81" s="35" t="s">
        <v>101</v>
      </c>
      <c r="E81" s="1"/>
      <c r="F81" s="1"/>
      <c r="G81" s="1"/>
      <c r="H81" s="1"/>
      <c r="I81" s="1"/>
      <c r="J81" s="110">
        <v>4886.4375</v>
      </c>
      <c r="K81" s="110"/>
      <c r="L81" s="110"/>
      <c r="M81" s="1"/>
      <c r="N81" s="1"/>
      <c r="O81" s="35"/>
    </row>
    <row r="82" spans="1:15" x14ac:dyDescent="0.25">
      <c r="A82" s="109">
        <v>42494</v>
      </c>
      <c r="B82" s="109"/>
      <c r="C82" s="34">
        <v>1088</v>
      </c>
      <c r="D82" s="35" t="s">
        <v>102</v>
      </c>
      <c r="E82" s="1"/>
      <c r="F82" s="1"/>
      <c r="G82" s="1"/>
      <c r="H82" s="1"/>
      <c r="I82" s="1"/>
      <c r="J82" s="110">
        <v>1782.1125</v>
      </c>
      <c r="K82" s="110"/>
      <c r="L82" s="110"/>
      <c r="M82" s="1"/>
      <c r="N82" s="1"/>
      <c r="O82" s="35"/>
    </row>
    <row r="83" spans="1:15" x14ac:dyDescent="0.25">
      <c r="A83" s="109">
        <v>42494</v>
      </c>
      <c r="B83" s="109"/>
      <c r="C83" s="34">
        <v>1089</v>
      </c>
      <c r="D83" s="35" t="s">
        <v>102</v>
      </c>
      <c r="E83" s="1"/>
      <c r="F83" s="1"/>
      <c r="G83" s="1"/>
      <c r="H83" s="1"/>
      <c r="I83" s="1"/>
      <c r="J83" s="110">
        <v>1994.8162500000001</v>
      </c>
      <c r="K83" s="110"/>
      <c r="L83" s="110"/>
      <c r="M83" s="1"/>
      <c r="N83" s="1"/>
      <c r="O83" s="35"/>
    </row>
    <row r="84" spans="1:15" x14ac:dyDescent="0.25">
      <c r="A84" s="109">
        <v>42494</v>
      </c>
      <c r="B84" s="109"/>
      <c r="C84" s="34">
        <v>1090</v>
      </c>
      <c r="D84" s="35" t="s">
        <v>102</v>
      </c>
      <c r="E84" s="1"/>
      <c r="F84" s="1"/>
      <c r="G84" s="1"/>
      <c r="H84" s="1"/>
      <c r="I84" s="1"/>
      <c r="J84" s="110">
        <v>5173.875</v>
      </c>
      <c r="K84" s="110"/>
      <c r="L84" s="110"/>
      <c r="M84" s="1"/>
      <c r="N84" s="1"/>
      <c r="O84" s="35"/>
    </row>
    <row r="85" spans="1:15" x14ac:dyDescent="0.25">
      <c r="A85" s="109">
        <v>42494</v>
      </c>
      <c r="B85" s="109"/>
      <c r="C85" s="34">
        <v>1091</v>
      </c>
      <c r="D85" s="35" t="s">
        <v>102</v>
      </c>
      <c r="E85" s="1"/>
      <c r="F85" s="1"/>
      <c r="G85" s="1"/>
      <c r="H85" s="1"/>
      <c r="I85" s="1"/>
      <c r="J85" s="110">
        <v>3560.7757499999998</v>
      </c>
      <c r="K85" s="110"/>
      <c r="L85" s="110"/>
      <c r="M85" s="1"/>
      <c r="N85" s="1"/>
      <c r="O85" s="35"/>
    </row>
    <row r="86" spans="1:15" x14ac:dyDescent="0.25">
      <c r="A86" s="109">
        <v>42494</v>
      </c>
      <c r="B86" s="109"/>
      <c r="C86" s="34">
        <v>1092</v>
      </c>
      <c r="D86" s="35" t="s">
        <v>102</v>
      </c>
      <c r="E86" s="1"/>
      <c r="F86" s="1"/>
      <c r="G86" s="1"/>
      <c r="H86" s="1"/>
      <c r="I86" s="1"/>
      <c r="J86" s="110">
        <v>2543.7988799999998</v>
      </c>
      <c r="K86" s="110"/>
      <c r="L86" s="110"/>
      <c r="M86" s="1"/>
      <c r="N86" s="1"/>
      <c r="O86" s="35"/>
    </row>
    <row r="87" spans="1:15" x14ac:dyDescent="0.25">
      <c r="A87" s="109">
        <v>42494</v>
      </c>
      <c r="B87" s="109"/>
      <c r="C87" s="34">
        <v>1093</v>
      </c>
      <c r="D87" s="35" t="s">
        <v>102</v>
      </c>
      <c r="E87" s="1"/>
      <c r="F87" s="1"/>
      <c r="G87" s="1"/>
      <c r="H87" s="1"/>
      <c r="I87" s="1"/>
      <c r="J87" s="110">
        <v>2612.78388</v>
      </c>
      <c r="K87" s="110"/>
      <c r="L87" s="110"/>
      <c r="M87" s="1"/>
      <c r="N87" s="1"/>
      <c r="O87" s="35"/>
    </row>
    <row r="88" spans="1:15" x14ac:dyDescent="0.25">
      <c r="A88" s="109">
        <v>42494</v>
      </c>
      <c r="B88" s="109"/>
      <c r="C88" s="34">
        <v>1094</v>
      </c>
      <c r="D88" s="35" t="s">
        <v>102</v>
      </c>
      <c r="E88" s="1"/>
      <c r="F88" s="1"/>
      <c r="G88" s="1"/>
      <c r="H88" s="1"/>
      <c r="I88" s="1"/>
      <c r="J88" s="110">
        <v>1250.3531250000001</v>
      </c>
      <c r="K88" s="110"/>
      <c r="L88" s="110"/>
      <c r="M88" s="1"/>
      <c r="N88" s="1"/>
      <c r="O88" s="35"/>
    </row>
    <row r="89" spans="1:15" x14ac:dyDescent="0.25">
      <c r="A89" s="109">
        <v>42494</v>
      </c>
      <c r="B89" s="109"/>
      <c r="C89" s="34">
        <v>1095</v>
      </c>
      <c r="D89" s="35" t="s">
        <v>102</v>
      </c>
      <c r="E89" s="1"/>
      <c r="F89" s="1"/>
      <c r="G89" s="1"/>
      <c r="H89" s="1"/>
      <c r="I89" s="1"/>
      <c r="J89" s="110">
        <v>5863.7250000000004</v>
      </c>
      <c r="K89" s="110"/>
      <c r="L89" s="110"/>
      <c r="M89" s="1"/>
      <c r="N89" s="1"/>
      <c r="O89" s="35"/>
    </row>
    <row r="90" spans="1:15" x14ac:dyDescent="0.25">
      <c r="A90" s="109">
        <v>42494</v>
      </c>
      <c r="B90" s="109"/>
      <c r="C90" s="34">
        <v>1096</v>
      </c>
      <c r="D90" s="35" t="s">
        <v>100</v>
      </c>
      <c r="E90" s="1"/>
      <c r="F90" s="1"/>
      <c r="G90" s="1"/>
      <c r="H90" s="1"/>
      <c r="I90" s="1"/>
      <c r="J90" s="110">
        <v>3145.7160000000003</v>
      </c>
      <c r="K90" s="110"/>
      <c r="L90" s="110"/>
      <c r="M90" s="1"/>
      <c r="N90" s="1"/>
      <c r="O90" s="35"/>
    </row>
    <row r="91" spans="1:15" x14ac:dyDescent="0.25">
      <c r="A91" s="109">
        <v>42495</v>
      </c>
      <c r="B91" s="109"/>
      <c r="C91" s="34">
        <v>1097</v>
      </c>
      <c r="D91" s="35" t="s">
        <v>100</v>
      </c>
      <c r="E91" s="1"/>
      <c r="F91" s="1"/>
      <c r="G91" s="1"/>
      <c r="H91" s="1"/>
      <c r="I91" s="1"/>
      <c r="J91" s="110">
        <v>1353.8306250000001</v>
      </c>
      <c r="K91" s="110"/>
      <c r="L91" s="110"/>
      <c r="M91" s="1"/>
      <c r="N91" s="1"/>
      <c r="O91" s="35"/>
    </row>
    <row r="92" spans="1:15" x14ac:dyDescent="0.25">
      <c r="A92" s="109">
        <v>42495</v>
      </c>
      <c r="B92" s="109"/>
      <c r="C92" s="34">
        <v>1098</v>
      </c>
      <c r="D92" s="35" t="s">
        <v>100</v>
      </c>
      <c r="E92" s="1"/>
      <c r="F92" s="1"/>
      <c r="G92" s="1"/>
      <c r="H92" s="1"/>
      <c r="I92" s="1"/>
      <c r="J92" s="110">
        <v>2631.5478000000003</v>
      </c>
      <c r="K92" s="110"/>
      <c r="L92" s="110"/>
      <c r="M92" s="1"/>
      <c r="N92" s="1"/>
      <c r="O92" s="35"/>
    </row>
    <row r="93" spans="1:15" x14ac:dyDescent="0.25">
      <c r="A93" s="109">
        <v>42495</v>
      </c>
      <c r="B93" s="109"/>
      <c r="C93" s="34">
        <v>1099</v>
      </c>
      <c r="D93" s="35" t="s">
        <v>100</v>
      </c>
      <c r="E93" s="1"/>
      <c r="F93" s="1"/>
      <c r="G93" s="1"/>
      <c r="H93" s="1"/>
      <c r="I93" s="1"/>
      <c r="J93" s="110">
        <v>517.38750000000005</v>
      </c>
      <c r="K93" s="110"/>
      <c r="L93" s="110"/>
      <c r="M93" s="1"/>
      <c r="N93" s="1"/>
      <c r="O93" s="35"/>
    </row>
    <row r="94" spans="1:15" x14ac:dyDescent="0.25">
      <c r="A94" s="109">
        <v>42495</v>
      </c>
      <c r="B94" s="109"/>
      <c r="C94" s="34">
        <v>1100</v>
      </c>
      <c r="D94" s="35" t="s">
        <v>100</v>
      </c>
      <c r="E94" s="1"/>
      <c r="F94" s="1"/>
      <c r="G94" s="1"/>
      <c r="H94" s="1"/>
      <c r="I94" s="1"/>
      <c r="J94" s="110">
        <v>517.38750000000005</v>
      </c>
      <c r="K94" s="110"/>
      <c r="L94" s="110"/>
      <c r="M94" s="1"/>
      <c r="N94" s="1"/>
      <c r="O94" s="35"/>
    </row>
    <row r="95" spans="1:15" x14ac:dyDescent="0.25">
      <c r="A95" s="109">
        <v>42495</v>
      </c>
      <c r="B95" s="109"/>
      <c r="C95" s="34">
        <v>1101</v>
      </c>
      <c r="D95" s="35" t="s">
        <v>100</v>
      </c>
      <c r="E95" s="1"/>
      <c r="F95" s="1"/>
      <c r="G95" s="1"/>
      <c r="H95" s="1"/>
      <c r="I95" s="1"/>
      <c r="J95" s="110">
        <v>1773.6043500000001</v>
      </c>
      <c r="K95" s="110"/>
      <c r="L95" s="110"/>
      <c r="M95" s="1"/>
      <c r="N95" s="1"/>
      <c r="O95" s="35"/>
    </row>
    <row r="96" spans="1:15" x14ac:dyDescent="0.25">
      <c r="A96" s="109">
        <v>42499</v>
      </c>
      <c r="B96" s="109"/>
      <c r="C96" s="34">
        <v>1102</v>
      </c>
      <c r="D96" s="35" t="s">
        <v>103</v>
      </c>
      <c r="E96" s="1"/>
      <c r="F96" s="1"/>
      <c r="G96" s="1"/>
      <c r="H96" s="1"/>
      <c r="I96" s="1"/>
      <c r="J96" s="110">
        <v>3621.7125000000001</v>
      </c>
      <c r="K96" s="110"/>
      <c r="L96" s="110"/>
      <c r="M96" s="1"/>
      <c r="N96" s="1"/>
      <c r="O96" s="35"/>
    </row>
    <row r="97" spans="1:15" x14ac:dyDescent="0.25">
      <c r="A97" s="109">
        <v>42499</v>
      </c>
      <c r="B97" s="109"/>
      <c r="C97" s="34">
        <v>1103</v>
      </c>
      <c r="D97" s="35" t="s">
        <v>103</v>
      </c>
      <c r="E97" s="1"/>
      <c r="F97" s="1"/>
      <c r="G97" s="1"/>
      <c r="H97" s="1"/>
      <c r="I97" s="1"/>
      <c r="J97" s="110">
        <v>3046.8375000000001</v>
      </c>
      <c r="K97" s="110"/>
      <c r="L97" s="110"/>
      <c r="M97" s="1"/>
      <c r="N97" s="1"/>
      <c r="O97" s="35"/>
    </row>
    <row r="98" spans="1:15" x14ac:dyDescent="0.25">
      <c r="A98" s="109">
        <v>42501</v>
      </c>
      <c r="B98" s="109"/>
      <c r="C98" s="34">
        <v>1104</v>
      </c>
      <c r="D98" s="35" t="s">
        <v>104</v>
      </c>
      <c r="E98" s="1"/>
      <c r="F98" s="1"/>
      <c r="G98" s="1"/>
      <c r="H98" s="1"/>
      <c r="I98" s="1"/>
      <c r="J98" s="110">
        <v>5800.4887500000004</v>
      </c>
      <c r="K98" s="110"/>
      <c r="L98" s="110"/>
      <c r="M98" s="1"/>
      <c r="N98" s="1"/>
      <c r="O98" s="35"/>
    </row>
    <row r="99" spans="1:15" x14ac:dyDescent="0.25">
      <c r="A99" s="109">
        <v>42501</v>
      </c>
      <c r="B99" s="109"/>
      <c r="C99" s="34">
        <v>1105</v>
      </c>
      <c r="D99" s="35" t="s">
        <v>104</v>
      </c>
      <c r="E99" s="1"/>
      <c r="F99" s="1"/>
      <c r="G99" s="1"/>
      <c r="H99" s="1"/>
      <c r="I99" s="1"/>
      <c r="J99" s="110">
        <v>7516.4906250000004</v>
      </c>
      <c r="K99" s="110"/>
      <c r="L99" s="110"/>
      <c r="M99" s="1"/>
      <c r="N99" s="1"/>
      <c r="O99" s="35"/>
    </row>
    <row r="100" spans="1:15" x14ac:dyDescent="0.25">
      <c r="A100" s="109">
        <v>42501</v>
      </c>
      <c r="B100" s="109"/>
      <c r="C100" s="34">
        <v>1106</v>
      </c>
      <c r="D100" s="35" t="s">
        <v>104</v>
      </c>
      <c r="E100" s="1"/>
      <c r="F100" s="1"/>
      <c r="G100" s="1"/>
      <c r="H100" s="1"/>
      <c r="I100" s="1"/>
      <c r="J100" s="110">
        <v>1569.4087500000001</v>
      </c>
      <c r="K100" s="110"/>
      <c r="L100" s="110"/>
      <c r="M100" s="1"/>
      <c r="N100" s="1"/>
      <c r="O100" s="35"/>
    </row>
    <row r="101" spans="1:15" x14ac:dyDescent="0.25">
      <c r="A101" s="109">
        <v>42501</v>
      </c>
      <c r="B101" s="109"/>
      <c r="C101" s="34">
        <v>1107</v>
      </c>
      <c r="D101" s="35" t="s">
        <v>104</v>
      </c>
      <c r="E101" s="1"/>
      <c r="F101" s="1"/>
      <c r="G101" s="1"/>
      <c r="H101" s="1"/>
      <c r="I101" s="1"/>
      <c r="J101" s="110">
        <v>3535.4812499999998</v>
      </c>
      <c r="K101" s="110"/>
      <c r="L101" s="110"/>
      <c r="M101" s="1"/>
      <c r="N101" s="1"/>
      <c r="O101" s="35"/>
    </row>
    <row r="102" spans="1:15" x14ac:dyDescent="0.25">
      <c r="A102" s="109">
        <v>42502</v>
      </c>
      <c r="B102" s="109"/>
      <c r="C102" s="34">
        <v>1108</v>
      </c>
      <c r="D102" s="35" t="s">
        <v>104</v>
      </c>
      <c r="E102" s="1"/>
      <c r="F102" s="1"/>
      <c r="G102" s="1"/>
      <c r="H102" s="1"/>
      <c r="I102" s="1"/>
      <c r="J102" s="110">
        <v>1437.1875</v>
      </c>
      <c r="K102" s="110"/>
      <c r="L102" s="110"/>
      <c r="M102" s="1"/>
      <c r="N102" s="1"/>
      <c r="O102" s="35"/>
    </row>
    <row r="103" spans="1:15" x14ac:dyDescent="0.25">
      <c r="A103" s="109">
        <v>42502</v>
      </c>
      <c r="B103" s="109"/>
      <c r="C103" s="34">
        <v>1109</v>
      </c>
      <c r="D103" s="35" t="s">
        <v>104</v>
      </c>
      <c r="E103" s="1"/>
      <c r="F103" s="1"/>
      <c r="G103" s="1"/>
      <c r="H103" s="1"/>
      <c r="I103" s="1"/>
      <c r="J103" s="110">
        <v>5231.3625000000002</v>
      </c>
      <c r="K103" s="110"/>
      <c r="L103" s="110"/>
      <c r="M103" s="1"/>
      <c r="N103" s="1"/>
      <c r="O103" s="35"/>
    </row>
    <row r="104" spans="1:15" x14ac:dyDescent="0.25">
      <c r="A104" s="109">
        <v>42502</v>
      </c>
      <c r="B104" s="109"/>
      <c r="C104" s="34">
        <v>1110</v>
      </c>
      <c r="D104" s="35" t="s">
        <v>104</v>
      </c>
      <c r="E104" s="1"/>
      <c r="F104" s="1"/>
      <c r="G104" s="1"/>
      <c r="H104" s="1"/>
      <c r="I104" s="1"/>
      <c r="J104" s="110">
        <v>5737.2525000000005</v>
      </c>
      <c r="K104" s="110"/>
      <c r="L104" s="110"/>
      <c r="M104" s="1"/>
      <c r="N104" s="1"/>
      <c r="O104" s="35"/>
    </row>
    <row r="105" spans="1:15" x14ac:dyDescent="0.25">
      <c r="A105" s="109">
        <v>42502</v>
      </c>
      <c r="B105" s="109"/>
      <c r="C105" s="34">
        <v>1111</v>
      </c>
      <c r="D105" s="35" t="s">
        <v>104</v>
      </c>
      <c r="E105" s="1"/>
      <c r="F105" s="1"/>
      <c r="G105" s="1"/>
      <c r="H105" s="1"/>
      <c r="I105" s="1"/>
      <c r="J105" s="110">
        <v>11080.370700000001</v>
      </c>
      <c r="K105" s="110"/>
      <c r="L105" s="110"/>
      <c r="M105" s="1"/>
      <c r="N105" s="1"/>
      <c r="O105" s="35"/>
    </row>
    <row r="106" spans="1:15" x14ac:dyDescent="0.25">
      <c r="A106" s="109">
        <v>42502</v>
      </c>
      <c r="B106" s="109"/>
      <c r="C106" s="34">
        <v>1112</v>
      </c>
      <c r="D106" s="35" t="s">
        <v>104</v>
      </c>
      <c r="E106" s="1"/>
      <c r="F106" s="1"/>
      <c r="G106" s="1"/>
      <c r="H106" s="1"/>
      <c r="I106" s="1"/>
      <c r="J106" s="110">
        <v>1681.5093750000001</v>
      </c>
      <c r="K106" s="110"/>
      <c r="L106" s="110"/>
      <c r="M106" s="1"/>
      <c r="N106" s="1"/>
      <c r="O106" s="35"/>
    </row>
    <row r="107" spans="1:15" x14ac:dyDescent="0.25">
      <c r="A107" s="109">
        <v>42502</v>
      </c>
      <c r="B107" s="109"/>
      <c r="C107" s="34">
        <v>1113</v>
      </c>
      <c r="D107" s="35" t="s">
        <v>104</v>
      </c>
      <c r="E107" s="1"/>
      <c r="F107" s="1"/>
      <c r="G107" s="1"/>
      <c r="H107" s="1"/>
      <c r="I107" s="1"/>
      <c r="J107" s="110">
        <v>3141.691875</v>
      </c>
      <c r="K107" s="110"/>
      <c r="L107" s="110"/>
      <c r="M107" s="1"/>
      <c r="N107" s="1"/>
      <c r="O107" s="35"/>
    </row>
    <row r="108" spans="1:15" x14ac:dyDescent="0.25">
      <c r="A108" s="109">
        <v>42502</v>
      </c>
      <c r="B108" s="109"/>
      <c r="C108" s="34">
        <v>1114</v>
      </c>
      <c r="D108" s="35" t="s">
        <v>104</v>
      </c>
      <c r="E108" s="1"/>
      <c r="F108" s="1"/>
      <c r="G108" s="1"/>
      <c r="H108" s="1"/>
      <c r="I108" s="1"/>
      <c r="J108" s="110">
        <v>4447.2330000000002</v>
      </c>
      <c r="K108" s="110"/>
      <c r="L108" s="110"/>
      <c r="M108" s="1"/>
      <c r="N108" s="1"/>
      <c r="O108" s="35"/>
    </row>
    <row r="109" spans="1:15" x14ac:dyDescent="0.25">
      <c r="A109" s="109">
        <v>42502</v>
      </c>
      <c r="B109" s="109"/>
      <c r="C109" s="34">
        <v>1115</v>
      </c>
      <c r="D109" s="35" t="s">
        <v>94</v>
      </c>
      <c r="E109" s="1"/>
      <c r="F109" s="1"/>
      <c r="G109" s="1"/>
      <c r="H109" s="1"/>
      <c r="I109" s="1"/>
      <c r="J109" s="110">
        <v>6496.0874999999996</v>
      </c>
      <c r="K109" s="110"/>
      <c r="L109" s="110"/>
      <c r="M109" s="1"/>
      <c r="N109" s="1"/>
      <c r="O109" s="35"/>
    </row>
    <row r="110" spans="1:15" x14ac:dyDescent="0.25">
      <c r="A110" s="109">
        <v>42502</v>
      </c>
      <c r="B110" s="109"/>
      <c r="C110" s="34">
        <v>1115</v>
      </c>
      <c r="D110" s="35" t="s">
        <v>104</v>
      </c>
      <c r="E110" s="1"/>
      <c r="F110" s="1"/>
      <c r="G110" s="1"/>
      <c r="H110" s="1"/>
      <c r="I110" s="1"/>
      <c r="J110" s="110">
        <v>6496.0874999999996</v>
      </c>
      <c r="K110" s="110"/>
      <c r="L110" s="110"/>
      <c r="M110" s="1"/>
      <c r="N110" s="1"/>
      <c r="O110" s="35"/>
    </row>
    <row r="111" spans="1:15" x14ac:dyDescent="0.25">
      <c r="A111" s="109">
        <v>42502</v>
      </c>
      <c r="B111" s="109"/>
      <c r="C111" s="34">
        <v>1120</v>
      </c>
      <c r="D111" s="35" t="s">
        <v>104</v>
      </c>
      <c r="E111" s="1"/>
      <c r="F111" s="1"/>
      <c r="G111" s="1"/>
      <c r="H111" s="1"/>
      <c r="I111" s="1"/>
      <c r="J111" s="110">
        <v>2250.6356249999999</v>
      </c>
      <c r="K111" s="110"/>
      <c r="L111" s="110"/>
      <c r="M111" s="1"/>
      <c r="N111" s="1"/>
      <c r="O111" s="35"/>
    </row>
    <row r="112" spans="1:15" x14ac:dyDescent="0.25">
      <c r="A112" s="109">
        <v>42508</v>
      </c>
      <c r="B112" s="109"/>
      <c r="C112" s="34">
        <v>1121</v>
      </c>
      <c r="D112" s="35" t="s">
        <v>105</v>
      </c>
      <c r="E112" s="1"/>
      <c r="F112" s="1"/>
      <c r="G112" s="1"/>
      <c r="H112" s="1"/>
      <c r="I112" s="1"/>
      <c r="J112" s="110">
        <v>6783.5249999999996</v>
      </c>
      <c r="K112" s="110"/>
      <c r="L112" s="110"/>
      <c r="M112" s="1"/>
      <c r="N112" s="1"/>
      <c r="O112" s="35"/>
    </row>
    <row r="113" spans="1:15" x14ac:dyDescent="0.25">
      <c r="A113" s="109">
        <v>42508</v>
      </c>
      <c r="B113" s="109"/>
      <c r="C113" s="34">
        <v>1122</v>
      </c>
      <c r="D113" s="35" t="s">
        <v>106</v>
      </c>
      <c r="E113" s="1"/>
      <c r="F113" s="1"/>
      <c r="G113" s="1"/>
      <c r="H113" s="1"/>
      <c r="I113" s="1"/>
      <c r="J113" s="110">
        <v>3433.1535000000003</v>
      </c>
      <c r="K113" s="110"/>
      <c r="L113" s="110"/>
      <c r="M113" s="1"/>
      <c r="N113" s="1"/>
      <c r="O113" s="35"/>
    </row>
    <row r="114" spans="1:15" x14ac:dyDescent="0.25">
      <c r="A114" s="109">
        <v>42508</v>
      </c>
      <c r="B114" s="109"/>
      <c r="C114" s="34">
        <v>1123</v>
      </c>
      <c r="D114" s="35" t="s">
        <v>106</v>
      </c>
      <c r="E114" s="1"/>
      <c r="F114" s="1"/>
      <c r="G114" s="1"/>
      <c r="H114" s="1"/>
      <c r="I114" s="1"/>
      <c r="J114" s="110">
        <v>1593.0936000000002</v>
      </c>
      <c r="K114" s="110"/>
      <c r="L114" s="110"/>
      <c r="M114" s="1"/>
      <c r="N114" s="1"/>
      <c r="O114" s="35"/>
    </row>
    <row r="115" spans="1:15" x14ac:dyDescent="0.25">
      <c r="A115" s="109">
        <v>42508</v>
      </c>
      <c r="B115" s="109"/>
      <c r="C115" s="34">
        <v>1124</v>
      </c>
      <c r="D115" s="35" t="s">
        <v>106</v>
      </c>
      <c r="E115" s="1"/>
      <c r="F115" s="1"/>
      <c r="G115" s="1"/>
      <c r="H115" s="1"/>
      <c r="I115" s="1"/>
      <c r="J115" s="110">
        <v>1660.8138749999998</v>
      </c>
      <c r="K115" s="110"/>
      <c r="L115" s="110"/>
      <c r="M115" s="1"/>
      <c r="N115" s="1"/>
      <c r="O115" s="35"/>
    </row>
    <row r="116" spans="1:15" x14ac:dyDescent="0.25">
      <c r="A116" s="109">
        <v>42508</v>
      </c>
      <c r="B116" s="109"/>
      <c r="C116" s="34">
        <v>1125</v>
      </c>
      <c r="D116" s="35" t="s">
        <v>106</v>
      </c>
      <c r="E116" s="1"/>
      <c r="F116" s="1"/>
      <c r="G116" s="1"/>
      <c r="H116" s="1"/>
      <c r="I116" s="1"/>
      <c r="J116" s="110">
        <v>1709.9656875000001</v>
      </c>
      <c r="K116" s="110"/>
      <c r="L116" s="110"/>
      <c r="M116" s="1"/>
      <c r="N116" s="1"/>
      <c r="O116" s="35"/>
    </row>
    <row r="117" spans="1:15" x14ac:dyDescent="0.25">
      <c r="A117" s="109">
        <v>42508</v>
      </c>
      <c r="B117" s="109"/>
      <c r="C117" s="34">
        <v>1126</v>
      </c>
      <c r="D117" s="35" t="s">
        <v>106</v>
      </c>
      <c r="E117" s="1"/>
      <c r="F117" s="1"/>
      <c r="G117" s="1"/>
      <c r="H117" s="1"/>
      <c r="I117" s="1"/>
      <c r="J117" s="110">
        <v>1787.8612499999999</v>
      </c>
      <c r="K117" s="110"/>
      <c r="L117" s="110"/>
      <c r="M117" s="1"/>
      <c r="N117" s="1"/>
      <c r="O117" s="35"/>
    </row>
    <row r="118" spans="1:15" x14ac:dyDescent="0.25">
      <c r="A118" s="109">
        <v>42508</v>
      </c>
      <c r="B118" s="109"/>
      <c r="C118" s="34">
        <v>1127</v>
      </c>
      <c r="D118" s="35" t="s">
        <v>106</v>
      </c>
      <c r="E118" s="1"/>
      <c r="F118" s="1"/>
      <c r="G118" s="1"/>
      <c r="H118" s="1"/>
      <c r="I118" s="1"/>
      <c r="J118" s="110">
        <v>4699.6031249999996</v>
      </c>
      <c r="K118" s="110"/>
      <c r="L118" s="110"/>
      <c r="M118" s="1"/>
      <c r="N118" s="1"/>
      <c r="O118" s="35"/>
    </row>
    <row r="119" spans="1:15" x14ac:dyDescent="0.25">
      <c r="A119" s="109">
        <v>42508</v>
      </c>
      <c r="B119" s="109"/>
      <c r="C119" s="34">
        <v>1128</v>
      </c>
      <c r="D119" s="35" t="s">
        <v>106</v>
      </c>
      <c r="E119" s="1"/>
      <c r="F119" s="1"/>
      <c r="G119" s="1"/>
      <c r="H119" s="1"/>
      <c r="I119" s="1"/>
      <c r="J119" s="110">
        <v>4363.3012500000004</v>
      </c>
      <c r="K119" s="110"/>
      <c r="L119" s="110"/>
      <c r="M119" s="1"/>
      <c r="N119" s="1"/>
      <c r="O119" s="35"/>
    </row>
    <row r="120" spans="1:15" x14ac:dyDescent="0.25">
      <c r="A120" s="109">
        <v>42508</v>
      </c>
      <c r="B120" s="109"/>
      <c r="C120" s="34">
        <v>1129</v>
      </c>
      <c r="D120" s="35" t="s">
        <v>106</v>
      </c>
      <c r="E120" s="1"/>
      <c r="F120" s="1"/>
      <c r="G120" s="1"/>
      <c r="H120" s="1"/>
      <c r="I120" s="1"/>
      <c r="J120" s="110">
        <v>5725.7550000000001</v>
      </c>
      <c r="K120" s="110"/>
      <c r="L120" s="110"/>
      <c r="M120" s="1"/>
      <c r="N120" s="1"/>
      <c r="O120" s="35"/>
    </row>
    <row r="121" spans="1:15" x14ac:dyDescent="0.25">
      <c r="A121" s="109">
        <v>42510</v>
      </c>
      <c r="B121" s="109"/>
      <c r="C121" s="34">
        <v>100</v>
      </c>
      <c r="D121" s="35" t="s">
        <v>168</v>
      </c>
      <c r="E121" s="1"/>
      <c r="F121" s="1"/>
      <c r="G121" s="1"/>
      <c r="H121" s="1"/>
      <c r="I121" s="1"/>
      <c r="J121" s="110"/>
      <c r="K121" s="110"/>
      <c r="L121" s="110"/>
      <c r="M121" s="1"/>
      <c r="N121" s="1"/>
      <c r="O121" s="35"/>
    </row>
    <row r="122" spans="1:15" x14ac:dyDescent="0.25">
      <c r="A122" s="109">
        <v>42510</v>
      </c>
      <c r="B122" s="109"/>
      <c r="C122" s="34">
        <v>1010</v>
      </c>
      <c r="D122" s="35" t="s">
        <v>82</v>
      </c>
      <c r="E122" s="1"/>
      <c r="F122" s="1"/>
      <c r="G122" s="1"/>
      <c r="H122" s="1"/>
      <c r="I122" s="1"/>
      <c r="J122" s="110"/>
      <c r="K122" s="110"/>
      <c r="L122" s="110"/>
      <c r="M122" s="1"/>
      <c r="N122" s="1"/>
      <c r="O122" s="35"/>
    </row>
    <row r="123" spans="1:15" x14ac:dyDescent="0.25">
      <c r="A123" s="109">
        <v>42510</v>
      </c>
      <c r="B123" s="109"/>
      <c r="C123" s="34">
        <v>1199</v>
      </c>
      <c r="D123" s="35" t="s">
        <v>97</v>
      </c>
      <c r="E123" s="1"/>
      <c r="F123" s="1"/>
      <c r="G123" s="1"/>
      <c r="H123" s="1"/>
      <c r="I123" s="1"/>
      <c r="J123" s="110"/>
      <c r="K123" s="110"/>
      <c r="L123" s="110"/>
      <c r="M123" s="1"/>
      <c r="N123" s="1"/>
      <c r="O123" s="35"/>
    </row>
    <row r="124" spans="1:15" x14ac:dyDescent="0.25">
      <c r="A124" s="109">
        <v>42510</v>
      </c>
      <c r="B124" s="109"/>
      <c r="C124" s="34">
        <v>1200</v>
      </c>
      <c r="D124" s="35" t="s">
        <v>97</v>
      </c>
      <c r="E124" s="1"/>
      <c r="F124" s="1"/>
      <c r="G124" s="1"/>
      <c r="H124" s="1"/>
      <c r="I124" s="1"/>
      <c r="J124" s="110"/>
      <c r="K124" s="110"/>
      <c r="L124" s="110"/>
      <c r="M124" s="1"/>
      <c r="N124" s="1"/>
      <c r="O124" s="35"/>
    </row>
    <row r="125" spans="1:15" x14ac:dyDescent="0.25">
      <c r="A125" s="109">
        <v>42510</v>
      </c>
      <c r="B125" s="109"/>
      <c r="C125" s="34">
        <v>1200</v>
      </c>
      <c r="D125" s="35" t="s">
        <v>107</v>
      </c>
      <c r="E125" s="1"/>
      <c r="F125" s="1"/>
      <c r="G125" s="1"/>
      <c r="H125" s="1"/>
      <c r="I125" s="1"/>
      <c r="J125" s="110"/>
      <c r="K125" s="110"/>
      <c r="L125" s="110"/>
      <c r="M125" s="1"/>
      <c r="N125" s="1"/>
      <c r="O125" s="35"/>
    </row>
    <row r="126" spans="1:15" x14ac:dyDescent="0.25">
      <c r="A126" s="109">
        <v>42510</v>
      </c>
      <c r="B126" s="109"/>
      <c r="C126" s="34">
        <v>1201</v>
      </c>
      <c r="D126" s="35" t="s">
        <v>85</v>
      </c>
      <c r="E126" s="1"/>
      <c r="F126" s="1"/>
      <c r="G126" s="1"/>
      <c r="H126" s="1"/>
      <c r="I126" s="1"/>
      <c r="J126" s="110"/>
      <c r="K126" s="110"/>
      <c r="L126" s="110">
        <f>SUM(J126-K126)</f>
        <v>0</v>
      </c>
      <c r="M126" s="1"/>
      <c r="N126" s="1"/>
      <c r="O126" s="35"/>
    </row>
    <row r="127" spans="1:15" x14ac:dyDescent="0.25">
      <c r="A127" s="109">
        <v>42510</v>
      </c>
      <c r="B127" s="109"/>
      <c r="C127" s="34">
        <v>1201</v>
      </c>
      <c r="D127" s="35" t="s">
        <v>87</v>
      </c>
      <c r="E127" s="1"/>
      <c r="F127" s="1"/>
      <c r="G127" s="1"/>
      <c r="H127" s="1"/>
      <c r="I127" s="1"/>
      <c r="J127" s="110"/>
      <c r="K127" s="110"/>
      <c r="L127" s="110">
        <f>SUM(J127-K127)</f>
        <v>0</v>
      </c>
      <c r="M127" s="1"/>
      <c r="N127" s="1"/>
      <c r="O127" s="35"/>
    </row>
    <row r="128" spans="1:15" x14ac:dyDescent="0.25">
      <c r="A128" s="109">
        <v>42510</v>
      </c>
      <c r="B128" s="109"/>
      <c r="C128" s="34">
        <v>1132</v>
      </c>
      <c r="D128" s="35" t="s">
        <v>108</v>
      </c>
      <c r="E128" s="1"/>
      <c r="F128" s="1"/>
      <c r="G128" s="1"/>
      <c r="H128" s="1"/>
      <c r="I128" s="1"/>
      <c r="J128" s="110">
        <v>5403.8249999999998</v>
      </c>
      <c r="K128" s="110"/>
      <c r="L128" s="110"/>
      <c r="M128" s="1"/>
      <c r="N128" s="1"/>
      <c r="O128" s="35"/>
    </row>
    <row r="129" spans="1:15" x14ac:dyDescent="0.25">
      <c r="A129" s="109">
        <v>42510</v>
      </c>
      <c r="B129" s="109"/>
      <c r="C129" s="34">
        <v>1133</v>
      </c>
      <c r="D129" s="35" t="s">
        <v>94</v>
      </c>
      <c r="E129" s="1"/>
      <c r="F129" s="1"/>
      <c r="G129" s="1"/>
      <c r="H129" s="1"/>
      <c r="I129" s="1"/>
      <c r="J129" s="110">
        <v>0</v>
      </c>
      <c r="K129" s="110"/>
      <c r="L129" s="110"/>
      <c r="M129" s="1"/>
      <c r="N129" s="1"/>
      <c r="O129" s="35"/>
    </row>
    <row r="130" spans="1:15" x14ac:dyDescent="0.25">
      <c r="A130" s="109">
        <v>42510</v>
      </c>
      <c r="B130" s="109"/>
      <c r="C130" s="34">
        <v>1133</v>
      </c>
      <c r="D130" s="35" t="s">
        <v>108</v>
      </c>
      <c r="E130" s="1"/>
      <c r="F130" s="1"/>
      <c r="G130" s="1"/>
      <c r="H130" s="1"/>
      <c r="I130" s="1"/>
      <c r="J130" s="110">
        <v>4599</v>
      </c>
      <c r="K130" s="110"/>
      <c r="L130" s="110"/>
      <c r="M130" s="1"/>
      <c r="N130" s="1"/>
      <c r="O130" s="35"/>
    </row>
    <row r="131" spans="1:15" x14ac:dyDescent="0.25">
      <c r="A131" s="109">
        <v>42512</v>
      </c>
      <c r="B131" s="109"/>
      <c r="C131" s="34">
        <v>1134</v>
      </c>
      <c r="D131" s="35" t="s">
        <v>108</v>
      </c>
      <c r="E131" s="1"/>
      <c r="F131" s="1"/>
      <c r="G131" s="1"/>
      <c r="H131" s="1"/>
      <c r="I131" s="1"/>
      <c r="J131" s="110">
        <v>1293.46875</v>
      </c>
      <c r="K131" s="110"/>
      <c r="L131" s="110"/>
      <c r="M131" s="1"/>
      <c r="N131" s="1"/>
      <c r="O131" s="35"/>
    </row>
    <row r="132" spans="1:15" x14ac:dyDescent="0.25">
      <c r="A132" s="109">
        <v>42512</v>
      </c>
      <c r="B132" s="109"/>
      <c r="C132" s="34">
        <v>1135</v>
      </c>
      <c r="D132" s="35" t="s">
        <v>108</v>
      </c>
      <c r="E132" s="1"/>
      <c r="F132" s="1"/>
      <c r="G132" s="1"/>
      <c r="H132" s="1"/>
      <c r="I132" s="1"/>
      <c r="J132" s="110">
        <v>9508.4325000000008</v>
      </c>
      <c r="K132" s="110"/>
      <c r="L132" s="110"/>
      <c r="M132" s="1"/>
      <c r="N132" s="1"/>
      <c r="O132" s="35"/>
    </row>
    <row r="133" spans="1:15" x14ac:dyDescent="0.25">
      <c r="A133" s="109">
        <v>42515</v>
      </c>
      <c r="B133" s="109"/>
      <c r="C133" s="34">
        <v>1136</v>
      </c>
      <c r="D133" s="35" t="s">
        <v>105</v>
      </c>
      <c r="E133" s="1"/>
      <c r="F133" s="1"/>
      <c r="G133" s="1"/>
      <c r="H133" s="1"/>
      <c r="I133" s="1"/>
      <c r="J133" s="110">
        <v>4599</v>
      </c>
      <c r="K133" s="110"/>
      <c r="L133" s="110"/>
      <c r="M133" s="1"/>
      <c r="N133" s="1"/>
      <c r="O133" s="35"/>
    </row>
    <row r="134" spans="1:15" x14ac:dyDescent="0.25">
      <c r="A134" s="109">
        <v>42519</v>
      </c>
      <c r="B134" s="109"/>
      <c r="C134" s="34">
        <v>1137</v>
      </c>
      <c r="D134" s="35" t="s">
        <v>105</v>
      </c>
      <c r="E134" s="1"/>
      <c r="F134" s="1"/>
      <c r="G134" s="1"/>
      <c r="H134" s="1"/>
      <c r="I134" s="1"/>
      <c r="J134" s="110">
        <v>8780.6407500000005</v>
      </c>
      <c r="K134" s="110"/>
      <c r="L134" s="110"/>
      <c r="M134" s="1"/>
      <c r="N134" s="1"/>
      <c r="O134" s="35"/>
    </row>
    <row r="135" spans="1:15" x14ac:dyDescent="0.25">
      <c r="A135" s="109">
        <v>42519</v>
      </c>
      <c r="B135" s="109"/>
      <c r="C135" s="34">
        <v>1138</v>
      </c>
      <c r="D135" s="35" t="s">
        <v>108</v>
      </c>
      <c r="E135" s="1"/>
      <c r="F135" s="1"/>
      <c r="G135" s="1"/>
      <c r="H135" s="1"/>
      <c r="I135" s="1"/>
      <c r="J135" s="110">
        <v>1092.2625</v>
      </c>
      <c r="K135" s="110"/>
      <c r="L135" s="110"/>
      <c r="M135" s="1"/>
      <c r="N135" s="1"/>
      <c r="O135" s="35"/>
    </row>
    <row r="136" spans="1:15" x14ac:dyDescent="0.25">
      <c r="A136" s="109">
        <v>42519</v>
      </c>
      <c r="B136" s="109"/>
      <c r="C136" s="34">
        <v>1139</v>
      </c>
      <c r="D136" s="35" t="s">
        <v>110</v>
      </c>
      <c r="E136" s="1"/>
      <c r="F136" s="1"/>
      <c r="G136" s="1"/>
      <c r="H136" s="1"/>
      <c r="I136" s="1"/>
      <c r="J136" s="110">
        <v>4591.0034887499996</v>
      </c>
      <c r="K136" s="110"/>
      <c r="L136" s="110"/>
      <c r="M136" s="1"/>
      <c r="N136" s="1"/>
      <c r="O136" s="35"/>
    </row>
    <row r="137" spans="1:15" x14ac:dyDescent="0.25">
      <c r="A137" s="109">
        <v>42519</v>
      </c>
      <c r="B137" s="109"/>
      <c r="C137" s="34">
        <v>1140</v>
      </c>
      <c r="D137" s="35" t="s">
        <v>110</v>
      </c>
      <c r="E137" s="1"/>
      <c r="F137" s="1"/>
      <c r="G137" s="1"/>
      <c r="H137" s="1"/>
      <c r="I137" s="1"/>
      <c r="J137" s="110">
        <v>1149.75</v>
      </c>
      <c r="K137" s="110"/>
      <c r="L137" s="110"/>
      <c r="M137" s="1"/>
      <c r="N137" s="1"/>
      <c r="O137" s="35"/>
    </row>
    <row r="138" spans="1:15" x14ac:dyDescent="0.25">
      <c r="A138" s="109">
        <v>42519</v>
      </c>
      <c r="B138" s="109"/>
      <c r="C138" s="34">
        <v>1141</v>
      </c>
      <c r="D138" s="35" t="s">
        <v>110</v>
      </c>
      <c r="E138" s="1"/>
      <c r="F138" s="1"/>
      <c r="G138" s="1"/>
      <c r="H138" s="1"/>
      <c r="I138" s="1"/>
      <c r="J138" s="110">
        <v>2988.4301999999998</v>
      </c>
      <c r="K138" s="110"/>
      <c r="L138" s="110"/>
      <c r="M138" s="1"/>
      <c r="N138" s="1"/>
      <c r="O138" s="35"/>
    </row>
    <row r="139" spans="1:15" x14ac:dyDescent="0.25">
      <c r="A139" s="109">
        <v>42519</v>
      </c>
      <c r="B139" s="109"/>
      <c r="C139" s="34">
        <v>1142</v>
      </c>
      <c r="D139" s="35" t="s">
        <v>110</v>
      </c>
      <c r="E139" s="1"/>
      <c r="F139" s="1"/>
      <c r="G139" s="1"/>
      <c r="H139" s="1"/>
      <c r="I139" s="1"/>
      <c r="J139" s="110">
        <v>515.9503125</v>
      </c>
      <c r="K139" s="110"/>
      <c r="L139" s="110"/>
      <c r="M139" s="1"/>
      <c r="N139" s="1"/>
      <c r="O139" s="35"/>
    </row>
    <row r="140" spans="1:15" x14ac:dyDescent="0.25">
      <c r="A140" s="109">
        <v>42519</v>
      </c>
      <c r="B140" s="109"/>
      <c r="C140" s="34">
        <v>1143</v>
      </c>
      <c r="D140" s="35" t="s">
        <v>111</v>
      </c>
      <c r="E140" s="1"/>
      <c r="F140" s="1"/>
      <c r="G140" s="1"/>
      <c r="H140" s="1"/>
      <c r="I140" s="1"/>
      <c r="J140" s="110">
        <v>4024.125</v>
      </c>
      <c r="K140" s="110"/>
      <c r="L140" s="110"/>
      <c r="M140" s="1"/>
      <c r="N140" s="1"/>
      <c r="O140" s="35"/>
    </row>
    <row r="141" spans="1:15" x14ac:dyDescent="0.25">
      <c r="A141" s="109">
        <v>42519</v>
      </c>
      <c r="B141" s="109"/>
      <c r="C141" s="34">
        <v>1144</v>
      </c>
      <c r="D141" s="35" t="s">
        <v>111</v>
      </c>
      <c r="E141" s="1"/>
      <c r="F141" s="1"/>
      <c r="G141" s="1"/>
      <c r="H141" s="1"/>
      <c r="I141" s="1"/>
      <c r="J141" s="110">
        <v>5166.9764999999998</v>
      </c>
      <c r="K141" s="110"/>
      <c r="L141" s="110"/>
      <c r="M141" s="1"/>
      <c r="N141" s="1"/>
      <c r="O141" s="35"/>
    </row>
    <row r="142" spans="1:15" x14ac:dyDescent="0.25">
      <c r="A142" s="109">
        <v>42519</v>
      </c>
      <c r="B142" s="109"/>
      <c r="C142" s="34">
        <v>1145</v>
      </c>
      <c r="D142" s="35" t="s">
        <v>111</v>
      </c>
      <c r="E142" s="1"/>
      <c r="F142" s="1"/>
      <c r="G142" s="1"/>
      <c r="H142" s="1"/>
      <c r="I142" s="1"/>
      <c r="J142" s="110">
        <v>3571.1235000000001</v>
      </c>
      <c r="K142" s="110"/>
      <c r="L142" s="110"/>
      <c r="M142" s="1"/>
      <c r="N142" s="1"/>
      <c r="O142" s="35"/>
    </row>
    <row r="143" spans="1:15" x14ac:dyDescent="0.25">
      <c r="A143" s="109">
        <v>42519</v>
      </c>
      <c r="B143" s="109"/>
      <c r="C143" s="34">
        <v>1146</v>
      </c>
      <c r="D143" s="35" t="s">
        <v>111</v>
      </c>
      <c r="E143" s="1"/>
      <c r="F143" s="1"/>
      <c r="G143" s="1"/>
      <c r="H143" s="1"/>
      <c r="I143" s="1"/>
      <c r="J143" s="110">
        <v>1526.2931249999999</v>
      </c>
      <c r="K143" s="110"/>
      <c r="L143" s="110"/>
      <c r="M143" s="1"/>
      <c r="N143" s="1"/>
      <c r="O143" s="35"/>
    </row>
    <row r="144" spans="1:15" x14ac:dyDescent="0.25">
      <c r="A144" s="109">
        <v>42519</v>
      </c>
      <c r="B144" s="109"/>
      <c r="C144" s="34">
        <v>1147</v>
      </c>
      <c r="D144" s="35" t="s">
        <v>111</v>
      </c>
      <c r="E144" s="1"/>
      <c r="F144" s="1"/>
      <c r="G144" s="1"/>
      <c r="H144" s="1"/>
      <c r="I144" s="1"/>
      <c r="J144" s="110">
        <v>2035.0574999999999</v>
      </c>
      <c r="K144" s="110"/>
      <c r="L144" s="110"/>
      <c r="M144" s="1"/>
      <c r="N144" s="1"/>
      <c r="O144" s="35"/>
    </row>
    <row r="145" spans="1:15" x14ac:dyDescent="0.25">
      <c r="A145" s="109">
        <v>42519</v>
      </c>
      <c r="B145" s="109"/>
      <c r="C145" s="34">
        <v>1148</v>
      </c>
      <c r="D145" s="35" t="s">
        <v>111</v>
      </c>
      <c r="E145" s="1"/>
      <c r="F145" s="1"/>
      <c r="G145" s="1"/>
      <c r="H145" s="1"/>
      <c r="I145" s="1"/>
      <c r="J145" s="110">
        <v>2279.379375</v>
      </c>
      <c r="K145" s="110"/>
      <c r="L145" s="110"/>
      <c r="M145" s="1"/>
      <c r="N145" s="1"/>
      <c r="O145" s="35"/>
    </row>
    <row r="146" spans="1:15" x14ac:dyDescent="0.25">
      <c r="A146" s="109">
        <v>42519</v>
      </c>
      <c r="B146" s="109"/>
      <c r="C146" s="34">
        <v>1149</v>
      </c>
      <c r="D146" s="35" t="s">
        <v>111</v>
      </c>
      <c r="E146" s="1"/>
      <c r="F146" s="1"/>
      <c r="G146" s="1"/>
      <c r="H146" s="1"/>
      <c r="I146" s="1"/>
      <c r="J146" s="110">
        <v>5921.2124999999996</v>
      </c>
      <c r="K146" s="110"/>
      <c r="L146" s="110"/>
      <c r="M146" s="1"/>
      <c r="N146" s="1"/>
      <c r="O146" s="35"/>
    </row>
    <row r="147" spans="1:15" x14ac:dyDescent="0.25">
      <c r="A147" s="109">
        <v>42521</v>
      </c>
      <c r="B147" s="109"/>
      <c r="C147" s="34">
        <v>1150</v>
      </c>
      <c r="D147" s="35" t="s">
        <v>110</v>
      </c>
      <c r="E147" s="1"/>
      <c r="F147" s="1"/>
      <c r="G147" s="1"/>
      <c r="H147" s="1"/>
      <c r="I147" s="1"/>
      <c r="J147" s="110">
        <v>4685.2312499999998</v>
      </c>
      <c r="K147" s="110"/>
      <c r="L147" s="110"/>
      <c r="M147" s="1"/>
      <c r="N147" s="1"/>
      <c r="O147" s="35"/>
    </row>
    <row r="148" spans="1:15" x14ac:dyDescent="0.25">
      <c r="A148" s="109">
        <v>42521</v>
      </c>
      <c r="B148" s="109"/>
      <c r="C148" s="34">
        <v>1151</v>
      </c>
      <c r="D148" s="35" t="s">
        <v>111</v>
      </c>
      <c r="E148" s="1"/>
      <c r="F148" s="1"/>
      <c r="G148" s="1"/>
      <c r="H148" s="1"/>
      <c r="I148" s="1"/>
      <c r="J148" s="110">
        <v>5950.8185625000006</v>
      </c>
      <c r="K148" s="110"/>
      <c r="L148" s="110"/>
      <c r="M148" s="1"/>
      <c r="N148" s="1"/>
      <c r="O148" s="35"/>
    </row>
    <row r="149" spans="1:15" x14ac:dyDescent="0.25">
      <c r="A149" s="109">
        <v>42521</v>
      </c>
      <c r="B149" s="109"/>
      <c r="C149" s="34">
        <v>1152</v>
      </c>
      <c r="D149" s="35" t="s">
        <v>113</v>
      </c>
      <c r="E149" s="1"/>
      <c r="F149" s="1"/>
      <c r="G149" s="1"/>
      <c r="H149" s="1"/>
      <c r="I149" s="1"/>
      <c r="J149" s="110">
        <v>5748.75</v>
      </c>
      <c r="K149" s="110"/>
      <c r="L149" s="110"/>
      <c r="M149" s="1"/>
      <c r="N149" s="1"/>
      <c r="O149" s="35"/>
    </row>
    <row r="150" spans="1:15" x14ac:dyDescent="0.25">
      <c r="A150" s="109">
        <v>42521</v>
      </c>
      <c r="B150" s="109"/>
      <c r="C150" s="34">
        <v>1153</v>
      </c>
      <c r="D150" s="35" t="s">
        <v>113</v>
      </c>
      <c r="E150" s="1"/>
      <c r="F150" s="1"/>
      <c r="G150" s="1"/>
      <c r="H150" s="1"/>
      <c r="I150" s="1"/>
      <c r="J150" s="110">
        <v>3443.5012500000003</v>
      </c>
      <c r="K150" s="110"/>
      <c r="L150" s="110"/>
      <c r="M150" s="1"/>
      <c r="N150" s="1"/>
      <c r="O150" s="35"/>
    </row>
    <row r="151" spans="1:15" x14ac:dyDescent="0.25">
      <c r="A151" s="109">
        <v>42521</v>
      </c>
      <c r="B151" s="109"/>
      <c r="C151" s="34">
        <v>1154</v>
      </c>
      <c r="D151" s="35" t="s">
        <v>113</v>
      </c>
      <c r="E151" s="1"/>
      <c r="F151" s="1"/>
      <c r="G151" s="1"/>
      <c r="H151" s="1"/>
      <c r="I151" s="1"/>
      <c r="J151" s="110">
        <v>4277.07</v>
      </c>
      <c r="K151" s="110"/>
      <c r="L151" s="110"/>
      <c r="M151" s="1"/>
      <c r="N151" s="1"/>
      <c r="O151" s="35"/>
    </row>
    <row r="152" spans="1:15" x14ac:dyDescent="0.25">
      <c r="A152" s="109">
        <v>42521</v>
      </c>
      <c r="B152" s="109"/>
      <c r="C152" s="34">
        <v>1155</v>
      </c>
      <c r="D152" s="35" t="s">
        <v>113</v>
      </c>
      <c r="E152" s="1"/>
      <c r="F152" s="1"/>
      <c r="G152" s="1"/>
      <c r="H152" s="1"/>
      <c r="I152" s="1"/>
      <c r="J152" s="110">
        <v>2958.3067500000002</v>
      </c>
      <c r="K152" s="110"/>
      <c r="L152" s="110"/>
      <c r="M152" s="1"/>
      <c r="N152" s="1"/>
      <c r="O152" s="35"/>
    </row>
    <row r="153" spans="1:15" x14ac:dyDescent="0.25">
      <c r="A153" s="109">
        <v>42521</v>
      </c>
      <c r="B153" s="109"/>
      <c r="C153" s="34">
        <v>1156</v>
      </c>
      <c r="D153" s="35" t="s">
        <v>113</v>
      </c>
      <c r="E153" s="1"/>
      <c r="F153" s="1"/>
      <c r="G153" s="1"/>
      <c r="H153" s="1"/>
      <c r="I153" s="1"/>
      <c r="J153" s="110">
        <v>2069.5500000000002</v>
      </c>
      <c r="K153" s="110"/>
      <c r="L153" s="110"/>
      <c r="M153" s="1"/>
      <c r="N153" s="1"/>
      <c r="O153" s="35"/>
    </row>
    <row r="154" spans="1:15" x14ac:dyDescent="0.25">
      <c r="A154" s="109">
        <v>42521</v>
      </c>
      <c r="B154" s="109"/>
      <c r="C154" s="34">
        <v>1157</v>
      </c>
      <c r="D154" s="35" t="s">
        <v>113</v>
      </c>
      <c r="E154" s="1"/>
      <c r="F154" s="1"/>
      <c r="G154" s="1"/>
      <c r="H154" s="1"/>
      <c r="I154" s="1"/>
      <c r="J154" s="110">
        <v>919.8</v>
      </c>
      <c r="K154" s="110"/>
      <c r="L154" s="110"/>
      <c r="M154" s="1"/>
      <c r="N154" s="1"/>
      <c r="O154" s="35"/>
    </row>
    <row r="155" spans="1:15" x14ac:dyDescent="0.25">
      <c r="A155" s="109">
        <v>42521</v>
      </c>
      <c r="B155" s="109"/>
      <c r="C155" s="34">
        <v>1158</v>
      </c>
      <c r="D155" s="35" t="s">
        <v>113</v>
      </c>
      <c r="E155" s="1"/>
      <c r="F155" s="1"/>
      <c r="G155" s="1"/>
      <c r="H155" s="1"/>
      <c r="I155" s="1"/>
      <c r="J155" s="110">
        <v>5863.7250000000004</v>
      </c>
      <c r="K155" s="110"/>
      <c r="L155" s="110"/>
      <c r="M155" s="1"/>
      <c r="N155" s="1"/>
      <c r="O155" s="35"/>
    </row>
    <row r="156" spans="1:15" x14ac:dyDescent="0.25">
      <c r="A156" s="109">
        <v>42522</v>
      </c>
      <c r="B156" s="109"/>
      <c r="C156" s="34">
        <v>1159</v>
      </c>
      <c r="D156" s="35" t="s">
        <v>104</v>
      </c>
      <c r="E156" s="1"/>
      <c r="F156" s="1"/>
      <c r="G156" s="1"/>
      <c r="H156" s="1"/>
      <c r="I156" s="1"/>
      <c r="J156" s="110">
        <v>4828.95</v>
      </c>
      <c r="K156" s="110"/>
      <c r="L156" s="110"/>
      <c r="M156" s="1"/>
      <c r="N156" s="1"/>
      <c r="O156" s="35"/>
    </row>
    <row r="157" spans="1:15" x14ac:dyDescent="0.25">
      <c r="A157" s="109">
        <v>42522</v>
      </c>
      <c r="B157" s="109"/>
      <c r="C157" s="34">
        <v>1160</v>
      </c>
      <c r="D157" s="35" t="s">
        <v>104</v>
      </c>
      <c r="E157" s="1"/>
      <c r="F157" s="1"/>
      <c r="G157" s="1"/>
      <c r="H157" s="1"/>
      <c r="I157" s="1"/>
      <c r="J157" s="110">
        <v>6093.6750000000002</v>
      </c>
      <c r="K157" s="110"/>
      <c r="L157" s="110"/>
      <c r="M157" s="1"/>
      <c r="N157" s="1"/>
      <c r="O157" s="35"/>
    </row>
    <row r="158" spans="1:15" x14ac:dyDescent="0.25">
      <c r="A158" s="109">
        <v>42505</v>
      </c>
      <c r="B158" s="109"/>
      <c r="C158" s="34">
        <v>1161</v>
      </c>
      <c r="D158" s="35" t="s">
        <v>100</v>
      </c>
      <c r="E158" s="1"/>
      <c r="F158" s="1"/>
      <c r="G158" s="1"/>
      <c r="H158" s="1"/>
      <c r="I158" s="1"/>
      <c r="J158" s="110">
        <v>3621.7125000000001</v>
      </c>
      <c r="K158" s="110"/>
      <c r="L158" s="110"/>
      <c r="M158" s="1"/>
      <c r="N158" s="1"/>
      <c r="O158" s="35"/>
    </row>
    <row r="159" spans="1:15" x14ac:dyDescent="0.25">
      <c r="A159" s="109">
        <v>42505</v>
      </c>
      <c r="B159" s="109"/>
      <c r="C159" s="34">
        <v>1</v>
      </c>
      <c r="D159" s="35" t="s">
        <v>100</v>
      </c>
      <c r="E159" s="1"/>
      <c r="F159" s="1"/>
      <c r="G159" s="1"/>
      <c r="H159" s="1"/>
      <c r="I159" s="1"/>
      <c r="J159" s="110">
        <v>1839.6</v>
      </c>
      <c r="K159" s="110"/>
      <c r="L159" s="110">
        <f>SUM(J159-K159)</f>
        <v>1839.6</v>
      </c>
      <c r="M159" s="1"/>
      <c r="N159" s="1"/>
      <c r="O159" s="35"/>
    </row>
    <row r="160" spans="1:15" x14ac:dyDescent="0.25">
      <c r="A160" s="109">
        <v>42529</v>
      </c>
      <c r="B160" s="109"/>
      <c r="C160" s="34">
        <v>1163</v>
      </c>
      <c r="D160" s="35" t="s">
        <v>100</v>
      </c>
      <c r="E160" s="1"/>
      <c r="F160" s="1"/>
      <c r="G160" s="1"/>
      <c r="H160" s="1"/>
      <c r="I160" s="1"/>
      <c r="J160" s="110">
        <v>1218.8039849999998</v>
      </c>
      <c r="K160" s="110"/>
      <c r="L160" s="110"/>
      <c r="M160" s="1"/>
      <c r="N160" s="1"/>
      <c r="O160" s="35"/>
    </row>
    <row r="161" spans="1:15" x14ac:dyDescent="0.25">
      <c r="A161" s="109">
        <v>42529</v>
      </c>
      <c r="B161" s="109"/>
      <c r="C161" s="34">
        <v>1164</v>
      </c>
      <c r="D161" s="35" t="s">
        <v>114</v>
      </c>
      <c r="E161" s="1"/>
      <c r="F161" s="1"/>
      <c r="G161" s="1"/>
      <c r="H161" s="1"/>
      <c r="I161" s="1"/>
      <c r="J161" s="110">
        <v>2816.8874999999998</v>
      </c>
      <c r="K161" s="110"/>
      <c r="L161" s="110"/>
      <c r="M161" s="1"/>
      <c r="N161" s="1"/>
      <c r="O161" s="35"/>
    </row>
    <row r="162" spans="1:15" x14ac:dyDescent="0.25">
      <c r="A162" s="109">
        <v>42529</v>
      </c>
      <c r="B162" s="109">
        <v>42800</v>
      </c>
      <c r="C162" s="34">
        <v>1165</v>
      </c>
      <c r="D162" s="35" t="s">
        <v>74</v>
      </c>
      <c r="E162" s="1"/>
      <c r="F162" s="1"/>
      <c r="G162" s="1"/>
      <c r="H162" s="1"/>
      <c r="I162" s="1"/>
      <c r="J162" s="110">
        <v>13860.23625</v>
      </c>
      <c r="K162" s="110">
        <v>13860.24</v>
      </c>
      <c r="L162" s="110"/>
      <c r="M162" s="1" t="s">
        <v>167</v>
      </c>
      <c r="N162" s="1" t="s">
        <v>175</v>
      </c>
      <c r="O162" s="35">
        <v>5422</v>
      </c>
    </row>
    <row r="163" spans="1:15" x14ac:dyDescent="0.25">
      <c r="A163" s="109">
        <v>42537</v>
      </c>
      <c r="B163" s="109"/>
      <c r="C163" s="34">
        <v>1173</v>
      </c>
      <c r="D163" s="35" t="s">
        <v>115</v>
      </c>
      <c r="E163" s="1"/>
      <c r="F163" s="1"/>
      <c r="G163" s="1"/>
      <c r="H163" s="1"/>
      <c r="I163" s="1"/>
      <c r="J163" s="110">
        <v>6841.0124999999998</v>
      </c>
      <c r="K163" s="110"/>
      <c r="L163" s="110"/>
      <c r="M163" s="1"/>
      <c r="N163" s="1"/>
      <c r="O163" s="35"/>
    </row>
    <row r="164" spans="1:15" x14ac:dyDescent="0.25">
      <c r="A164" s="109">
        <v>42537</v>
      </c>
      <c r="B164" s="109"/>
      <c r="C164" s="34">
        <v>1174</v>
      </c>
      <c r="D164" s="35" t="s">
        <v>115</v>
      </c>
      <c r="E164" s="1"/>
      <c r="F164" s="1"/>
      <c r="G164" s="1"/>
      <c r="H164" s="1"/>
      <c r="I164" s="1"/>
      <c r="J164" s="110">
        <v>1350.95625</v>
      </c>
      <c r="K164" s="110"/>
      <c r="L164" s="110"/>
      <c r="M164" s="1"/>
      <c r="N164" s="1"/>
      <c r="O164" s="35"/>
    </row>
    <row r="165" spans="1:15" x14ac:dyDescent="0.25">
      <c r="A165" s="109">
        <v>42542</v>
      </c>
      <c r="B165" s="109"/>
      <c r="C165" s="34">
        <v>1174</v>
      </c>
      <c r="D165" s="35" t="s">
        <v>116</v>
      </c>
      <c r="E165" s="1"/>
      <c r="F165" s="1"/>
      <c r="G165" s="1"/>
      <c r="H165" s="1"/>
      <c r="I165" s="1"/>
      <c r="J165" s="110">
        <v>6898.5</v>
      </c>
      <c r="K165" s="110"/>
      <c r="L165" s="110"/>
      <c r="M165" s="1"/>
      <c r="N165" s="1"/>
      <c r="O165" s="35"/>
    </row>
    <row r="166" spans="1:15" x14ac:dyDescent="0.25">
      <c r="A166" s="109">
        <v>42542</v>
      </c>
      <c r="B166" s="109"/>
      <c r="C166" s="34">
        <v>1175</v>
      </c>
      <c r="D166" s="35" t="s">
        <v>115</v>
      </c>
      <c r="E166" s="1"/>
      <c r="F166" s="1"/>
      <c r="G166" s="1"/>
      <c r="H166" s="1"/>
      <c r="I166" s="1"/>
      <c r="J166" s="110">
        <v>885.3075</v>
      </c>
      <c r="K166" s="110"/>
      <c r="L166" s="110"/>
      <c r="M166" s="1"/>
      <c r="N166" s="1"/>
      <c r="O166" s="35"/>
    </row>
    <row r="167" spans="1:15" x14ac:dyDescent="0.25">
      <c r="A167" s="109">
        <v>42542</v>
      </c>
      <c r="B167" s="109"/>
      <c r="C167" s="34">
        <v>1176</v>
      </c>
      <c r="D167" s="35" t="s">
        <v>115</v>
      </c>
      <c r="E167" s="1"/>
      <c r="F167" s="1"/>
      <c r="G167" s="1"/>
      <c r="H167" s="1"/>
      <c r="I167" s="1"/>
      <c r="J167" s="110">
        <v>1437.1875</v>
      </c>
      <c r="K167" s="110"/>
      <c r="L167" s="110"/>
      <c r="M167" s="1"/>
      <c r="N167" s="1"/>
      <c r="O167" s="35"/>
    </row>
    <row r="168" spans="1:15" x14ac:dyDescent="0.25">
      <c r="A168" s="109">
        <v>42542</v>
      </c>
      <c r="B168" s="109"/>
      <c r="C168" s="34">
        <v>1177</v>
      </c>
      <c r="D168" s="35" t="s">
        <v>115</v>
      </c>
      <c r="E168" s="1"/>
      <c r="F168" s="1"/>
      <c r="G168" s="1"/>
      <c r="H168" s="1"/>
      <c r="I168" s="1"/>
      <c r="J168" s="110">
        <v>2069.5500000000002</v>
      </c>
      <c r="K168" s="110"/>
      <c r="L168" s="110"/>
      <c r="M168" s="1"/>
      <c r="N168" s="1"/>
      <c r="O168" s="35"/>
    </row>
    <row r="169" spans="1:15" x14ac:dyDescent="0.25">
      <c r="A169" s="109">
        <v>42542</v>
      </c>
      <c r="B169" s="109">
        <v>42800</v>
      </c>
      <c r="C169" s="34">
        <v>1178</v>
      </c>
      <c r="D169" s="35" t="s">
        <v>91</v>
      </c>
      <c r="E169" s="1"/>
      <c r="F169" s="1"/>
      <c r="G169" s="1"/>
      <c r="H169" s="1"/>
      <c r="I169" s="1"/>
      <c r="J169" s="110">
        <v>16438.838062499999</v>
      </c>
      <c r="K169" s="110">
        <v>16438.84</v>
      </c>
      <c r="L169" s="110"/>
      <c r="M169" s="1" t="s">
        <v>167</v>
      </c>
      <c r="N169" s="1" t="s">
        <v>175</v>
      </c>
      <c r="O169" s="35">
        <v>2221</v>
      </c>
    </row>
    <row r="170" spans="1:15" x14ac:dyDescent="0.25">
      <c r="A170" s="109">
        <v>42542</v>
      </c>
      <c r="B170" s="109">
        <v>42800</v>
      </c>
      <c r="C170" s="34">
        <v>1179</v>
      </c>
      <c r="D170" s="35" t="s">
        <v>98</v>
      </c>
      <c r="E170" s="1"/>
      <c r="F170" s="1"/>
      <c r="G170" s="1"/>
      <c r="H170" s="1"/>
      <c r="I170" s="1"/>
      <c r="J170" s="110">
        <v>534.63374999999996</v>
      </c>
      <c r="K170" s="110">
        <v>534.63</v>
      </c>
      <c r="L170" s="110"/>
      <c r="M170" s="1" t="s">
        <v>167</v>
      </c>
      <c r="N170" s="1" t="s">
        <v>185</v>
      </c>
      <c r="O170" s="35" t="s">
        <v>184</v>
      </c>
    </row>
    <row r="171" spans="1:15" x14ac:dyDescent="0.25">
      <c r="A171" s="109">
        <v>42542</v>
      </c>
      <c r="B171" s="109"/>
      <c r="C171" s="34">
        <v>1180</v>
      </c>
      <c r="D171" s="35" t="s">
        <v>100</v>
      </c>
      <c r="E171" s="1"/>
      <c r="F171" s="1"/>
      <c r="G171" s="1"/>
      <c r="H171" s="1"/>
      <c r="I171" s="1"/>
      <c r="J171" s="110">
        <v>5461.3125</v>
      </c>
      <c r="K171" s="110"/>
      <c r="L171" s="110"/>
      <c r="M171" s="1"/>
      <c r="N171" s="1"/>
      <c r="O171" s="35"/>
    </row>
    <row r="172" spans="1:15" x14ac:dyDescent="0.25">
      <c r="A172" s="109">
        <v>42542</v>
      </c>
      <c r="B172" s="109"/>
      <c r="C172" s="34">
        <v>1181</v>
      </c>
      <c r="D172" s="35" t="s">
        <v>115</v>
      </c>
      <c r="E172" s="1"/>
      <c r="F172" s="1"/>
      <c r="G172" s="1"/>
      <c r="H172" s="1"/>
      <c r="I172" s="1"/>
      <c r="J172" s="110">
        <v>4972.2548400000005</v>
      </c>
      <c r="K172" s="110"/>
      <c r="L172" s="110"/>
      <c r="M172" s="1"/>
      <c r="N172" s="1"/>
      <c r="O172" s="35"/>
    </row>
    <row r="173" spans="1:15" x14ac:dyDescent="0.25">
      <c r="A173" s="109">
        <v>42542</v>
      </c>
      <c r="B173" s="109"/>
      <c r="C173" s="34">
        <v>1182</v>
      </c>
      <c r="D173" s="35" t="s">
        <v>115</v>
      </c>
      <c r="E173" s="1"/>
      <c r="F173" s="1"/>
      <c r="G173" s="1"/>
      <c r="H173" s="1"/>
      <c r="I173" s="1"/>
      <c r="J173" s="110">
        <v>6955.9875000000002</v>
      </c>
      <c r="K173" s="110"/>
      <c r="L173" s="110"/>
      <c r="M173" s="1"/>
      <c r="N173" s="1"/>
      <c r="O173" s="35"/>
    </row>
    <row r="174" spans="1:15" x14ac:dyDescent="0.25">
      <c r="A174" s="109">
        <v>42548</v>
      </c>
      <c r="B174" s="109"/>
      <c r="C174" s="34">
        <v>1183</v>
      </c>
      <c r="D174" s="35" t="s">
        <v>117</v>
      </c>
      <c r="E174" s="1"/>
      <c r="F174" s="1"/>
      <c r="G174" s="1"/>
      <c r="H174" s="1"/>
      <c r="I174" s="1"/>
      <c r="J174" s="110">
        <v>1724.625</v>
      </c>
      <c r="K174" s="110"/>
      <c r="L174" s="110"/>
      <c r="M174" s="1"/>
      <c r="N174" s="1"/>
      <c r="O174" s="35"/>
    </row>
    <row r="175" spans="1:15" x14ac:dyDescent="0.25">
      <c r="A175" s="109">
        <v>42548</v>
      </c>
      <c r="B175" s="109"/>
      <c r="C175" s="34">
        <v>1184</v>
      </c>
      <c r="D175" s="35" t="s">
        <v>117</v>
      </c>
      <c r="E175" s="1"/>
      <c r="F175" s="1"/>
      <c r="G175" s="1"/>
      <c r="H175" s="1"/>
      <c r="I175" s="1"/>
      <c r="J175" s="110">
        <v>5633.7749999999996</v>
      </c>
      <c r="K175" s="110"/>
      <c r="L175" s="110"/>
      <c r="M175" s="1"/>
      <c r="N175" s="1"/>
      <c r="O175" s="35"/>
    </row>
    <row r="176" spans="1:15" x14ac:dyDescent="0.25">
      <c r="A176" s="109">
        <v>42548</v>
      </c>
      <c r="B176" s="109"/>
      <c r="C176" s="34">
        <v>1185</v>
      </c>
      <c r="D176" s="35" t="s">
        <v>117</v>
      </c>
      <c r="E176" s="1"/>
      <c r="F176" s="1"/>
      <c r="G176" s="1"/>
      <c r="H176" s="1"/>
      <c r="I176" s="1"/>
      <c r="J176" s="110">
        <v>4470.2280000000001</v>
      </c>
      <c r="K176" s="110"/>
      <c r="L176" s="110"/>
      <c r="M176" s="1"/>
      <c r="N176" s="1"/>
      <c r="O176" s="35"/>
    </row>
    <row r="177" spans="1:15" x14ac:dyDescent="0.25">
      <c r="A177" s="109">
        <v>42548</v>
      </c>
      <c r="B177" s="109"/>
      <c r="C177" s="34">
        <v>1186</v>
      </c>
      <c r="D177" s="35" t="s">
        <v>117</v>
      </c>
      <c r="E177" s="1"/>
      <c r="F177" s="1"/>
      <c r="G177" s="1"/>
      <c r="H177" s="1"/>
      <c r="I177" s="1"/>
      <c r="J177" s="110">
        <v>5628.0262499999999</v>
      </c>
      <c r="K177" s="110"/>
      <c r="L177" s="110"/>
      <c r="M177" s="1"/>
      <c r="N177" s="1"/>
      <c r="O177" s="35"/>
    </row>
    <row r="178" spans="1:15" x14ac:dyDescent="0.25">
      <c r="A178" s="109">
        <v>42548</v>
      </c>
      <c r="B178" s="109"/>
      <c r="C178" s="34">
        <v>1187</v>
      </c>
      <c r="D178" s="35" t="s">
        <v>117</v>
      </c>
      <c r="E178" s="1"/>
      <c r="F178" s="1"/>
      <c r="G178" s="1"/>
      <c r="H178" s="1"/>
      <c r="I178" s="1"/>
      <c r="J178" s="110">
        <v>5990.1975000000002</v>
      </c>
      <c r="K178" s="110"/>
      <c r="L178" s="110"/>
      <c r="M178" s="1"/>
      <c r="N178" s="1"/>
      <c r="O178" s="35"/>
    </row>
    <row r="179" spans="1:15" x14ac:dyDescent="0.25">
      <c r="A179" s="109">
        <v>42548</v>
      </c>
      <c r="B179" s="109"/>
      <c r="C179" s="34">
        <v>1188</v>
      </c>
      <c r="D179" s="35" t="s">
        <v>117</v>
      </c>
      <c r="E179" s="1"/>
      <c r="F179" s="1"/>
      <c r="G179" s="1"/>
      <c r="H179" s="1"/>
      <c r="I179" s="1"/>
      <c r="J179" s="110">
        <v>7760.8125</v>
      </c>
      <c r="K179" s="110"/>
      <c r="L179" s="110"/>
      <c r="M179" s="1"/>
      <c r="N179" s="1"/>
      <c r="O179" s="35"/>
    </row>
    <row r="180" spans="1:15" x14ac:dyDescent="0.25">
      <c r="A180" s="109">
        <v>42548</v>
      </c>
      <c r="B180" s="109"/>
      <c r="C180" s="34">
        <v>1189</v>
      </c>
      <c r="D180" s="35" t="s">
        <v>117</v>
      </c>
      <c r="E180" s="1"/>
      <c r="F180" s="1"/>
      <c r="G180" s="1"/>
      <c r="H180" s="1"/>
      <c r="I180" s="1"/>
      <c r="J180" s="110">
        <v>28743.75</v>
      </c>
      <c r="K180" s="110"/>
      <c r="L180" s="110"/>
      <c r="M180" s="1"/>
      <c r="N180" s="1"/>
      <c r="O180" s="35"/>
    </row>
    <row r="181" spans="1:15" x14ac:dyDescent="0.25">
      <c r="A181" s="109">
        <v>42548</v>
      </c>
      <c r="B181" s="109"/>
      <c r="C181" s="34">
        <v>1190</v>
      </c>
      <c r="D181" s="35" t="s">
        <v>114</v>
      </c>
      <c r="E181" s="1"/>
      <c r="F181" s="1"/>
      <c r="G181" s="1"/>
      <c r="H181" s="1"/>
      <c r="I181" s="1"/>
      <c r="J181" s="110">
        <v>5863.7250000000004</v>
      </c>
      <c r="K181" s="110"/>
      <c r="L181" s="110"/>
      <c r="M181" s="1"/>
      <c r="N181" s="1"/>
      <c r="O181" s="35"/>
    </row>
    <row r="182" spans="1:15" x14ac:dyDescent="0.25">
      <c r="A182" s="109">
        <v>42548</v>
      </c>
      <c r="B182" s="109"/>
      <c r="C182" s="34">
        <v>1190</v>
      </c>
      <c r="D182" s="35" t="s">
        <v>118</v>
      </c>
      <c r="E182" s="1"/>
      <c r="F182" s="1"/>
      <c r="G182" s="1"/>
      <c r="H182" s="1"/>
      <c r="I182" s="1"/>
      <c r="J182" s="110">
        <v>3099.7260000000001</v>
      </c>
      <c r="K182" s="110"/>
      <c r="L182" s="110"/>
      <c r="M182" s="1"/>
      <c r="N182" s="1"/>
      <c r="O182" s="35"/>
    </row>
    <row r="183" spans="1:15" x14ac:dyDescent="0.25">
      <c r="A183" s="109">
        <v>42548</v>
      </c>
      <c r="B183" s="109"/>
      <c r="C183" s="34">
        <v>1191</v>
      </c>
      <c r="D183" s="35" t="s">
        <v>118</v>
      </c>
      <c r="E183" s="1"/>
      <c r="F183" s="1"/>
      <c r="G183" s="1"/>
      <c r="H183" s="1"/>
      <c r="I183" s="1"/>
      <c r="J183" s="110">
        <v>4035.6225000000004</v>
      </c>
      <c r="K183" s="110"/>
      <c r="L183" s="110"/>
      <c r="M183" s="1"/>
      <c r="N183" s="1"/>
      <c r="O183" s="35"/>
    </row>
    <row r="184" spans="1:15" x14ac:dyDescent="0.25">
      <c r="A184" s="109">
        <v>42548</v>
      </c>
      <c r="B184" s="109"/>
      <c r="C184" s="34">
        <v>1192</v>
      </c>
      <c r="D184" s="35" t="s">
        <v>118</v>
      </c>
      <c r="E184" s="1"/>
      <c r="F184" s="1"/>
      <c r="G184" s="1"/>
      <c r="H184" s="1"/>
      <c r="I184" s="1"/>
      <c r="J184" s="110">
        <v>6898.5</v>
      </c>
      <c r="K184" s="110"/>
      <c r="L184" s="110"/>
      <c r="M184" s="1"/>
      <c r="N184" s="1"/>
      <c r="O184" s="35"/>
    </row>
    <row r="185" spans="1:15" x14ac:dyDescent="0.25">
      <c r="A185" s="109">
        <v>42549</v>
      </c>
      <c r="B185" s="109"/>
      <c r="C185" s="34">
        <v>1193</v>
      </c>
      <c r="D185" s="35" t="s">
        <v>118</v>
      </c>
      <c r="E185" s="1"/>
      <c r="F185" s="1"/>
      <c r="G185" s="1"/>
      <c r="H185" s="1"/>
      <c r="I185" s="1"/>
      <c r="J185" s="110">
        <v>1782.1125</v>
      </c>
      <c r="K185" s="110"/>
      <c r="L185" s="110"/>
      <c r="M185" s="1"/>
      <c r="N185" s="1"/>
      <c r="O185" s="35"/>
    </row>
    <row r="186" spans="1:15" x14ac:dyDescent="0.25">
      <c r="A186" s="109">
        <v>42549</v>
      </c>
      <c r="B186" s="109"/>
      <c r="C186" s="34">
        <v>1194</v>
      </c>
      <c r="D186" s="35" t="s">
        <v>118</v>
      </c>
      <c r="E186" s="1"/>
      <c r="F186" s="1"/>
      <c r="G186" s="1"/>
      <c r="H186" s="1"/>
      <c r="I186" s="1"/>
      <c r="J186" s="110">
        <v>1371.076875</v>
      </c>
      <c r="K186" s="110"/>
      <c r="L186" s="110"/>
      <c r="M186" s="1"/>
      <c r="N186" s="1"/>
      <c r="O186" s="35"/>
    </row>
    <row r="187" spans="1:15" x14ac:dyDescent="0.25">
      <c r="A187" s="109">
        <v>42549</v>
      </c>
      <c r="B187" s="109"/>
      <c r="C187" s="34">
        <v>1195</v>
      </c>
      <c r="D187" s="35" t="s">
        <v>118</v>
      </c>
      <c r="E187" s="1"/>
      <c r="F187" s="1"/>
      <c r="G187" s="1"/>
      <c r="H187" s="1"/>
      <c r="I187" s="1"/>
      <c r="J187" s="110">
        <v>1552.1624999999999</v>
      </c>
      <c r="K187" s="110"/>
      <c r="L187" s="110"/>
      <c r="M187" s="1"/>
      <c r="N187" s="1"/>
      <c r="O187" s="35"/>
    </row>
    <row r="188" spans="1:15" x14ac:dyDescent="0.25">
      <c r="A188" s="109">
        <v>42549</v>
      </c>
      <c r="B188" s="109"/>
      <c r="C188" s="34">
        <v>1196</v>
      </c>
      <c r="D188" s="35" t="s">
        <v>118</v>
      </c>
      <c r="E188" s="1"/>
      <c r="F188" s="1"/>
      <c r="G188" s="1"/>
      <c r="H188" s="1"/>
      <c r="I188" s="1"/>
      <c r="J188" s="110">
        <v>2227.640625</v>
      </c>
      <c r="K188" s="110"/>
      <c r="L188" s="110"/>
      <c r="M188" s="1"/>
      <c r="N188" s="1"/>
      <c r="O188" s="35"/>
    </row>
    <row r="189" spans="1:15" x14ac:dyDescent="0.25">
      <c r="A189" s="109">
        <v>42549</v>
      </c>
      <c r="B189" s="109"/>
      <c r="C189" s="34">
        <v>1197</v>
      </c>
      <c r="D189" s="35" t="s">
        <v>118</v>
      </c>
      <c r="E189" s="1"/>
      <c r="F189" s="1"/>
      <c r="G189" s="1"/>
      <c r="H189" s="1"/>
      <c r="I189" s="1"/>
      <c r="J189" s="110">
        <v>439.77937500000002</v>
      </c>
      <c r="K189" s="110"/>
      <c r="L189" s="110"/>
      <c r="M189" s="1"/>
      <c r="N189" s="1"/>
      <c r="O189" s="35"/>
    </row>
    <row r="190" spans="1:15" x14ac:dyDescent="0.25">
      <c r="A190" s="109">
        <v>42549</v>
      </c>
      <c r="B190" s="109"/>
      <c r="C190" s="34">
        <v>1198</v>
      </c>
      <c r="D190" s="35" t="s">
        <v>118</v>
      </c>
      <c r="E190" s="1"/>
      <c r="F190" s="1"/>
      <c r="G190" s="1"/>
      <c r="H190" s="1"/>
      <c r="I190" s="1"/>
      <c r="J190" s="110">
        <v>8040.2017500000002</v>
      </c>
      <c r="K190" s="110"/>
      <c r="L190" s="110"/>
      <c r="M190" s="1"/>
      <c r="N190" s="1"/>
      <c r="O190" s="35"/>
    </row>
    <row r="191" spans="1:15" x14ac:dyDescent="0.25">
      <c r="A191" s="109">
        <v>42549</v>
      </c>
      <c r="B191" s="109"/>
      <c r="C191" s="34">
        <v>1199</v>
      </c>
      <c r="D191" s="35" t="s">
        <v>118</v>
      </c>
      <c r="E191" s="1"/>
      <c r="F191" s="1"/>
      <c r="G191" s="1"/>
      <c r="H191" s="1"/>
      <c r="I191" s="1"/>
      <c r="J191" s="110">
        <v>2998.5480000000002</v>
      </c>
      <c r="K191" s="110"/>
      <c r="L191" s="110"/>
      <c r="M191" s="1"/>
      <c r="N191" s="1"/>
      <c r="O191" s="35"/>
    </row>
    <row r="192" spans="1:15" x14ac:dyDescent="0.25">
      <c r="A192" s="109">
        <v>42550</v>
      </c>
      <c r="B192" s="109"/>
      <c r="C192" s="34">
        <v>1200</v>
      </c>
      <c r="D192" s="35" t="s">
        <v>118</v>
      </c>
      <c r="E192" s="1"/>
      <c r="F192" s="1"/>
      <c r="G192" s="1"/>
      <c r="H192" s="1"/>
      <c r="I192" s="1"/>
      <c r="J192" s="110">
        <v>1006.03125</v>
      </c>
      <c r="K192" s="110"/>
      <c r="L192" s="110"/>
      <c r="M192" s="1"/>
      <c r="N192" s="1"/>
      <c r="O192" s="35"/>
    </row>
    <row r="193" spans="1:15" x14ac:dyDescent="0.25">
      <c r="A193" s="109">
        <v>42550</v>
      </c>
      <c r="B193" s="109"/>
      <c r="C193" s="34">
        <v>1201</v>
      </c>
      <c r="D193" s="35" t="s">
        <v>86</v>
      </c>
      <c r="E193" s="1"/>
      <c r="F193" s="1"/>
      <c r="G193" s="1"/>
      <c r="H193" s="1"/>
      <c r="I193" s="1"/>
      <c r="J193" s="110">
        <v>5582.0362500000001</v>
      </c>
      <c r="K193" s="110"/>
      <c r="L193" s="110">
        <f>SUM(J193-K193)</f>
        <v>5582.0362500000001</v>
      </c>
      <c r="M193" s="1"/>
      <c r="N193" s="1"/>
      <c r="O193" s="35"/>
    </row>
    <row r="194" spans="1:15" x14ac:dyDescent="0.25">
      <c r="A194" s="109">
        <v>42552</v>
      </c>
      <c r="B194" s="109"/>
      <c r="C194" s="34">
        <v>1202</v>
      </c>
      <c r="D194" s="35" t="s">
        <v>115</v>
      </c>
      <c r="E194" s="1"/>
      <c r="F194" s="1"/>
      <c r="G194" s="1"/>
      <c r="H194" s="1"/>
      <c r="I194" s="1"/>
      <c r="J194" s="110">
        <v>10305.20925</v>
      </c>
      <c r="K194" s="110"/>
      <c r="L194" s="110"/>
      <c r="M194" s="1"/>
      <c r="N194" s="1"/>
      <c r="O194" s="35"/>
    </row>
    <row r="195" spans="1:15" x14ac:dyDescent="0.25">
      <c r="A195" s="109">
        <v>42552</v>
      </c>
      <c r="B195" s="109"/>
      <c r="C195" s="34">
        <v>1203</v>
      </c>
      <c r="D195" s="35" t="s">
        <v>118</v>
      </c>
      <c r="E195" s="1"/>
      <c r="F195" s="1"/>
      <c r="G195" s="1"/>
      <c r="H195" s="1"/>
      <c r="I195" s="1"/>
      <c r="J195" s="110">
        <v>965.79</v>
      </c>
      <c r="K195" s="110"/>
      <c r="L195" s="110"/>
      <c r="M195" s="1"/>
      <c r="N195" s="1"/>
      <c r="O195" s="35"/>
    </row>
    <row r="196" spans="1:15" x14ac:dyDescent="0.25">
      <c r="A196" s="109">
        <v>42552</v>
      </c>
      <c r="B196" s="109"/>
      <c r="C196" s="34">
        <v>1204</v>
      </c>
      <c r="D196" s="35" t="s">
        <v>118</v>
      </c>
      <c r="E196" s="1"/>
      <c r="F196" s="1"/>
      <c r="G196" s="1"/>
      <c r="H196" s="1"/>
      <c r="I196" s="1"/>
      <c r="J196" s="110">
        <v>459.9</v>
      </c>
      <c r="K196" s="110"/>
      <c r="L196" s="110"/>
      <c r="M196" s="1"/>
      <c r="N196" s="1"/>
      <c r="O196" s="35"/>
    </row>
    <row r="197" spans="1:15" x14ac:dyDescent="0.25">
      <c r="A197" s="109">
        <v>42552</v>
      </c>
      <c r="B197" s="109"/>
      <c r="C197" s="34">
        <v>1205</v>
      </c>
      <c r="D197" s="35" t="s">
        <v>118</v>
      </c>
      <c r="E197" s="1"/>
      <c r="F197" s="1"/>
      <c r="G197" s="1"/>
      <c r="H197" s="1"/>
      <c r="I197" s="1"/>
      <c r="J197" s="110">
        <v>6340.8712500000001</v>
      </c>
      <c r="K197" s="110"/>
      <c r="L197" s="110"/>
      <c r="M197" s="1"/>
      <c r="N197" s="1"/>
      <c r="O197" s="35"/>
    </row>
    <row r="198" spans="1:15" x14ac:dyDescent="0.25">
      <c r="A198" s="109">
        <v>42552</v>
      </c>
      <c r="B198" s="109"/>
      <c r="C198" s="34">
        <v>1206</v>
      </c>
      <c r="D198" s="35" t="s">
        <v>118</v>
      </c>
      <c r="E198" s="1"/>
      <c r="F198" s="1"/>
      <c r="G198" s="1"/>
      <c r="H198" s="1"/>
      <c r="I198" s="1"/>
      <c r="J198" s="110">
        <v>2665.1205</v>
      </c>
      <c r="K198" s="110"/>
      <c r="L198" s="110"/>
      <c r="M198" s="1"/>
      <c r="N198" s="1"/>
      <c r="O198" s="35"/>
    </row>
    <row r="199" spans="1:15" x14ac:dyDescent="0.25">
      <c r="A199" s="109">
        <v>42552</v>
      </c>
      <c r="B199" s="109"/>
      <c r="C199" s="34">
        <v>1207</v>
      </c>
      <c r="D199" s="35" t="s">
        <v>118</v>
      </c>
      <c r="E199" s="1"/>
      <c r="F199" s="1"/>
      <c r="G199" s="1"/>
      <c r="H199" s="1"/>
      <c r="I199" s="1"/>
      <c r="J199" s="110">
        <v>3207.8024999999998</v>
      </c>
      <c r="K199" s="110"/>
      <c r="L199" s="110"/>
      <c r="M199" s="1"/>
      <c r="N199" s="1"/>
      <c r="O199" s="35"/>
    </row>
    <row r="200" spans="1:15" x14ac:dyDescent="0.25">
      <c r="A200" s="109">
        <v>42552</v>
      </c>
      <c r="B200" s="109"/>
      <c r="C200" s="34">
        <v>1208</v>
      </c>
      <c r="D200" s="35" t="s">
        <v>118</v>
      </c>
      <c r="E200" s="1"/>
      <c r="F200" s="1"/>
      <c r="G200" s="1"/>
      <c r="H200" s="1"/>
      <c r="I200" s="1"/>
      <c r="J200" s="110">
        <v>2849.6553750000003</v>
      </c>
      <c r="K200" s="110"/>
      <c r="L200" s="110"/>
      <c r="M200" s="1"/>
      <c r="N200" s="1"/>
      <c r="O200" s="35"/>
    </row>
    <row r="201" spans="1:15" x14ac:dyDescent="0.25">
      <c r="A201" s="109">
        <v>42552</v>
      </c>
      <c r="B201" s="109"/>
      <c r="C201" s="34">
        <v>1209</v>
      </c>
      <c r="D201" s="35" t="s">
        <v>114</v>
      </c>
      <c r="E201" s="1"/>
      <c r="F201" s="1"/>
      <c r="G201" s="1"/>
      <c r="H201" s="1"/>
      <c r="I201" s="1"/>
      <c r="J201" s="110">
        <v>1724.625</v>
      </c>
      <c r="K201" s="110"/>
      <c r="L201" s="110"/>
      <c r="M201" s="1"/>
      <c r="N201" s="1"/>
      <c r="O201" s="35"/>
    </row>
    <row r="202" spans="1:15" x14ac:dyDescent="0.25">
      <c r="A202" s="109">
        <v>42598</v>
      </c>
      <c r="B202" s="109"/>
      <c r="C202" s="34">
        <v>1210</v>
      </c>
      <c r="D202" s="35" t="s">
        <v>119</v>
      </c>
      <c r="E202" s="1"/>
      <c r="F202" s="1"/>
      <c r="G202" s="1"/>
      <c r="H202" s="1"/>
      <c r="I202" s="1"/>
      <c r="J202" s="110">
        <v>3427.4047500000001</v>
      </c>
      <c r="K202" s="110"/>
      <c r="L202" s="110"/>
      <c r="M202" s="1"/>
      <c r="N202" s="1"/>
      <c r="O202" s="35"/>
    </row>
    <row r="203" spans="1:15" x14ac:dyDescent="0.25">
      <c r="A203" s="109">
        <v>42598</v>
      </c>
      <c r="B203" s="109"/>
      <c r="C203" s="34">
        <v>1211</v>
      </c>
      <c r="D203" s="35" t="s">
        <v>121</v>
      </c>
      <c r="E203" s="1"/>
      <c r="F203" s="1"/>
      <c r="G203" s="1"/>
      <c r="H203" s="1"/>
      <c r="I203" s="1"/>
      <c r="J203" s="110">
        <v>6536.3287499999997</v>
      </c>
      <c r="K203" s="110"/>
      <c r="L203" s="110"/>
      <c r="M203" s="1"/>
      <c r="N203" s="1"/>
      <c r="O203" s="35"/>
    </row>
    <row r="204" spans="1:15" x14ac:dyDescent="0.25">
      <c r="A204" s="109">
        <v>42599</v>
      </c>
      <c r="B204" s="109"/>
      <c r="C204" s="34">
        <v>1228</v>
      </c>
      <c r="D204" s="35" t="s">
        <v>121</v>
      </c>
      <c r="E204" s="1"/>
      <c r="F204" s="1"/>
      <c r="G204" s="1"/>
      <c r="H204" s="1"/>
      <c r="I204" s="1"/>
      <c r="J204" s="110">
        <v>1897.0875000000001</v>
      </c>
      <c r="K204" s="110"/>
      <c r="L204" s="110"/>
      <c r="M204" s="1"/>
      <c r="N204" s="1"/>
      <c r="O204" s="35"/>
    </row>
    <row r="205" spans="1:15" x14ac:dyDescent="0.25">
      <c r="A205" s="109">
        <v>42599</v>
      </c>
      <c r="B205" s="109"/>
      <c r="C205" s="34">
        <v>1230</v>
      </c>
      <c r="D205" s="35" t="s">
        <v>122</v>
      </c>
      <c r="E205" s="1"/>
      <c r="F205" s="1"/>
      <c r="G205" s="1"/>
      <c r="H205" s="1"/>
      <c r="I205" s="1"/>
      <c r="J205" s="110">
        <v>2472.4223999999995</v>
      </c>
      <c r="K205" s="110"/>
      <c r="L205" s="110"/>
      <c r="M205" s="1"/>
      <c r="N205" s="1"/>
      <c r="O205" s="35"/>
    </row>
    <row r="206" spans="1:15" x14ac:dyDescent="0.25">
      <c r="A206" s="109">
        <v>42599</v>
      </c>
      <c r="B206" s="109"/>
      <c r="C206" s="34">
        <v>1231</v>
      </c>
      <c r="D206" s="35" t="s">
        <v>122</v>
      </c>
      <c r="E206" s="1"/>
      <c r="F206" s="1"/>
      <c r="G206" s="1"/>
      <c r="H206" s="1"/>
      <c r="I206" s="1"/>
      <c r="J206" s="110">
        <v>2115.54</v>
      </c>
      <c r="K206" s="110"/>
      <c r="L206" s="110"/>
      <c r="M206" s="1"/>
      <c r="N206" s="1"/>
      <c r="O206" s="35"/>
    </row>
    <row r="207" spans="1:15" x14ac:dyDescent="0.25">
      <c r="A207" s="109">
        <v>42600</v>
      </c>
      <c r="B207" s="109"/>
      <c r="C207" s="34">
        <v>1232</v>
      </c>
      <c r="D207" s="35" t="s">
        <v>122</v>
      </c>
      <c r="E207" s="1"/>
      <c r="F207" s="1"/>
      <c r="G207" s="1"/>
      <c r="H207" s="1"/>
      <c r="I207" s="1"/>
      <c r="J207" s="110">
        <v>2414.4749999999999</v>
      </c>
      <c r="K207" s="110"/>
      <c r="L207" s="110"/>
      <c r="M207" s="1"/>
      <c r="N207" s="1"/>
      <c r="O207" s="35"/>
    </row>
    <row r="208" spans="1:15" x14ac:dyDescent="0.25">
      <c r="A208" s="109">
        <v>42600</v>
      </c>
      <c r="B208" s="109"/>
      <c r="C208" s="34">
        <v>1233</v>
      </c>
      <c r="D208" s="35" t="s">
        <v>122</v>
      </c>
      <c r="E208" s="1"/>
      <c r="F208" s="1"/>
      <c r="G208" s="1"/>
      <c r="H208" s="1"/>
      <c r="I208" s="1"/>
      <c r="J208" s="110">
        <v>1667.1375</v>
      </c>
      <c r="K208" s="110"/>
      <c r="L208" s="110"/>
      <c r="M208" s="1"/>
      <c r="N208" s="1"/>
      <c r="O208" s="35"/>
    </row>
    <row r="209" spans="1:15" x14ac:dyDescent="0.25">
      <c r="A209" s="109">
        <v>42604</v>
      </c>
      <c r="B209" s="109"/>
      <c r="C209" s="34">
        <v>1235</v>
      </c>
      <c r="D209" s="35" t="s">
        <v>121</v>
      </c>
      <c r="E209" s="1"/>
      <c r="F209" s="1"/>
      <c r="G209" s="1"/>
      <c r="H209" s="1"/>
      <c r="I209" s="1"/>
      <c r="J209" s="110">
        <v>3449.25</v>
      </c>
      <c r="K209" s="110"/>
      <c r="L209" s="110"/>
      <c r="M209" s="1"/>
      <c r="N209" s="1"/>
      <c r="O209" s="35"/>
    </row>
    <row r="210" spans="1:15" x14ac:dyDescent="0.25">
      <c r="A210" s="109">
        <v>42604</v>
      </c>
      <c r="B210" s="109"/>
      <c r="C210" s="34">
        <v>1236</v>
      </c>
      <c r="D210" s="35" t="s">
        <v>123</v>
      </c>
      <c r="E210" s="1"/>
      <c r="F210" s="1"/>
      <c r="G210" s="1"/>
      <c r="H210" s="1"/>
      <c r="I210" s="1"/>
      <c r="J210" s="110">
        <v>1782.1125</v>
      </c>
      <c r="K210" s="110"/>
      <c r="L210" s="110"/>
      <c r="M210" s="1"/>
      <c r="N210" s="1"/>
      <c r="O210" s="35"/>
    </row>
    <row r="211" spans="1:15" x14ac:dyDescent="0.25">
      <c r="A211" s="109">
        <v>42604</v>
      </c>
      <c r="B211" s="109"/>
      <c r="C211" s="34">
        <v>1237</v>
      </c>
      <c r="D211" s="35" t="s">
        <v>94</v>
      </c>
      <c r="E211" s="1"/>
      <c r="F211" s="1"/>
      <c r="G211" s="1"/>
      <c r="H211" s="1"/>
      <c r="I211" s="1"/>
      <c r="J211" s="110">
        <v>5978.7</v>
      </c>
      <c r="K211" s="110"/>
      <c r="L211" s="110"/>
      <c r="M211" s="1"/>
      <c r="N211" s="1"/>
      <c r="O211" s="35"/>
    </row>
    <row r="212" spans="1:15" x14ac:dyDescent="0.25">
      <c r="A212" s="109">
        <v>42604</v>
      </c>
      <c r="B212" s="109"/>
      <c r="C212" s="34">
        <v>1239</v>
      </c>
      <c r="D212" s="35" t="s">
        <v>124</v>
      </c>
      <c r="E212" s="1"/>
      <c r="F212" s="1"/>
      <c r="G212" s="1"/>
      <c r="H212" s="1"/>
      <c r="I212" s="1"/>
      <c r="J212" s="110">
        <v>8709.3562500000007</v>
      </c>
      <c r="K212" s="110"/>
      <c r="L212" s="110"/>
      <c r="M212" s="1"/>
      <c r="N212" s="1"/>
      <c r="O212" s="35"/>
    </row>
    <row r="213" spans="1:15" x14ac:dyDescent="0.25">
      <c r="A213" s="109">
        <v>42604</v>
      </c>
      <c r="B213" s="109"/>
      <c r="C213" s="34">
        <v>1240</v>
      </c>
      <c r="D213" s="35" t="s">
        <v>124</v>
      </c>
      <c r="E213" s="1"/>
      <c r="F213" s="1"/>
      <c r="G213" s="1"/>
      <c r="H213" s="1"/>
      <c r="I213" s="1"/>
      <c r="J213" s="110">
        <v>6654.1781250000004</v>
      </c>
      <c r="K213" s="110"/>
      <c r="L213" s="110"/>
      <c r="M213" s="1"/>
      <c r="N213" s="1"/>
      <c r="O213" s="35"/>
    </row>
    <row r="214" spans="1:15" x14ac:dyDescent="0.25">
      <c r="A214" s="109">
        <v>42604</v>
      </c>
      <c r="B214" s="109"/>
      <c r="C214" s="34">
        <v>1241</v>
      </c>
      <c r="D214" s="35" t="s">
        <v>124</v>
      </c>
      <c r="E214" s="1"/>
      <c r="F214" s="1"/>
      <c r="G214" s="1"/>
      <c r="H214" s="1"/>
      <c r="I214" s="1"/>
      <c r="J214" s="110">
        <v>3464.1967500000001</v>
      </c>
      <c r="K214" s="110"/>
      <c r="L214" s="110"/>
      <c r="M214" s="1"/>
      <c r="N214" s="1"/>
      <c r="O214" s="35"/>
    </row>
    <row r="215" spans="1:15" x14ac:dyDescent="0.25">
      <c r="A215" s="109">
        <v>42606</v>
      </c>
      <c r="B215" s="109"/>
      <c r="C215" s="34">
        <v>1162</v>
      </c>
      <c r="D215" s="35" t="s">
        <v>99</v>
      </c>
      <c r="E215" s="1"/>
      <c r="F215" s="1"/>
      <c r="G215" s="1"/>
      <c r="H215" s="1"/>
      <c r="I215" s="1"/>
      <c r="J215" s="110">
        <v>14202.40185</v>
      </c>
      <c r="K215" s="110"/>
      <c r="L215" s="110">
        <f>SUM(J215-K215)</f>
        <v>14202.40185</v>
      </c>
      <c r="M215" s="1"/>
      <c r="N215" s="1"/>
      <c r="O215" s="35"/>
    </row>
    <row r="216" spans="1:15" x14ac:dyDescent="0.25">
      <c r="A216" s="109">
        <v>42607</v>
      </c>
      <c r="B216" s="109"/>
      <c r="C216" s="34">
        <v>1242</v>
      </c>
      <c r="D216" s="35" t="s">
        <v>119</v>
      </c>
      <c r="E216" s="1"/>
      <c r="F216" s="1"/>
      <c r="G216" s="1"/>
      <c r="H216" s="1"/>
      <c r="I216" s="1"/>
      <c r="J216" s="110">
        <v>5936.2167375000008</v>
      </c>
      <c r="K216" s="110"/>
      <c r="L216" s="110"/>
      <c r="M216" s="1"/>
      <c r="N216" s="1"/>
      <c r="O216" s="35"/>
    </row>
    <row r="217" spans="1:15" x14ac:dyDescent="0.25">
      <c r="A217" s="109">
        <v>42607</v>
      </c>
      <c r="B217" s="109"/>
      <c r="C217" s="34">
        <v>1243</v>
      </c>
      <c r="D217" s="35" t="s">
        <v>125</v>
      </c>
      <c r="E217" s="1"/>
      <c r="F217" s="1"/>
      <c r="G217" s="1"/>
      <c r="H217" s="1"/>
      <c r="I217" s="1"/>
      <c r="J217" s="110">
        <v>6069.6452250000002</v>
      </c>
      <c r="K217" s="110"/>
      <c r="L217" s="110"/>
      <c r="M217" s="1"/>
      <c r="N217" s="1"/>
      <c r="O217" s="35"/>
    </row>
    <row r="218" spans="1:15" x14ac:dyDescent="0.25">
      <c r="A218" s="109">
        <v>42607</v>
      </c>
      <c r="B218" s="109"/>
      <c r="C218" s="34">
        <v>12443</v>
      </c>
      <c r="D218" s="35" t="s">
        <v>124</v>
      </c>
      <c r="E218" s="1"/>
      <c r="F218" s="1"/>
      <c r="G218" s="1"/>
      <c r="H218" s="1"/>
      <c r="I218" s="1"/>
      <c r="J218" s="110">
        <v>8911.1373750000002</v>
      </c>
      <c r="K218" s="110"/>
      <c r="L218" s="110"/>
      <c r="M218" s="1"/>
      <c r="N218" s="1"/>
      <c r="O218" s="35"/>
    </row>
    <row r="219" spans="1:15" x14ac:dyDescent="0.25">
      <c r="A219" s="109">
        <v>42607</v>
      </c>
      <c r="B219" s="109"/>
      <c r="C219" s="34">
        <v>1245</v>
      </c>
      <c r="D219" s="35" t="s">
        <v>124</v>
      </c>
      <c r="E219" s="1"/>
      <c r="F219" s="1"/>
      <c r="G219" s="1"/>
      <c r="H219" s="1"/>
      <c r="I219" s="1"/>
      <c r="J219" s="110">
        <v>5789.6810999999998</v>
      </c>
      <c r="K219" s="110"/>
      <c r="L219" s="110"/>
      <c r="M219" s="1"/>
      <c r="N219" s="1"/>
      <c r="O219" s="35"/>
    </row>
    <row r="220" spans="1:15" x14ac:dyDescent="0.25">
      <c r="A220" s="109">
        <v>42607</v>
      </c>
      <c r="B220" s="109"/>
      <c r="C220" s="34">
        <v>1246</v>
      </c>
      <c r="D220" s="35" t="s">
        <v>124</v>
      </c>
      <c r="E220" s="1"/>
      <c r="F220" s="1"/>
      <c r="G220" s="1"/>
      <c r="H220" s="1"/>
      <c r="I220" s="1"/>
      <c r="J220" s="110">
        <v>1517.67</v>
      </c>
      <c r="K220" s="110"/>
      <c r="L220" s="110"/>
      <c r="M220" s="1"/>
      <c r="N220" s="1"/>
      <c r="O220" s="35"/>
    </row>
    <row r="221" spans="1:15" x14ac:dyDescent="0.25">
      <c r="A221" s="109">
        <v>42607</v>
      </c>
      <c r="B221" s="109"/>
      <c r="C221" s="34">
        <v>1247</v>
      </c>
      <c r="D221" s="35" t="s">
        <v>124</v>
      </c>
      <c r="E221" s="1"/>
      <c r="F221" s="1"/>
      <c r="G221" s="1"/>
      <c r="H221" s="1"/>
      <c r="I221" s="1"/>
      <c r="J221" s="110">
        <v>3591.5315624999998</v>
      </c>
      <c r="K221" s="110"/>
      <c r="L221" s="110"/>
      <c r="M221" s="1"/>
      <c r="N221" s="1"/>
      <c r="O221" s="35"/>
    </row>
    <row r="222" spans="1:15" x14ac:dyDescent="0.25">
      <c r="A222" s="109">
        <v>42607</v>
      </c>
      <c r="B222" s="109"/>
      <c r="C222" s="34">
        <v>1248</v>
      </c>
      <c r="D222" s="35" t="s">
        <v>126</v>
      </c>
      <c r="E222" s="1"/>
      <c r="F222" s="1"/>
      <c r="G222" s="1"/>
      <c r="H222" s="1"/>
      <c r="I222" s="1"/>
      <c r="J222" s="110">
        <v>5869.4737500000001</v>
      </c>
      <c r="K222" s="110"/>
      <c r="L222" s="110"/>
      <c r="M222" s="1"/>
      <c r="N222" s="1"/>
      <c r="O222" s="35"/>
    </row>
    <row r="223" spans="1:15" x14ac:dyDescent="0.25">
      <c r="A223" s="109">
        <v>42607</v>
      </c>
      <c r="B223" s="109"/>
      <c r="C223" s="34">
        <v>1249</v>
      </c>
      <c r="D223" s="35" t="s">
        <v>126</v>
      </c>
      <c r="E223" s="1"/>
      <c r="F223" s="1"/>
      <c r="G223" s="1"/>
      <c r="H223" s="1"/>
      <c r="I223" s="1"/>
      <c r="J223" s="110">
        <v>4587.5024999999996</v>
      </c>
      <c r="K223" s="110"/>
      <c r="L223" s="110"/>
      <c r="M223" s="1"/>
      <c r="N223" s="1"/>
      <c r="O223" s="35"/>
    </row>
    <row r="224" spans="1:15" x14ac:dyDescent="0.25">
      <c r="A224" s="109">
        <v>42607</v>
      </c>
      <c r="B224" s="109"/>
      <c r="C224" s="34">
        <v>1250</v>
      </c>
      <c r="D224" s="35" t="s">
        <v>126</v>
      </c>
      <c r="E224" s="1"/>
      <c r="F224" s="1"/>
      <c r="G224" s="1"/>
      <c r="H224" s="1"/>
      <c r="I224" s="1"/>
      <c r="J224" s="110">
        <v>1810.85625</v>
      </c>
      <c r="K224" s="110"/>
      <c r="L224" s="110"/>
      <c r="M224" s="1"/>
      <c r="N224" s="1"/>
      <c r="O224" s="35"/>
    </row>
    <row r="225" spans="1:15" x14ac:dyDescent="0.25">
      <c r="A225" s="109">
        <v>42607</v>
      </c>
      <c r="B225" s="109"/>
      <c r="C225" s="34">
        <v>1251</v>
      </c>
      <c r="D225" s="35" t="s">
        <v>126</v>
      </c>
      <c r="E225" s="1"/>
      <c r="F225" s="1"/>
      <c r="G225" s="1"/>
      <c r="H225" s="1"/>
      <c r="I225" s="1"/>
      <c r="J225" s="110">
        <v>1333.71</v>
      </c>
      <c r="K225" s="110"/>
      <c r="L225" s="110"/>
      <c r="M225" s="1"/>
      <c r="N225" s="1"/>
      <c r="O225" s="35"/>
    </row>
    <row r="226" spans="1:15" x14ac:dyDescent="0.25">
      <c r="A226" s="109">
        <v>42607</v>
      </c>
      <c r="B226" s="109"/>
      <c r="C226" s="34">
        <v>1252</v>
      </c>
      <c r="D226" s="35" t="s">
        <v>127</v>
      </c>
      <c r="E226" s="1"/>
      <c r="F226" s="1"/>
      <c r="G226" s="1"/>
      <c r="H226" s="1"/>
      <c r="I226" s="1"/>
      <c r="J226" s="110">
        <v>4039.9340625</v>
      </c>
      <c r="K226" s="110"/>
      <c r="L226" s="110"/>
      <c r="M226" s="1"/>
      <c r="N226" s="1"/>
      <c r="O226" s="35"/>
    </row>
    <row r="227" spans="1:15" x14ac:dyDescent="0.25">
      <c r="A227" s="109">
        <v>42607</v>
      </c>
      <c r="B227" s="109"/>
      <c r="C227" s="34">
        <v>1253</v>
      </c>
      <c r="D227" s="35" t="s">
        <v>127</v>
      </c>
      <c r="E227" s="1"/>
      <c r="F227" s="1"/>
      <c r="G227" s="1"/>
      <c r="H227" s="1"/>
      <c r="I227" s="1"/>
      <c r="J227" s="110">
        <v>7841.2950000000001</v>
      </c>
      <c r="K227" s="110"/>
      <c r="L227" s="110"/>
      <c r="M227" s="1"/>
      <c r="N227" s="1"/>
      <c r="O227" s="35"/>
    </row>
    <row r="228" spans="1:15" x14ac:dyDescent="0.25">
      <c r="A228" s="109">
        <v>42607</v>
      </c>
      <c r="B228" s="109"/>
      <c r="C228" s="34">
        <v>1254</v>
      </c>
      <c r="D228" s="35" t="s">
        <v>127</v>
      </c>
      <c r="E228" s="1"/>
      <c r="F228" s="1"/>
      <c r="G228" s="1"/>
      <c r="H228" s="1"/>
      <c r="I228" s="1"/>
      <c r="J228" s="110">
        <v>1782.1125</v>
      </c>
      <c r="K228" s="110"/>
      <c r="L228" s="110"/>
      <c r="M228" s="1"/>
      <c r="N228" s="1"/>
      <c r="O228" s="35"/>
    </row>
    <row r="229" spans="1:15" x14ac:dyDescent="0.25">
      <c r="A229" s="109">
        <v>42607</v>
      </c>
      <c r="B229" s="109"/>
      <c r="C229" s="34">
        <v>1255</v>
      </c>
      <c r="D229" s="35" t="s">
        <v>127</v>
      </c>
      <c r="E229" s="1"/>
      <c r="F229" s="1"/>
      <c r="G229" s="1"/>
      <c r="H229" s="1"/>
      <c r="I229" s="1"/>
      <c r="J229" s="110">
        <v>6266.1374999999998</v>
      </c>
      <c r="K229" s="110"/>
      <c r="L229" s="110"/>
      <c r="M229" s="1"/>
      <c r="N229" s="1"/>
      <c r="O229" s="35"/>
    </row>
    <row r="230" spans="1:15" x14ac:dyDescent="0.25">
      <c r="A230" s="109">
        <v>42607</v>
      </c>
      <c r="B230" s="109"/>
      <c r="C230" s="34">
        <v>1256</v>
      </c>
      <c r="D230" s="35" t="s">
        <v>127</v>
      </c>
      <c r="E230" s="1"/>
      <c r="F230" s="1"/>
      <c r="G230" s="1"/>
      <c r="H230" s="1"/>
      <c r="I230" s="1"/>
      <c r="J230" s="110">
        <v>11234.425702499999</v>
      </c>
      <c r="K230" s="110"/>
      <c r="L230" s="110"/>
      <c r="M230" s="1"/>
      <c r="N230" s="1"/>
      <c r="O230" s="35"/>
    </row>
    <row r="231" spans="1:15" x14ac:dyDescent="0.25">
      <c r="A231" s="109">
        <v>42607</v>
      </c>
      <c r="B231" s="109"/>
      <c r="C231" s="34">
        <v>1257</v>
      </c>
      <c r="D231" s="35" t="s">
        <v>127</v>
      </c>
      <c r="E231" s="1"/>
      <c r="F231" s="1"/>
      <c r="G231" s="1"/>
      <c r="H231" s="1"/>
      <c r="I231" s="1"/>
      <c r="J231" s="110">
        <v>1264.7249999999999</v>
      </c>
      <c r="K231" s="110"/>
      <c r="L231" s="110"/>
      <c r="M231" s="1"/>
      <c r="N231" s="1"/>
      <c r="O231" s="35"/>
    </row>
    <row r="232" spans="1:15" x14ac:dyDescent="0.25">
      <c r="A232" s="109">
        <v>42607</v>
      </c>
      <c r="B232" s="109"/>
      <c r="C232" s="34">
        <v>1258</v>
      </c>
      <c r="D232" s="35" t="s">
        <v>127</v>
      </c>
      <c r="E232" s="1"/>
      <c r="F232" s="1"/>
      <c r="G232" s="1"/>
      <c r="H232" s="1"/>
      <c r="I232" s="1"/>
      <c r="J232" s="110">
        <v>8565.6375000000007</v>
      </c>
      <c r="K232" s="110"/>
      <c r="L232" s="110"/>
      <c r="M232" s="1"/>
      <c r="N232" s="1"/>
      <c r="O232" s="35"/>
    </row>
    <row r="233" spans="1:15" x14ac:dyDescent="0.25">
      <c r="A233" s="109">
        <v>42607</v>
      </c>
      <c r="B233" s="109"/>
      <c r="C233" s="34">
        <v>1259</v>
      </c>
      <c r="D233" s="35" t="s">
        <v>127</v>
      </c>
      <c r="E233" s="1"/>
      <c r="F233" s="1"/>
      <c r="G233" s="1"/>
      <c r="H233" s="1"/>
      <c r="I233" s="1"/>
      <c r="J233" s="110">
        <v>689.85</v>
      </c>
      <c r="K233" s="110"/>
      <c r="L233" s="110"/>
      <c r="M233" s="1"/>
      <c r="N233" s="1"/>
      <c r="O233" s="35"/>
    </row>
    <row r="234" spans="1:15" x14ac:dyDescent="0.25">
      <c r="A234" s="109">
        <v>42612</v>
      </c>
      <c r="B234" s="109"/>
      <c r="C234" s="34">
        <v>1260</v>
      </c>
      <c r="D234" s="35" t="s">
        <v>128</v>
      </c>
      <c r="E234" s="1"/>
      <c r="F234" s="1"/>
      <c r="G234" s="1"/>
      <c r="H234" s="1"/>
      <c r="I234" s="1"/>
      <c r="J234" s="110">
        <v>3086.6188499999998</v>
      </c>
      <c r="K234" s="110"/>
      <c r="L234" s="110"/>
      <c r="M234" s="1"/>
      <c r="N234" s="1"/>
      <c r="O234" s="35"/>
    </row>
    <row r="235" spans="1:15" x14ac:dyDescent="0.25">
      <c r="A235" s="109">
        <v>42612</v>
      </c>
      <c r="B235" s="109"/>
      <c r="C235" s="34">
        <v>1261</v>
      </c>
      <c r="D235" s="35" t="s">
        <v>128</v>
      </c>
      <c r="E235" s="1"/>
      <c r="F235" s="1"/>
      <c r="G235" s="1"/>
      <c r="H235" s="1"/>
      <c r="I235" s="1"/>
      <c r="J235" s="110">
        <v>3740.9990625</v>
      </c>
      <c r="K235" s="110"/>
      <c r="L235" s="110"/>
      <c r="M235" s="1"/>
      <c r="N235" s="1"/>
      <c r="O235" s="35"/>
    </row>
    <row r="236" spans="1:15" x14ac:dyDescent="0.25">
      <c r="A236" s="109">
        <v>42612</v>
      </c>
      <c r="B236" s="109"/>
      <c r="C236" s="34">
        <v>1262</v>
      </c>
      <c r="D236" s="35" t="s">
        <v>128</v>
      </c>
      <c r="E236" s="1"/>
      <c r="F236" s="1"/>
      <c r="G236" s="1"/>
      <c r="H236" s="1"/>
      <c r="I236" s="1"/>
      <c r="J236" s="110">
        <v>4564.5074999999997</v>
      </c>
      <c r="K236" s="110"/>
      <c r="L236" s="110"/>
      <c r="M236" s="1"/>
      <c r="N236" s="1"/>
      <c r="O236" s="35"/>
    </row>
    <row r="237" spans="1:15" x14ac:dyDescent="0.25">
      <c r="A237" s="109">
        <v>42612</v>
      </c>
      <c r="B237" s="109"/>
      <c r="C237" s="34">
        <v>1263</v>
      </c>
      <c r="D237" s="35" t="s">
        <v>128</v>
      </c>
      <c r="E237" s="1"/>
      <c r="F237" s="1"/>
      <c r="G237" s="1"/>
      <c r="H237" s="1"/>
      <c r="I237" s="1"/>
      <c r="J237" s="110">
        <v>4761.3332025000009</v>
      </c>
      <c r="K237" s="110"/>
      <c r="L237" s="110"/>
      <c r="M237" s="1"/>
      <c r="N237" s="1"/>
      <c r="O237" s="35"/>
    </row>
    <row r="238" spans="1:15" x14ac:dyDescent="0.25">
      <c r="A238" s="109">
        <v>42612</v>
      </c>
      <c r="B238" s="109"/>
      <c r="C238" s="34">
        <v>1264</v>
      </c>
      <c r="D238" s="35" t="s">
        <v>128</v>
      </c>
      <c r="E238" s="1"/>
      <c r="F238" s="1"/>
      <c r="G238" s="1"/>
      <c r="H238" s="1"/>
      <c r="I238" s="1"/>
      <c r="J238" s="110">
        <v>1586.655</v>
      </c>
      <c r="K238" s="110"/>
      <c r="L238" s="110"/>
      <c r="M238" s="1"/>
      <c r="N238" s="1"/>
      <c r="O238" s="35"/>
    </row>
    <row r="239" spans="1:15" x14ac:dyDescent="0.25">
      <c r="A239" s="109">
        <v>42612</v>
      </c>
      <c r="B239" s="109"/>
      <c r="C239" s="34">
        <v>1265</v>
      </c>
      <c r="D239" s="35" t="s">
        <v>128</v>
      </c>
      <c r="E239" s="1"/>
      <c r="F239" s="1"/>
      <c r="G239" s="1"/>
      <c r="H239" s="1"/>
      <c r="I239" s="1"/>
      <c r="J239" s="110">
        <v>5863.7250000000004</v>
      </c>
      <c r="K239" s="110"/>
      <c r="L239" s="110"/>
      <c r="M239" s="1"/>
      <c r="N239" s="1"/>
      <c r="O239" s="35"/>
    </row>
    <row r="240" spans="1:15" x14ac:dyDescent="0.25">
      <c r="A240" s="109">
        <v>42615</v>
      </c>
      <c r="B240" s="109"/>
      <c r="C240" s="34">
        <v>1267</v>
      </c>
      <c r="D240" s="35" t="s">
        <v>129</v>
      </c>
      <c r="E240" s="1"/>
      <c r="F240" s="1"/>
      <c r="G240" s="1"/>
      <c r="H240" s="1"/>
      <c r="I240" s="1"/>
      <c r="J240" s="110">
        <v>5812.0552349999989</v>
      </c>
      <c r="K240" s="110"/>
      <c r="L240" s="110"/>
      <c r="M240" s="1"/>
      <c r="N240" s="1"/>
      <c r="O240" s="35"/>
    </row>
    <row r="241" spans="1:15" x14ac:dyDescent="0.25">
      <c r="A241" s="109">
        <v>42615</v>
      </c>
      <c r="B241" s="109"/>
      <c r="C241" s="34">
        <v>1268</v>
      </c>
      <c r="D241" s="35" t="s">
        <v>129</v>
      </c>
      <c r="E241" s="1"/>
      <c r="F241" s="1"/>
      <c r="G241" s="1"/>
      <c r="H241" s="1"/>
      <c r="I241" s="1"/>
      <c r="J241" s="110">
        <v>2811.8745899999999</v>
      </c>
      <c r="K241" s="110"/>
      <c r="L241" s="110"/>
      <c r="M241" s="1"/>
      <c r="N241" s="1"/>
      <c r="O241" s="35"/>
    </row>
    <row r="242" spans="1:15" x14ac:dyDescent="0.25">
      <c r="A242" s="109">
        <v>42615</v>
      </c>
      <c r="B242" s="109"/>
      <c r="C242" s="34">
        <v>1269</v>
      </c>
      <c r="D242" s="35" t="s">
        <v>127</v>
      </c>
      <c r="E242" s="1"/>
      <c r="F242" s="1"/>
      <c r="G242" s="1"/>
      <c r="H242" s="1"/>
      <c r="I242" s="1"/>
      <c r="J242" s="110">
        <v>3391.7624999999998</v>
      </c>
      <c r="K242" s="110"/>
      <c r="L242" s="110"/>
      <c r="M242" s="1"/>
      <c r="N242" s="1"/>
      <c r="O242" s="35"/>
    </row>
    <row r="243" spans="1:15" x14ac:dyDescent="0.25">
      <c r="A243" s="109">
        <v>42615</v>
      </c>
      <c r="B243" s="109"/>
      <c r="C243" s="34">
        <v>1271</v>
      </c>
      <c r="D243" s="35" t="s">
        <v>127</v>
      </c>
      <c r="E243" s="1"/>
      <c r="F243" s="1"/>
      <c r="G243" s="1"/>
      <c r="H243" s="1"/>
      <c r="I243" s="1"/>
      <c r="J243" s="110">
        <v>977.28750000000002</v>
      </c>
      <c r="K243" s="110"/>
      <c r="L243" s="110"/>
      <c r="M243" s="1"/>
      <c r="N243" s="1"/>
      <c r="O243" s="35"/>
    </row>
    <row r="244" spans="1:15" x14ac:dyDescent="0.25">
      <c r="A244" s="109">
        <v>42615</v>
      </c>
      <c r="B244" s="109"/>
      <c r="C244" s="34">
        <v>1272</v>
      </c>
      <c r="D244" s="35" t="s">
        <v>129</v>
      </c>
      <c r="E244" s="1"/>
      <c r="F244" s="1"/>
      <c r="G244" s="1"/>
      <c r="H244" s="1"/>
      <c r="I244" s="1"/>
      <c r="J244" s="110">
        <v>3756.5206875000003</v>
      </c>
      <c r="K244" s="110"/>
      <c r="L244" s="110"/>
      <c r="M244" s="1"/>
      <c r="N244" s="1"/>
      <c r="O244" s="35"/>
    </row>
    <row r="245" spans="1:15" x14ac:dyDescent="0.25">
      <c r="A245" s="109">
        <v>42615</v>
      </c>
      <c r="B245" s="109"/>
      <c r="C245" s="34">
        <v>1274</v>
      </c>
      <c r="D245" s="35" t="s">
        <v>130</v>
      </c>
      <c r="E245" s="1"/>
      <c r="F245" s="1"/>
      <c r="G245" s="1"/>
      <c r="H245" s="1"/>
      <c r="I245" s="1"/>
      <c r="J245" s="110">
        <v>5575.8275999999996</v>
      </c>
      <c r="K245" s="110"/>
      <c r="L245" s="110"/>
      <c r="M245" s="1"/>
      <c r="N245" s="1"/>
      <c r="O245" s="35"/>
    </row>
    <row r="246" spans="1:15" x14ac:dyDescent="0.25">
      <c r="A246" s="109">
        <v>42615</v>
      </c>
      <c r="B246" s="109"/>
      <c r="C246" s="34">
        <v>1275</v>
      </c>
      <c r="D246" s="35" t="s">
        <v>130</v>
      </c>
      <c r="E246" s="1"/>
      <c r="F246" s="1"/>
      <c r="G246" s="1"/>
      <c r="H246" s="1"/>
      <c r="I246" s="1"/>
      <c r="J246" s="110">
        <v>7193.1234375000004</v>
      </c>
      <c r="K246" s="110"/>
      <c r="L246" s="110"/>
      <c r="M246" s="1"/>
      <c r="N246" s="1"/>
      <c r="O246" s="35"/>
    </row>
    <row r="247" spans="1:15" x14ac:dyDescent="0.25">
      <c r="A247" s="109">
        <v>42619</v>
      </c>
      <c r="B247" s="109"/>
      <c r="C247" s="34">
        <v>1270</v>
      </c>
      <c r="D247" s="35" t="s">
        <v>129</v>
      </c>
      <c r="E247" s="1"/>
      <c r="F247" s="1"/>
      <c r="G247" s="1"/>
      <c r="H247" s="1"/>
      <c r="I247" s="1"/>
      <c r="J247" s="110">
        <v>1208.7896625000001</v>
      </c>
      <c r="K247" s="110"/>
      <c r="L247" s="110"/>
      <c r="M247" s="1"/>
      <c r="N247" s="1"/>
      <c r="O247" s="35"/>
    </row>
    <row r="248" spans="1:15" x14ac:dyDescent="0.25">
      <c r="A248" s="109">
        <v>42619</v>
      </c>
      <c r="B248" s="109"/>
      <c r="C248" s="34">
        <v>1271</v>
      </c>
      <c r="D248" s="35" t="s">
        <v>129</v>
      </c>
      <c r="E248" s="1"/>
      <c r="F248" s="1"/>
      <c r="G248" s="1"/>
      <c r="H248" s="1"/>
      <c r="I248" s="1"/>
      <c r="J248" s="110">
        <v>1250.3531250000001</v>
      </c>
      <c r="K248" s="110"/>
      <c r="L248" s="110"/>
      <c r="M248" s="1"/>
      <c r="N248" s="1"/>
      <c r="O248" s="35"/>
    </row>
    <row r="249" spans="1:15" x14ac:dyDescent="0.25">
      <c r="A249" s="109">
        <v>42619</v>
      </c>
      <c r="B249" s="109"/>
      <c r="C249" s="34">
        <v>1274</v>
      </c>
      <c r="D249" s="35" t="s">
        <v>129</v>
      </c>
      <c r="E249" s="1"/>
      <c r="F249" s="1"/>
      <c r="G249" s="1"/>
      <c r="H249" s="1"/>
      <c r="I249" s="1"/>
      <c r="J249" s="110">
        <v>1667.1375</v>
      </c>
      <c r="K249" s="110"/>
      <c r="L249" s="110"/>
      <c r="M249" s="1"/>
      <c r="N249" s="1"/>
      <c r="O249" s="35"/>
    </row>
    <row r="250" spans="1:15" x14ac:dyDescent="0.25">
      <c r="A250" s="109">
        <v>42619</v>
      </c>
      <c r="B250" s="109"/>
      <c r="C250" s="34">
        <v>1275</v>
      </c>
      <c r="D250" s="35" t="s">
        <v>129</v>
      </c>
      <c r="E250" s="1"/>
      <c r="F250" s="1"/>
      <c r="G250" s="1"/>
      <c r="H250" s="1"/>
      <c r="I250" s="1"/>
      <c r="J250" s="110">
        <v>1833.8512499999999</v>
      </c>
      <c r="K250" s="110"/>
      <c r="L250" s="110"/>
      <c r="M250" s="1"/>
      <c r="N250" s="1"/>
      <c r="O250" s="35"/>
    </row>
    <row r="251" spans="1:15" x14ac:dyDescent="0.25">
      <c r="A251" s="109">
        <v>42619</v>
      </c>
      <c r="B251" s="109"/>
      <c r="C251" s="34">
        <v>1276</v>
      </c>
      <c r="D251" s="35" t="s">
        <v>129</v>
      </c>
      <c r="E251" s="1"/>
      <c r="F251" s="1"/>
      <c r="G251" s="1"/>
      <c r="H251" s="1"/>
      <c r="I251" s="1"/>
      <c r="J251" s="110">
        <v>6049.9845000000005</v>
      </c>
      <c r="K251" s="110"/>
      <c r="L251" s="110"/>
      <c r="M251" s="1"/>
      <c r="N251" s="1"/>
      <c r="O251" s="35"/>
    </row>
    <row r="252" spans="1:15" x14ac:dyDescent="0.25">
      <c r="A252" s="109">
        <v>42619</v>
      </c>
      <c r="B252" s="109"/>
      <c r="C252" s="34">
        <v>1277</v>
      </c>
      <c r="D252" s="35" t="s">
        <v>129</v>
      </c>
      <c r="E252" s="1"/>
      <c r="F252" s="1"/>
      <c r="G252" s="1"/>
      <c r="H252" s="1"/>
      <c r="I252" s="1"/>
      <c r="J252" s="110">
        <v>988.78499999999997</v>
      </c>
      <c r="K252" s="110"/>
      <c r="L252" s="110"/>
      <c r="M252" s="1"/>
      <c r="N252" s="1"/>
      <c r="O252" s="35"/>
    </row>
    <row r="253" spans="1:15" x14ac:dyDescent="0.25">
      <c r="A253" s="109">
        <v>42615</v>
      </c>
      <c r="B253" s="109"/>
      <c r="C253" s="34">
        <v>1280</v>
      </c>
      <c r="D253" s="35" t="s">
        <v>130</v>
      </c>
      <c r="E253" s="1"/>
      <c r="F253" s="1"/>
      <c r="G253" s="1"/>
      <c r="H253" s="1"/>
      <c r="I253" s="1"/>
      <c r="J253" s="110">
        <v>7760.8125</v>
      </c>
      <c r="K253" s="110"/>
      <c r="L253" s="110"/>
      <c r="M253" s="1"/>
      <c r="N253" s="1"/>
      <c r="O253" s="35"/>
    </row>
    <row r="254" spans="1:15" x14ac:dyDescent="0.25">
      <c r="A254" s="109">
        <v>42626</v>
      </c>
      <c r="B254" s="109"/>
      <c r="C254" s="34">
        <v>1283</v>
      </c>
      <c r="D254" s="35" t="s">
        <v>131</v>
      </c>
      <c r="E254" s="1"/>
      <c r="F254" s="1"/>
      <c r="G254" s="1"/>
      <c r="H254" s="1"/>
      <c r="I254" s="1"/>
      <c r="J254" s="110">
        <v>7157.1937500000004</v>
      </c>
      <c r="K254" s="110"/>
      <c r="L254" s="110"/>
      <c r="M254" s="1"/>
      <c r="N254" s="1"/>
      <c r="O254" s="35"/>
    </row>
    <row r="255" spans="1:15" x14ac:dyDescent="0.25">
      <c r="A255" s="109">
        <v>42626</v>
      </c>
      <c r="B255" s="109"/>
      <c r="C255" s="34">
        <v>1284</v>
      </c>
      <c r="D255" s="35" t="s">
        <v>98</v>
      </c>
      <c r="E255" s="1"/>
      <c r="F255" s="1"/>
      <c r="G255" s="1"/>
      <c r="H255" s="1"/>
      <c r="I255" s="1"/>
      <c r="J255" s="110">
        <v>661.10625000000005</v>
      </c>
      <c r="K255" s="110"/>
      <c r="L255" s="110">
        <f>SUM(J255-K255)</f>
        <v>661.10625000000005</v>
      </c>
      <c r="M255" s="1"/>
      <c r="N255" s="1"/>
      <c r="O255" s="35"/>
    </row>
    <row r="256" spans="1:15" x14ac:dyDescent="0.25">
      <c r="A256" s="109">
        <v>42626</v>
      </c>
      <c r="B256" s="109">
        <v>42799</v>
      </c>
      <c r="C256" s="34">
        <v>1285</v>
      </c>
      <c r="D256" s="35" t="s">
        <v>98</v>
      </c>
      <c r="E256" s="1"/>
      <c r="F256" s="1"/>
      <c r="G256" s="1"/>
      <c r="H256" s="1"/>
      <c r="I256" s="1"/>
      <c r="J256" s="110">
        <v>431.15625</v>
      </c>
      <c r="K256" s="110"/>
      <c r="L256" s="110"/>
      <c r="M256" s="1" t="s">
        <v>167</v>
      </c>
      <c r="N256" s="1"/>
      <c r="O256" s="35"/>
    </row>
    <row r="257" spans="1:15" x14ac:dyDescent="0.25">
      <c r="A257" s="109">
        <v>42627</v>
      </c>
      <c r="B257" s="109"/>
      <c r="C257" s="34">
        <v>1287</v>
      </c>
      <c r="D257" s="35" t="s">
        <v>121</v>
      </c>
      <c r="E257" s="1"/>
      <c r="F257" s="1"/>
      <c r="G257" s="1"/>
      <c r="H257" s="1"/>
      <c r="I257" s="1"/>
      <c r="J257" s="110">
        <v>0</v>
      </c>
      <c r="K257" s="110"/>
      <c r="L257" s="110"/>
      <c r="M257" s="1"/>
      <c r="N257" s="1"/>
      <c r="O257" s="35"/>
    </row>
    <row r="258" spans="1:15" x14ac:dyDescent="0.25">
      <c r="A258" s="109">
        <v>42628</v>
      </c>
      <c r="B258" s="109"/>
      <c r="C258" s="34">
        <v>1288</v>
      </c>
      <c r="D258" s="35" t="s">
        <v>97</v>
      </c>
      <c r="E258" s="1"/>
      <c r="F258" s="1"/>
      <c r="G258" s="1"/>
      <c r="H258" s="1"/>
      <c r="I258" s="1"/>
      <c r="J258" s="110">
        <v>0</v>
      </c>
      <c r="K258" s="110"/>
      <c r="L258" s="110"/>
      <c r="M258" s="1"/>
      <c r="N258" s="1"/>
      <c r="O258" s="35"/>
    </row>
    <row r="259" spans="1:15" x14ac:dyDescent="0.25">
      <c r="A259" s="109">
        <v>42628</v>
      </c>
      <c r="B259" s="109"/>
      <c r="C259" s="34">
        <v>1289</v>
      </c>
      <c r="D259" s="35" t="s">
        <v>96</v>
      </c>
      <c r="E259" s="1"/>
      <c r="F259" s="1"/>
      <c r="G259" s="1"/>
      <c r="H259" s="1"/>
      <c r="I259" s="1"/>
      <c r="J259" s="110">
        <v>11497.5</v>
      </c>
      <c r="K259" s="110"/>
      <c r="L259" s="110"/>
      <c r="M259" s="1"/>
      <c r="N259" s="1"/>
      <c r="O259" s="35"/>
    </row>
    <row r="260" spans="1:15" x14ac:dyDescent="0.25">
      <c r="A260" s="109">
        <v>42628</v>
      </c>
      <c r="B260" s="109"/>
      <c r="C260" s="34">
        <v>1291</v>
      </c>
      <c r="D260" s="35" t="s">
        <v>132</v>
      </c>
      <c r="E260" s="1"/>
      <c r="F260" s="1"/>
      <c r="G260" s="1"/>
      <c r="H260" s="1"/>
      <c r="I260" s="1"/>
      <c r="J260" s="110">
        <v>3122.1461250000002</v>
      </c>
      <c r="K260" s="110"/>
      <c r="L260" s="110"/>
      <c r="M260" s="1"/>
      <c r="N260" s="1"/>
      <c r="O260" s="35"/>
    </row>
    <row r="261" spans="1:15" x14ac:dyDescent="0.25">
      <c r="A261" s="109">
        <v>42628</v>
      </c>
      <c r="B261" s="109"/>
      <c r="C261" s="34">
        <v>1293</v>
      </c>
      <c r="D261" s="35" t="s">
        <v>132</v>
      </c>
      <c r="E261" s="1"/>
      <c r="F261" s="1"/>
      <c r="G261" s="1"/>
      <c r="H261" s="1"/>
      <c r="I261" s="1"/>
      <c r="J261" s="110">
        <v>2757.9628124999999</v>
      </c>
      <c r="K261" s="110"/>
      <c r="L261" s="110"/>
      <c r="M261" s="1"/>
      <c r="N261" s="1"/>
      <c r="O261" s="35"/>
    </row>
    <row r="262" spans="1:15" x14ac:dyDescent="0.25">
      <c r="A262" s="109">
        <v>42628</v>
      </c>
      <c r="B262" s="109"/>
      <c r="C262" s="34">
        <v>1294</v>
      </c>
      <c r="D262" s="35" t="s">
        <v>132</v>
      </c>
      <c r="E262" s="1"/>
      <c r="F262" s="1"/>
      <c r="G262" s="1"/>
      <c r="H262" s="1"/>
      <c r="I262" s="1"/>
      <c r="J262" s="110">
        <v>1096.5740625000001</v>
      </c>
      <c r="K262" s="110"/>
      <c r="L262" s="110"/>
      <c r="M262" s="1"/>
      <c r="N262" s="1"/>
      <c r="O262" s="35"/>
    </row>
    <row r="263" spans="1:15" x14ac:dyDescent="0.25">
      <c r="A263" s="109">
        <v>42628</v>
      </c>
      <c r="B263" s="109"/>
      <c r="C263" s="34">
        <v>1296</v>
      </c>
      <c r="D263" s="35" t="s">
        <v>132</v>
      </c>
      <c r="E263" s="1"/>
      <c r="F263" s="1"/>
      <c r="G263" s="1"/>
      <c r="H263" s="1"/>
      <c r="I263" s="1"/>
      <c r="J263" s="110">
        <v>4340.3062499999996</v>
      </c>
      <c r="K263" s="110"/>
      <c r="L263" s="110"/>
      <c r="M263" s="1"/>
      <c r="N263" s="1"/>
      <c r="O263" s="35"/>
    </row>
    <row r="264" spans="1:15" x14ac:dyDescent="0.25">
      <c r="A264" s="109">
        <v>42628</v>
      </c>
      <c r="B264" s="109"/>
      <c r="C264" s="34">
        <v>1298</v>
      </c>
      <c r="D264" s="35" t="s">
        <v>132</v>
      </c>
      <c r="E264" s="1"/>
      <c r="F264" s="1"/>
      <c r="G264" s="1"/>
      <c r="H264" s="1"/>
      <c r="I264" s="1"/>
      <c r="J264" s="110">
        <v>2374.2337499999999</v>
      </c>
      <c r="K264" s="110"/>
      <c r="L264" s="110"/>
      <c r="M264" s="1"/>
      <c r="N264" s="1"/>
      <c r="O264" s="35"/>
    </row>
    <row r="265" spans="1:15" x14ac:dyDescent="0.25">
      <c r="A265" s="109">
        <v>42628</v>
      </c>
      <c r="B265" s="109"/>
      <c r="C265" s="34">
        <v>1299</v>
      </c>
      <c r="D265" s="35" t="s">
        <v>132</v>
      </c>
      <c r="E265" s="1"/>
      <c r="F265" s="1"/>
      <c r="G265" s="1"/>
      <c r="H265" s="1"/>
      <c r="I265" s="1"/>
      <c r="J265" s="110">
        <v>3592.96875</v>
      </c>
      <c r="K265" s="110"/>
      <c r="L265" s="110"/>
      <c r="M265" s="1"/>
      <c r="N265" s="1"/>
      <c r="O265" s="35"/>
    </row>
    <row r="266" spans="1:15" x14ac:dyDescent="0.25">
      <c r="A266" s="109">
        <v>42628</v>
      </c>
      <c r="B266" s="109"/>
      <c r="C266" s="34">
        <v>1301</v>
      </c>
      <c r="D266" s="35" t="s">
        <v>132</v>
      </c>
      <c r="E266" s="1"/>
      <c r="F266" s="1"/>
      <c r="G266" s="1"/>
      <c r="H266" s="1"/>
      <c r="I266" s="1"/>
      <c r="J266" s="110">
        <v>2757.9628124999999</v>
      </c>
      <c r="K266" s="110"/>
      <c r="L266" s="110"/>
      <c r="M266" s="1"/>
      <c r="N266" s="1"/>
      <c r="O266" s="35"/>
    </row>
    <row r="267" spans="1:15" x14ac:dyDescent="0.25">
      <c r="A267" s="109">
        <v>42632</v>
      </c>
      <c r="B267" s="109"/>
      <c r="C267" s="34">
        <v>1311</v>
      </c>
      <c r="D267" s="35" t="s">
        <v>133</v>
      </c>
      <c r="E267" s="1"/>
      <c r="F267" s="1"/>
      <c r="G267" s="1"/>
      <c r="H267" s="1"/>
      <c r="I267" s="1"/>
      <c r="J267" s="110">
        <v>3272.1885000000002</v>
      </c>
      <c r="K267" s="110"/>
      <c r="L267" s="110"/>
      <c r="M267" s="1"/>
      <c r="N267" s="1"/>
      <c r="O267" s="35"/>
    </row>
    <row r="268" spans="1:15" x14ac:dyDescent="0.25">
      <c r="A268" s="109">
        <v>42632</v>
      </c>
      <c r="B268" s="109"/>
      <c r="C268" s="34">
        <v>1312</v>
      </c>
      <c r="D268" s="35" t="s">
        <v>133</v>
      </c>
      <c r="E268" s="1"/>
      <c r="F268" s="1"/>
      <c r="G268" s="1"/>
      <c r="H268" s="1"/>
      <c r="I268" s="1"/>
      <c r="J268" s="110">
        <v>4277.07</v>
      </c>
      <c r="K268" s="110"/>
      <c r="L268" s="110"/>
      <c r="M268" s="1"/>
      <c r="N268" s="1"/>
      <c r="O268" s="35"/>
    </row>
    <row r="269" spans="1:15" x14ac:dyDescent="0.25">
      <c r="A269" s="109">
        <v>42632</v>
      </c>
      <c r="B269" s="109"/>
      <c r="C269" s="34">
        <v>1314</v>
      </c>
      <c r="D269" s="35" t="s">
        <v>133</v>
      </c>
      <c r="E269" s="1"/>
      <c r="F269" s="1"/>
      <c r="G269" s="1"/>
      <c r="H269" s="1"/>
      <c r="I269" s="1"/>
      <c r="J269" s="110">
        <v>2269.3190625000002</v>
      </c>
      <c r="K269" s="110"/>
      <c r="L269" s="110"/>
      <c r="M269" s="1"/>
      <c r="N269" s="1"/>
      <c r="O269" s="35"/>
    </row>
    <row r="270" spans="1:15" x14ac:dyDescent="0.25">
      <c r="A270" s="109">
        <v>42632</v>
      </c>
      <c r="B270" s="109"/>
      <c r="C270" s="34">
        <v>1315</v>
      </c>
      <c r="D270" s="35" t="s">
        <v>133</v>
      </c>
      <c r="E270" s="1"/>
      <c r="F270" s="1"/>
      <c r="G270" s="1"/>
      <c r="H270" s="1"/>
      <c r="I270" s="1"/>
      <c r="J270" s="110">
        <v>1901.3990625000001</v>
      </c>
      <c r="K270" s="110"/>
      <c r="L270" s="110"/>
      <c r="M270" s="1"/>
      <c r="N270" s="1"/>
      <c r="O270" s="35"/>
    </row>
    <row r="271" spans="1:15" x14ac:dyDescent="0.25">
      <c r="A271" s="109">
        <v>42632</v>
      </c>
      <c r="B271" s="109"/>
      <c r="C271" s="34">
        <v>1316</v>
      </c>
      <c r="D271" s="35" t="s">
        <v>133</v>
      </c>
      <c r="E271" s="1"/>
      <c r="F271" s="1"/>
      <c r="G271" s="1"/>
      <c r="H271" s="1"/>
      <c r="I271" s="1"/>
      <c r="J271" s="110">
        <v>4254.0749999999998</v>
      </c>
      <c r="K271" s="110"/>
      <c r="L271" s="110"/>
      <c r="M271" s="1"/>
      <c r="N271" s="1"/>
      <c r="O271" s="35"/>
    </row>
    <row r="272" spans="1:15" x14ac:dyDescent="0.25">
      <c r="A272" s="109">
        <v>42632</v>
      </c>
      <c r="B272" s="109"/>
      <c r="C272" s="34">
        <v>1318</v>
      </c>
      <c r="D272" s="35" t="s">
        <v>133</v>
      </c>
      <c r="E272" s="1"/>
      <c r="F272" s="1"/>
      <c r="G272" s="1"/>
      <c r="H272" s="1"/>
      <c r="I272" s="1"/>
      <c r="J272" s="110">
        <v>6984.7312499999998</v>
      </c>
      <c r="K272" s="110"/>
      <c r="L272" s="110"/>
      <c r="M272" s="1"/>
      <c r="N272" s="1"/>
      <c r="O272" s="35"/>
    </row>
    <row r="273" spans="1:15" x14ac:dyDescent="0.25">
      <c r="A273" s="109">
        <v>42632</v>
      </c>
      <c r="B273" s="109"/>
      <c r="C273" s="34">
        <v>1321</v>
      </c>
      <c r="D273" s="35" t="s">
        <v>133</v>
      </c>
      <c r="E273" s="1"/>
      <c r="F273" s="1"/>
      <c r="G273" s="1"/>
      <c r="H273" s="1"/>
      <c r="I273" s="1"/>
      <c r="J273" s="110">
        <v>1478.8659375</v>
      </c>
      <c r="K273" s="110"/>
      <c r="L273" s="110"/>
      <c r="M273" s="1"/>
      <c r="N273" s="1"/>
      <c r="O273" s="35"/>
    </row>
    <row r="274" spans="1:15" x14ac:dyDescent="0.25">
      <c r="A274" s="109">
        <v>42632</v>
      </c>
      <c r="B274" s="109"/>
      <c r="C274" s="34">
        <v>1318</v>
      </c>
      <c r="D274" s="35" t="s">
        <v>94</v>
      </c>
      <c r="E274" s="1"/>
      <c r="F274" s="1"/>
      <c r="G274" s="1"/>
      <c r="H274" s="1"/>
      <c r="I274" s="1"/>
      <c r="J274" s="110">
        <v>1029.0262499999999</v>
      </c>
      <c r="K274" s="110"/>
      <c r="L274" s="110"/>
      <c r="M274" s="1"/>
      <c r="N274" s="1"/>
      <c r="O274" s="35"/>
    </row>
    <row r="275" spans="1:15" x14ac:dyDescent="0.25">
      <c r="A275" s="109">
        <v>42632</v>
      </c>
      <c r="B275" s="109"/>
      <c r="C275" s="34">
        <v>1319</v>
      </c>
      <c r="D275" s="35" t="s">
        <v>133</v>
      </c>
      <c r="E275" s="1"/>
      <c r="F275" s="1"/>
      <c r="G275" s="1"/>
      <c r="H275" s="1"/>
      <c r="I275" s="1"/>
      <c r="J275" s="110">
        <v>1029.0262499999999</v>
      </c>
      <c r="K275" s="110"/>
      <c r="L275" s="110"/>
      <c r="M275" s="1"/>
      <c r="N275" s="1"/>
      <c r="O275" s="35"/>
    </row>
    <row r="276" spans="1:15" x14ac:dyDescent="0.25">
      <c r="A276" s="109">
        <v>42632</v>
      </c>
      <c r="B276" s="109"/>
      <c r="C276" s="34">
        <v>1323</v>
      </c>
      <c r="D276" s="35" t="s">
        <v>133</v>
      </c>
      <c r="E276" s="1"/>
      <c r="F276" s="1"/>
      <c r="G276" s="1"/>
      <c r="H276" s="1"/>
      <c r="I276" s="1"/>
      <c r="J276" s="110">
        <v>3449.25</v>
      </c>
      <c r="K276" s="110"/>
      <c r="L276" s="110"/>
      <c r="M276" s="1"/>
      <c r="N276" s="1"/>
      <c r="O276" s="35"/>
    </row>
    <row r="277" spans="1:15" x14ac:dyDescent="0.25">
      <c r="A277" s="109">
        <v>42632</v>
      </c>
      <c r="B277" s="109"/>
      <c r="C277" s="34">
        <v>1324</v>
      </c>
      <c r="D277" s="35" t="s">
        <v>133</v>
      </c>
      <c r="E277" s="1"/>
      <c r="F277" s="1"/>
      <c r="G277" s="1"/>
      <c r="H277" s="1"/>
      <c r="I277" s="1"/>
      <c r="J277" s="110">
        <v>3449.25</v>
      </c>
      <c r="K277" s="110"/>
      <c r="L277" s="110"/>
      <c r="M277" s="1"/>
      <c r="N277" s="1"/>
      <c r="O277" s="35"/>
    </row>
    <row r="278" spans="1:15" x14ac:dyDescent="0.25">
      <c r="A278" s="109">
        <v>42632</v>
      </c>
      <c r="B278" s="109"/>
      <c r="C278" s="34">
        <v>1326</v>
      </c>
      <c r="D278" s="35" t="s">
        <v>133</v>
      </c>
      <c r="E278" s="1"/>
      <c r="F278" s="1"/>
      <c r="G278" s="1"/>
      <c r="H278" s="1"/>
      <c r="I278" s="1"/>
      <c r="J278" s="110">
        <v>4915.4399437499997</v>
      </c>
      <c r="K278" s="110"/>
      <c r="L278" s="110"/>
      <c r="M278" s="1"/>
      <c r="N278" s="1"/>
      <c r="O278" s="35"/>
    </row>
    <row r="279" spans="1:15" x14ac:dyDescent="0.25">
      <c r="A279" s="109">
        <v>42632</v>
      </c>
      <c r="B279" s="109"/>
      <c r="C279" s="34">
        <v>1330</v>
      </c>
      <c r="D279" s="35" t="s">
        <v>133</v>
      </c>
      <c r="E279" s="1"/>
      <c r="F279" s="1"/>
      <c r="G279" s="1"/>
      <c r="H279" s="1"/>
      <c r="I279" s="1"/>
      <c r="J279" s="110">
        <v>15032.981250000001</v>
      </c>
      <c r="K279" s="110"/>
      <c r="L279" s="110"/>
      <c r="M279" s="1"/>
      <c r="N279" s="1"/>
      <c r="O279" s="35"/>
    </row>
    <row r="280" spans="1:15" x14ac:dyDescent="0.25">
      <c r="A280" s="109">
        <v>42633</v>
      </c>
      <c r="B280" s="109"/>
      <c r="C280" s="34">
        <v>1332</v>
      </c>
      <c r="D280" s="35" t="s">
        <v>109</v>
      </c>
      <c r="E280" s="1"/>
      <c r="F280" s="1"/>
      <c r="G280" s="1"/>
      <c r="H280" s="1"/>
      <c r="I280" s="1"/>
      <c r="J280" s="110">
        <v>5708.50875</v>
      </c>
      <c r="K280" s="110"/>
      <c r="L280" s="110">
        <f>SUM(J280-K280)</f>
        <v>5708.50875</v>
      </c>
      <c r="M280" s="1"/>
      <c r="N280" s="1"/>
      <c r="O280" s="35"/>
    </row>
    <row r="281" spans="1:15" x14ac:dyDescent="0.25">
      <c r="A281" s="109">
        <v>42634</v>
      </c>
      <c r="B281" s="109"/>
      <c r="C281" s="34">
        <v>1334</v>
      </c>
      <c r="D281" s="35" t="s">
        <v>132</v>
      </c>
      <c r="E281" s="1"/>
      <c r="F281" s="1"/>
      <c r="G281" s="1"/>
      <c r="H281" s="1"/>
      <c r="I281" s="1"/>
      <c r="J281" s="110">
        <v>4109.7813749999996</v>
      </c>
      <c r="K281" s="110"/>
      <c r="L281" s="110"/>
      <c r="M281" s="1"/>
      <c r="N281" s="1"/>
      <c r="O281" s="35"/>
    </row>
    <row r="282" spans="1:15" x14ac:dyDescent="0.25">
      <c r="A282" s="109">
        <v>42646</v>
      </c>
      <c r="B282" s="109"/>
      <c r="C282" s="34">
        <v>1338</v>
      </c>
      <c r="D282" s="35" t="s">
        <v>112</v>
      </c>
      <c r="E282" s="1"/>
      <c r="F282" s="1"/>
      <c r="G282" s="1"/>
      <c r="H282" s="1"/>
      <c r="I282" s="1"/>
      <c r="J282" s="110">
        <v>17841.820500000002</v>
      </c>
      <c r="K282" s="110"/>
      <c r="L282" s="110">
        <f>SUM(J282-K282)</f>
        <v>17841.820500000002</v>
      </c>
      <c r="M282" s="1"/>
      <c r="N282" s="1"/>
      <c r="O282" s="35"/>
    </row>
    <row r="283" spans="1:15" x14ac:dyDescent="0.25">
      <c r="A283" s="109">
        <v>42646</v>
      </c>
      <c r="B283" s="109"/>
      <c r="C283" s="34">
        <v>1340</v>
      </c>
      <c r="D283" s="35" t="s">
        <v>134</v>
      </c>
      <c r="E283" s="1"/>
      <c r="F283" s="1"/>
      <c r="G283" s="1"/>
      <c r="H283" s="1"/>
      <c r="I283" s="1"/>
      <c r="J283" s="110">
        <v>5731.5037499999999</v>
      </c>
      <c r="K283" s="110"/>
      <c r="L283" s="110">
        <f>SUM(J283-K283)</f>
        <v>5731.5037499999999</v>
      </c>
      <c r="M283" s="1"/>
      <c r="N283" s="1"/>
      <c r="O283" s="35"/>
    </row>
    <row r="284" spans="1:15" x14ac:dyDescent="0.25">
      <c r="A284" s="109">
        <v>42646</v>
      </c>
      <c r="B284" s="109"/>
      <c r="C284" s="34">
        <v>1341</v>
      </c>
      <c r="D284" s="35" t="s">
        <v>135</v>
      </c>
      <c r="E284" s="1"/>
      <c r="F284" s="1"/>
      <c r="G284" s="1"/>
      <c r="H284" s="1"/>
      <c r="I284" s="1"/>
      <c r="J284" s="110">
        <v>5731.5037499999999</v>
      </c>
      <c r="K284" s="110"/>
      <c r="L284" s="110"/>
      <c r="M284" s="1"/>
      <c r="N284" s="1"/>
      <c r="O284" s="35"/>
    </row>
    <row r="285" spans="1:15" x14ac:dyDescent="0.25">
      <c r="A285" s="109">
        <v>42661</v>
      </c>
      <c r="B285" s="109"/>
      <c r="C285" s="34">
        <v>1343</v>
      </c>
      <c r="D285" s="35" t="s">
        <v>118</v>
      </c>
      <c r="E285" s="1"/>
      <c r="F285" s="1"/>
      <c r="G285" s="1"/>
      <c r="H285" s="1"/>
      <c r="I285" s="1"/>
      <c r="J285" s="110">
        <v>3334.2750000000001</v>
      </c>
      <c r="K285" s="110"/>
      <c r="L285" s="110"/>
      <c r="M285" s="1"/>
      <c r="N285" s="1"/>
      <c r="O285" s="35"/>
    </row>
    <row r="286" spans="1:15" x14ac:dyDescent="0.25">
      <c r="A286" s="109">
        <v>42667</v>
      </c>
      <c r="B286" s="109"/>
      <c r="C286" s="34">
        <v>1353</v>
      </c>
      <c r="D286" s="35" t="s">
        <v>137</v>
      </c>
      <c r="E286" s="1"/>
      <c r="F286" s="1"/>
      <c r="G286" s="1"/>
      <c r="H286" s="1"/>
      <c r="I286" s="1"/>
      <c r="J286" s="110">
        <v>3491.9287199999999</v>
      </c>
      <c r="K286" s="110"/>
      <c r="L286" s="110"/>
      <c r="M286" s="1"/>
      <c r="N286" s="1"/>
      <c r="O286" s="35"/>
    </row>
    <row r="287" spans="1:15" x14ac:dyDescent="0.25">
      <c r="A287" s="109">
        <v>42667</v>
      </c>
      <c r="B287" s="109"/>
      <c r="C287" s="34">
        <v>1354</v>
      </c>
      <c r="D287" s="35" t="s">
        <v>137</v>
      </c>
      <c r="E287" s="1"/>
      <c r="F287" s="1"/>
      <c r="G287" s="1"/>
      <c r="H287" s="1"/>
      <c r="I287" s="1"/>
      <c r="J287" s="110">
        <v>2761.6994999999997</v>
      </c>
      <c r="K287" s="110"/>
      <c r="L287" s="110"/>
      <c r="M287" s="1"/>
      <c r="N287" s="1"/>
      <c r="O287" s="35"/>
    </row>
    <row r="288" spans="1:15" x14ac:dyDescent="0.25">
      <c r="A288" s="109">
        <v>42667</v>
      </c>
      <c r="B288" s="109"/>
      <c r="C288" s="34">
        <v>1355</v>
      </c>
      <c r="D288" s="35" t="s">
        <v>137</v>
      </c>
      <c r="E288" s="1"/>
      <c r="F288" s="1"/>
      <c r="G288" s="1"/>
      <c r="H288" s="1"/>
      <c r="I288" s="1"/>
      <c r="J288" s="110">
        <v>1371.076875</v>
      </c>
      <c r="K288" s="110"/>
      <c r="L288" s="110"/>
      <c r="M288" s="1"/>
      <c r="N288" s="1"/>
      <c r="O288" s="35"/>
    </row>
    <row r="289" spans="1:15" x14ac:dyDescent="0.25">
      <c r="A289" s="109">
        <v>42667</v>
      </c>
      <c r="B289" s="109"/>
      <c r="C289" s="34">
        <v>1356</v>
      </c>
      <c r="D289" s="35" t="s">
        <v>137</v>
      </c>
      <c r="E289" s="1"/>
      <c r="F289" s="1"/>
      <c r="G289" s="1"/>
      <c r="H289" s="1"/>
      <c r="I289" s="1"/>
      <c r="J289" s="110">
        <v>989.93475000000001</v>
      </c>
      <c r="K289" s="110"/>
      <c r="L289" s="110"/>
      <c r="M289" s="1"/>
      <c r="N289" s="1"/>
      <c r="O289" s="35"/>
    </row>
    <row r="290" spans="1:15" x14ac:dyDescent="0.25">
      <c r="A290" s="109">
        <v>42667</v>
      </c>
      <c r="B290" s="109"/>
      <c r="C290" s="34">
        <v>1357</v>
      </c>
      <c r="D290" s="35" t="s">
        <v>137</v>
      </c>
      <c r="E290" s="1"/>
      <c r="F290" s="1"/>
      <c r="G290" s="1"/>
      <c r="H290" s="1"/>
      <c r="I290" s="1"/>
      <c r="J290" s="110">
        <v>1029.0262499999999</v>
      </c>
      <c r="K290" s="110"/>
      <c r="L290" s="110"/>
      <c r="M290" s="1"/>
      <c r="N290" s="1"/>
      <c r="O290" s="35"/>
    </row>
    <row r="291" spans="1:15" x14ac:dyDescent="0.25">
      <c r="A291" s="109">
        <v>42667</v>
      </c>
      <c r="B291" s="109"/>
      <c r="C291" s="34">
        <v>1358</v>
      </c>
      <c r="D291" s="35" t="s">
        <v>137</v>
      </c>
      <c r="E291" s="1"/>
      <c r="F291" s="1"/>
      <c r="G291" s="1"/>
      <c r="H291" s="1"/>
      <c r="I291" s="1"/>
      <c r="J291" s="110">
        <v>684.10125000000005</v>
      </c>
      <c r="K291" s="110"/>
      <c r="L291" s="110"/>
      <c r="M291" s="1"/>
      <c r="N291" s="1"/>
      <c r="O291" s="35"/>
    </row>
    <row r="292" spans="1:15" x14ac:dyDescent="0.25">
      <c r="A292" s="109">
        <v>42667</v>
      </c>
      <c r="B292" s="109"/>
      <c r="C292" s="34">
        <v>1359</v>
      </c>
      <c r="D292" s="35" t="s">
        <v>137</v>
      </c>
      <c r="E292" s="1"/>
      <c r="F292" s="1"/>
      <c r="G292" s="1"/>
      <c r="H292" s="1"/>
      <c r="I292" s="1"/>
      <c r="J292" s="110">
        <v>1879.8412499999999</v>
      </c>
      <c r="K292" s="110"/>
      <c r="L292" s="110"/>
      <c r="M292" s="1"/>
      <c r="N292" s="1"/>
      <c r="O292" s="35"/>
    </row>
    <row r="293" spans="1:15" x14ac:dyDescent="0.25">
      <c r="A293" s="109">
        <v>42667</v>
      </c>
      <c r="B293" s="109"/>
      <c r="C293" s="34">
        <v>1360</v>
      </c>
      <c r="D293" s="35" t="s">
        <v>137</v>
      </c>
      <c r="E293" s="1"/>
      <c r="F293" s="1"/>
      <c r="G293" s="1"/>
      <c r="H293" s="1"/>
      <c r="I293" s="1"/>
      <c r="J293" s="110">
        <v>1782.1125</v>
      </c>
      <c r="K293" s="110"/>
      <c r="L293" s="110"/>
      <c r="M293" s="1"/>
      <c r="N293" s="1"/>
      <c r="O293" s="35"/>
    </row>
    <row r="294" spans="1:15" x14ac:dyDescent="0.25">
      <c r="A294" s="109">
        <v>42667</v>
      </c>
      <c r="B294" s="109"/>
      <c r="C294" s="34">
        <v>1361</v>
      </c>
      <c r="D294" s="35" t="s">
        <v>137</v>
      </c>
      <c r="E294" s="1"/>
      <c r="F294" s="1"/>
      <c r="G294" s="1"/>
      <c r="H294" s="1"/>
      <c r="I294" s="1"/>
      <c r="J294" s="110">
        <v>6330.5235000000002</v>
      </c>
      <c r="K294" s="110"/>
      <c r="L294" s="110"/>
      <c r="M294" s="1"/>
      <c r="N294" s="1"/>
      <c r="O294" s="35"/>
    </row>
    <row r="295" spans="1:15" x14ac:dyDescent="0.25">
      <c r="A295" s="109">
        <v>42667</v>
      </c>
      <c r="B295" s="109"/>
      <c r="C295" s="34">
        <v>1362</v>
      </c>
      <c r="D295" s="35" t="s">
        <v>137</v>
      </c>
      <c r="E295" s="1"/>
      <c r="F295" s="1"/>
      <c r="G295" s="1"/>
      <c r="H295" s="1"/>
      <c r="I295" s="1"/>
      <c r="J295" s="110">
        <v>6737.5349999999999</v>
      </c>
      <c r="K295" s="110"/>
      <c r="L295" s="110"/>
      <c r="M295" s="1"/>
      <c r="N295" s="1"/>
      <c r="O295" s="35"/>
    </row>
    <row r="296" spans="1:15" x14ac:dyDescent="0.25">
      <c r="A296" s="109">
        <v>42667</v>
      </c>
      <c r="B296" s="109"/>
      <c r="C296" s="34">
        <v>1363</v>
      </c>
      <c r="D296" s="35" t="s">
        <v>137</v>
      </c>
      <c r="E296" s="1"/>
      <c r="F296" s="1"/>
      <c r="G296" s="1"/>
      <c r="H296" s="1"/>
      <c r="I296" s="1"/>
      <c r="J296" s="110">
        <v>2988.2002499999999</v>
      </c>
      <c r="K296" s="110"/>
      <c r="L296" s="110"/>
      <c r="M296" s="1"/>
      <c r="N296" s="1"/>
      <c r="O296" s="35"/>
    </row>
    <row r="297" spans="1:15" x14ac:dyDescent="0.25">
      <c r="A297" s="109">
        <v>42697</v>
      </c>
      <c r="B297" s="109"/>
      <c r="C297" s="34">
        <v>1367</v>
      </c>
      <c r="D297" s="35" t="s">
        <v>81</v>
      </c>
      <c r="E297" s="1"/>
      <c r="F297" s="1"/>
      <c r="G297" s="1"/>
      <c r="H297" s="1"/>
      <c r="I297" s="1"/>
      <c r="J297" s="110">
        <v>776.08124999999995</v>
      </c>
      <c r="K297" s="110"/>
      <c r="L297" s="110"/>
      <c r="M297" s="1"/>
      <c r="N297" s="1"/>
      <c r="O297" s="35"/>
    </row>
    <row r="298" spans="1:15" x14ac:dyDescent="0.25">
      <c r="A298" s="109">
        <v>42697</v>
      </c>
      <c r="B298" s="109"/>
      <c r="C298" s="34">
        <v>1368</v>
      </c>
      <c r="D298" s="35" t="s">
        <v>81</v>
      </c>
      <c r="E298" s="1"/>
      <c r="F298" s="1"/>
      <c r="G298" s="1"/>
      <c r="H298" s="1"/>
      <c r="I298" s="1"/>
      <c r="J298" s="110">
        <v>2012.0625</v>
      </c>
      <c r="K298" s="110"/>
      <c r="L298" s="110"/>
      <c r="M298" s="1"/>
      <c r="N298" s="1"/>
      <c r="O298" s="35"/>
    </row>
    <row r="299" spans="1:15" x14ac:dyDescent="0.25">
      <c r="A299" s="109">
        <v>42697</v>
      </c>
      <c r="B299" s="109"/>
      <c r="C299" s="34">
        <v>1369</v>
      </c>
      <c r="D299" s="35" t="s">
        <v>143</v>
      </c>
      <c r="E299" s="1"/>
      <c r="F299" s="1"/>
      <c r="G299" s="1"/>
      <c r="H299" s="1"/>
      <c r="I299" s="1"/>
      <c r="J299" s="110">
        <v>1092.2625</v>
      </c>
      <c r="K299" s="110"/>
      <c r="L299" s="110"/>
      <c r="M299" s="1"/>
      <c r="N299" s="1"/>
      <c r="O299" s="35"/>
    </row>
    <row r="300" spans="1:15" x14ac:dyDescent="0.25">
      <c r="A300" s="109">
        <v>42697</v>
      </c>
      <c r="B300" s="109"/>
      <c r="C300" s="34">
        <v>1370</v>
      </c>
      <c r="D300" s="35" t="s">
        <v>98</v>
      </c>
      <c r="E300" s="1"/>
      <c r="F300" s="1"/>
      <c r="G300" s="1"/>
      <c r="H300" s="1"/>
      <c r="I300" s="1"/>
      <c r="J300" s="110">
        <v>1245.6391500000002</v>
      </c>
      <c r="K300" s="110"/>
      <c r="L300" s="110">
        <f>SUM(J300-K300)</f>
        <v>1245.6391500000002</v>
      </c>
      <c r="M300" s="1"/>
      <c r="N300" s="1"/>
      <c r="O300" s="35"/>
    </row>
    <row r="301" spans="1:15" x14ac:dyDescent="0.25">
      <c r="A301" s="109">
        <v>42698</v>
      </c>
      <c r="B301" s="109"/>
      <c r="C301" s="34">
        <v>1371</v>
      </c>
      <c r="D301" s="35" t="s">
        <v>98</v>
      </c>
      <c r="E301" s="1"/>
      <c r="F301" s="1"/>
      <c r="G301" s="1"/>
      <c r="H301" s="1"/>
      <c r="I301" s="1"/>
      <c r="J301" s="110">
        <v>293.18624999999997</v>
      </c>
      <c r="K301" s="110"/>
      <c r="L301" s="110">
        <f>SUM(J301-K301)</f>
        <v>293.18624999999997</v>
      </c>
      <c r="M301" s="1"/>
      <c r="N301" s="1"/>
      <c r="O301" s="35"/>
    </row>
    <row r="302" spans="1:15" x14ac:dyDescent="0.25">
      <c r="A302" s="109">
        <v>42698</v>
      </c>
      <c r="B302" s="109"/>
      <c r="C302" s="34">
        <v>1372</v>
      </c>
      <c r="D302" s="35" t="s">
        <v>98</v>
      </c>
      <c r="E302" s="1"/>
      <c r="F302" s="1"/>
      <c r="G302" s="1"/>
      <c r="H302" s="1"/>
      <c r="I302" s="1"/>
      <c r="J302" s="110">
        <v>114.97499999999999</v>
      </c>
      <c r="K302" s="110"/>
      <c r="L302" s="110">
        <f>SUM(J302-K302)</f>
        <v>114.97499999999999</v>
      </c>
      <c r="M302" s="1"/>
      <c r="N302" s="1"/>
      <c r="O302" s="35"/>
    </row>
    <row r="303" spans="1:15" x14ac:dyDescent="0.25">
      <c r="A303" s="109">
        <v>42698</v>
      </c>
      <c r="B303" s="109"/>
      <c r="C303" s="34">
        <v>1374</v>
      </c>
      <c r="D303" s="35" t="s">
        <v>98</v>
      </c>
      <c r="E303" s="1"/>
      <c r="F303" s="1"/>
      <c r="G303" s="1"/>
      <c r="H303" s="1"/>
      <c r="I303" s="1"/>
      <c r="J303" s="110">
        <v>837.47789999999998</v>
      </c>
      <c r="K303" s="110"/>
      <c r="L303" s="110">
        <f>SUM(J303-K303)</f>
        <v>837.47789999999998</v>
      </c>
      <c r="M303" s="1"/>
      <c r="N303" s="1"/>
      <c r="O303" s="35"/>
    </row>
    <row r="304" spans="1:15" x14ac:dyDescent="0.25">
      <c r="A304" s="109">
        <v>42698</v>
      </c>
      <c r="B304" s="109"/>
      <c r="C304" s="34">
        <v>1375</v>
      </c>
      <c r="D304" s="35" t="s">
        <v>137</v>
      </c>
      <c r="E304" s="1"/>
      <c r="F304" s="1"/>
      <c r="G304" s="1"/>
      <c r="H304" s="1"/>
      <c r="I304" s="1"/>
      <c r="J304" s="110">
        <v>2973.39147</v>
      </c>
      <c r="K304" s="110"/>
      <c r="L304" s="110"/>
      <c r="M304" s="1"/>
      <c r="N304" s="1"/>
      <c r="O304" s="35"/>
    </row>
    <row r="305" spans="1:15" x14ac:dyDescent="0.25">
      <c r="A305" s="109">
        <v>42698</v>
      </c>
      <c r="B305" s="109"/>
      <c r="C305" s="34">
        <v>1376</v>
      </c>
      <c r="D305" s="35" t="s">
        <v>137</v>
      </c>
      <c r="E305" s="1"/>
      <c r="F305" s="1"/>
      <c r="G305" s="1"/>
      <c r="H305" s="1"/>
      <c r="I305" s="1"/>
      <c r="J305" s="110">
        <v>2988.2002499999999</v>
      </c>
      <c r="K305" s="110"/>
      <c r="L305" s="110"/>
      <c r="M305" s="1"/>
      <c r="N305" s="1"/>
      <c r="O305" s="35"/>
    </row>
    <row r="306" spans="1:15" x14ac:dyDescent="0.25">
      <c r="A306" s="109">
        <v>42698</v>
      </c>
      <c r="B306" s="109"/>
      <c r="C306" s="34">
        <v>1377</v>
      </c>
      <c r="D306" s="35" t="s">
        <v>137</v>
      </c>
      <c r="E306" s="1"/>
      <c r="F306" s="1"/>
      <c r="G306" s="1"/>
      <c r="H306" s="1"/>
      <c r="I306" s="1"/>
      <c r="J306" s="110">
        <v>6737.5349999999999</v>
      </c>
      <c r="K306" s="110"/>
      <c r="L306" s="110"/>
      <c r="M306" s="1"/>
      <c r="N306" s="1"/>
      <c r="O306" s="35"/>
    </row>
    <row r="307" spans="1:15" x14ac:dyDescent="0.25">
      <c r="A307" s="109">
        <v>42698</v>
      </c>
      <c r="B307" s="109"/>
      <c r="C307" s="34">
        <v>1378</v>
      </c>
      <c r="D307" s="35" t="s">
        <v>137</v>
      </c>
      <c r="E307" s="1"/>
      <c r="F307" s="1"/>
      <c r="G307" s="1"/>
      <c r="H307" s="1"/>
      <c r="I307" s="1"/>
      <c r="J307" s="110">
        <v>6330.5235000000002</v>
      </c>
      <c r="K307" s="110"/>
      <c r="L307" s="110"/>
      <c r="M307" s="1"/>
      <c r="N307" s="1"/>
      <c r="O307" s="35"/>
    </row>
    <row r="308" spans="1:15" x14ac:dyDescent="0.25">
      <c r="A308" s="109">
        <v>42698</v>
      </c>
      <c r="B308" s="109"/>
      <c r="C308" s="34">
        <v>1379</v>
      </c>
      <c r="D308" s="35" t="s">
        <v>137</v>
      </c>
      <c r="E308" s="1"/>
      <c r="F308" s="1"/>
      <c r="G308" s="1"/>
      <c r="H308" s="1"/>
      <c r="I308" s="1"/>
      <c r="J308" s="110">
        <v>6330.5235000000002</v>
      </c>
      <c r="K308" s="110"/>
      <c r="L308" s="110"/>
      <c r="M308" s="1"/>
      <c r="N308" s="1"/>
      <c r="O308" s="35"/>
    </row>
    <row r="309" spans="1:15" x14ac:dyDescent="0.25">
      <c r="A309" s="109">
        <v>42698</v>
      </c>
      <c r="B309" s="109"/>
      <c r="C309" s="34">
        <v>1380</v>
      </c>
      <c r="D309" s="35" t="s">
        <v>137</v>
      </c>
      <c r="E309" s="1"/>
      <c r="F309" s="1"/>
      <c r="G309" s="1"/>
      <c r="H309" s="1"/>
      <c r="I309" s="1"/>
      <c r="J309" s="110">
        <v>1879.8412499999999</v>
      </c>
      <c r="K309" s="110"/>
      <c r="L309" s="110"/>
      <c r="M309" s="1"/>
      <c r="N309" s="1"/>
      <c r="O309" s="35"/>
    </row>
    <row r="310" spans="1:15" x14ac:dyDescent="0.25">
      <c r="A310" s="109">
        <v>42698</v>
      </c>
      <c r="B310" s="109"/>
      <c r="C310" s="34">
        <v>1381</v>
      </c>
      <c r="D310" s="35" t="s">
        <v>137</v>
      </c>
      <c r="E310" s="1"/>
      <c r="F310" s="1"/>
      <c r="G310" s="1"/>
      <c r="H310" s="1"/>
      <c r="I310" s="1"/>
      <c r="J310" s="110">
        <v>684.10125000000005</v>
      </c>
      <c r="K310" s="110"/>
      <c r="L310" s="110"/>
      <c r="M310" s="1"/>
      <c r="N310" s="1"/>
      <c r="O310" s="35"/>
    </row>
    <row r="311" spans="1:15" x14ac:dyDescent="0.25">
      <c r="A311" s="109">
        <v>42698</v>
      </c>
      <c r="B311" s="109"/>
      <c r="C311" s="34">
        <v>1382</v>
      </c>
      <c r="D311" s="35" t="s">
        <v>137</v>
      </c>
      <c r="E311" s="1"/>
      <c r="F311" s="1"/>
      <c r="G311" s="1"/>
      <c r="H311" s="1"/>
      <c r="I311" s="1"/>
      <c r="J311" s="110">
        <v>1029.0262499999999</v>
      </c>
      <c r="K311" s="110"/>
      <c r="L311" s="110"/>
      <c r="M311" s="1"/>
      <c r="N311" s="1"/>
      <c r="O311" s="35"/>
    </row>
    <row r="312" spans="1:15" x14ac:dyDescent="0.25">
      <c r="A312" s="109">
        <v>42698</v>
      </c>
      <c r="B312" s="109"/>
      <c r="C312" s="34">
        <v>1383</v>
      </c>
      <c r="D312" s="35" t="s">
        <v>137</v>
      </c>
      <c r="E312" s="1"/>
      <c r="F312" s="1"/>
      <c r="G312" s="1"/>
      <c r="H312" s="1"/>
      <c r="I312" s="1"/>
      <c r="J312" s="110">
        <v>989.93475000000001</v>
      </c>
      <c r="K312" s="110"/>
      <c r="L312" s="110"/>
      <c r="M312" s="1"/>
      <c r="N312" s="1"/>
      <c r="O312" s="35"/>
    </row>
    <row r="313" spans="1:15" x14ac:dyDescent="0.25">
      <c r="A313" s="109">
        <v>42698</v>
      </c>
      <c r="B313" s="109"/>
      <c r="C313" s="34">
        <v>1384</v>
      </c>
      <c r="D313" s="35" t="s">
        <v>137</v>
      </c>
      <c r="E313" s="1"/>
      <c r="F313" s="1"/>
      <c r="G313" s="1"/>
      <c r="H313" s="1"/>
      <c r="I313" s="1"/>
      <c r="J313" s="110">
        <v>1371.076875</v>
      </c>
      <c r="K313" s="110"/>
      <c r="L313" s="110"/>
      <c r="M313" s="1"/>
      <c r="N313" s="1"/>
      <c r="O313" s="35"/>
    </row>
    <row r="314" spans="1:15" x14ac:dyDescent="0.25">
      <c r="A314" s="109">
        <v>42698</v>
      </c>
      <c r="B314" s="109"/>
      <c r="C314" s="34">
        <v>1385</v>
      </c>
      <c r="D314" s="35" t="s">
        <v>137</v>
      </c>
      <c r="E314" s="1"/>
      <c r="F314" s="1"/>
      <c r="G314" s="1"/>
      <c r="H314" s="1"/>
      <c r="I314" s="1"/>
      <c r="J314" s="110">
        <v>2745.3040649999998</v>
      </c>
      <c r="K314" s="110"/>
      <c r="L314" s="110"/>
      <c r="M314" s="1"/>
      <c r="N314" s="1"/>
      <c r="O314" s="35"/>
    </row>
    <row r="315" spans="1:15" x14ac:dyDescent="0.25">
      <c r="A315" s="109">
        <v>42703</v>
      </c>
      <c r="B315" s="109"/>
      <c r="C315" s="34">
        <v>1388</v>
      </c>
      <c r="D315" s="35" t="s">
        <v>144</v>
      </c>
      <c r="E315" s="1"/>
      <c r="F315" s="1"/>
      <c r="G315" s="1"/>
      <c r="H315" s="1"/>
      <c r="I315" s="1"/>
      <c r="J315" s="110">
        <v>1833.8512499999999</v>
      </c>
      <c r="K315" s="110"/>
      <c r="L315" s="110"/>
      <c r="M315" s="1"/>
      <c r="N315" s="1"/>
      <c r="O315" s="35"/>
    </row>
    <row r="316" spans="1:15" x14ac:dyDescent="0.25">
      <c r="A316" s="109">
        <v>42703</v>
      </c>
      <c r="B316" s="109"/>
      <c r="C316" s="34">
        <v>1389</v>
      </c>
      <c r="D316" s="35" t="s">
        <v>144</v>
      </c>
      <c r="E316" s="1"/>
      <c r="F316" s="1"/>
      <c r="G316" s="1"/>
      <c r="H316" s="1"/>
      <c r="I316" s="1"/>
      <c r="J316" s="110">
        <v>1833.8512499999999</v>
      </c>
      <c r="K316" s="110"/>
      <c r="L316" s="110"/>
      <c r="M316" s="1"/>
      <c r="N316" s="1"/>
      <c r="O316" s="35"/>
    </row>
    <row r="317" spans="1:15" x14ac:dyDescent="0.25">
      <c r="A317" s="109">
        <v>42703</v>
      </c>
      <c r="B317" s="109"/>
      <c r="C317" s="34">
        <v>1390</v>
      </c>
      <c r="D317" s="35" t="s">
        <v>144</v>
      </c>
      <c r="E317" s="1"/>
      <c r="F317" s="1"/>
      <c r="G317" s="1"/>
      <c r="H317" s="1"/>
      <c r="I317" s="1"/>
      <c r="J317" s="110">
        <v>6018.9412499999999</v>
      </c>
      <c r="K317" s="110"/>
      <c r="L317" s="110"/>
      <c r="M317" s="1"/>
      <c r="N317" s="1"/>
      <c r="O317" s="35"/>
    </row>
    <row r="318" spans="1:15" x14ac:dyDescent="0.25">
      <c r="A318" s="109">
        <v>42708</v>
      </c>
      <c r="B318" s="109"/>
      <c r="C318" s="34">
        <v>1412</v>
      </c>
      <c r="D318" s="35" t="s">
        <v>109</v>
      </c>
      <c r="E318" s="1"/>
      <c r="F318" s="1"/>
      <c r="G318" s="1"/>
      <c r="H318" s="1"/>
      <c r="I318" s="1"/>
      <c r="J318" s="110">
        <v>4570.2562500000004</v>
      </c>
      <c r="K318" s="110"/>
      <c r="L318" s="110"/>
      <c r="M318" s="1"/>
      <c r="N318" s="1"/>
      <c r="O318" s="35"/>
    </row>
    <row r="319" spans="1:15" x14ac:dyDescent="0.25">
      <c r="A319" s="109">
        <v>42708</v>
      </c>
      <c r="B319" s="109"/>
      <c r="C319" s="34">
        <v>1413</v>
      </c>
      <c r="D319" s="35" t="s">
        <v>120</v>
      </c>
      <c r="E319" s="1"/>
      <c r="F319" s="1"/>
      <c r="G319" s="1"/>
      <c r="H319" s="1"/>
      <c r="I319" s="1"/>
      <c r="J319" s="110">
        <v>9347.524987499999</v>
      </c>
      <c r="K319" s="110"/>
      <c r="L319" s="110">
        <f>SUM(J319-K319)</f>
        <v>9347.524987499999</v>
      </c>
      <c r="M319" s="1"/>
      <c r="N319" s="1"/>
      <c r="O319" s="35"/>
    </row>
    <row r="320" spans="1:15" x14ac:dyDescent="0.25">
      <c r="A320" s="109">
        <v>42710</v>
      </c>
      <c r="B320" s="109"/>
      <c r="C320" s="34">
        <v>1414</v>
      </c>
      <c r="D320" s="35" t="s">
        <v>145</v>
      </c>
      <c r="E320" s="1"/>
      <c r="F320" s="1"/>
      <c r="G320" s="1"/>
      <c r="H320" s="1"/>
      <c r="I320" s="1"/>
      <c r="J320" s="110">
        <v>1833.8512499999999</v>
      </c>
      <c r="K320" s="110"/>
      <c r="L320" s="110"/>
      <c r="M320" s="1"/>
      <c r="N320" s="1"/>
      <c r="O320" s="35"/>
    </row>
    <row r="321" spans="1:15" x14ac:dyDescent="0.25">
      <c r="A321" s="109">
        <v>42710</v>
      </c>
      <c r="B321" s="109"/>
      <c r="C321" s="34">
        <v>1415</v>
      </c>
      <c r="D321" s="35" t="s">
        <v>145</v>
      </c>
      <c r="E321" s="1"/>
      <c r="F321" s="1"/>
      <c r="G321" s="1"/>
      <c r="H321" s="1"/>
      <c r="I321" s="1"/>
      <c r="J321" s="110">
        <v>3658.6539674999999</v>
      </c>
      <c r="K321" s="110"/>
      <c r="L321" s="110"/>
      <c r="M321" s="1"/>
      <c r="N321" s="1"/>
      <c r="O321" s="35"/>
    </row>
    <row r="322" spans="1:15" x14ac:dyDescent="0.25">
      <c r="A322" s="109">
        <v>42710</v>
      </c>
      <c r="B322" s="109"/>
      <c r="C322" s="34">
        <v>1416</v>
      </c>
      <c r="D322" s="35" t="s">
        <v>145</v>
      </c>
      <c r="E322" s="1"/>
      <c r="F322" s="1"/>
      <c r="G322" s="1"/>
      <c r="H322" s="1"/>
      <c r="I322" s="1"/>
      <c r="J322" s="110">
        <v>3398.0401350000002</v>
      </c>
      <c r="K322" s="110"/>
      <c r="L322" s="110"/>
      <c r="M322" s="1"/>
      <c r="N322" s="1"/>
      <c r="O322" s="35"/>
    </row>
    <row r="323" spans="1:15" x14ac:dyDescent="0.25">
      <c r="A323" s="109">
        <v>42710</v>
      </c>
      <c r="B323" s="109"/>
      <c r="C323" s="34">
        <v>1417</v>
      </c>
      <c r="D323" s="35" t="s">
        <v>145</v>
      </c>
      <c r="E323" s="1"/>
      <c r="F323" s="1"/>
      <c r="G323" s="1"/>
      <c r="H323" s="1"/>
      <c r="I323" s="1"/>
      <c r="J323" s="110">
        <v>4549.2388199999996</v>
      </c>
      <c r="K323" s="110"/>
      <c r="L323" s="110"/>
      <c r="M323" s="1"/>
      <c r="N323" s="1"/>
      <c r="O323" s="35"/>
    </row>
    <row r="324" spans="1:15" x14ac:dyDescent="0.25">
      <c r="A324" s="109">
        <v>42710</v>
      </c>
      <c r="B324" s="109"/>
      <c r="C324" s="34">
        <v>1418</v>
      </c>
      <c r="D324" s="35" t="s">
        <v>145</v>
      </c>
      <c r="E324" s="1"/>
      <c r="F324" s="1"/>
      <c r="G324" s="1"/>
      <c r="H324" s="1"/>
      <c r="I324" s="1"/>
      <c r="J324" s="110">
        <v>5867.2317375000002</v>
      </c>
      <c r="K324" s="110"/>
      <c r="L324" s="110"/>
      <c r="M324" s="1"/>
      <c r="N324" s="1"/>
      <c r="O324" s="35"/>
    </row>
    <row r="325" spans="1:15" x14ac:dyDescent="0.25">
      <c r="A325" s="109">
        <v>42710</v>
      </c>
      <c r="B325" s="109"/>
      <c r="C325" s="34">
        <v>1419</v>
      </c>
      <c r="D325" s="35" t="s">
        <v>94</v>
      </c>
      <c r="E325" s="1"/>
      <c r="F325" s="1"/>
      <c r="G325" s="1"/>
      <c r="H325" s="1"/>
      <c r="I325" s="1"/>
      <c r="J325" s="110">
        <v>1441.7865000000002</v>
      </c>
      <c r="K325" s="110"/>
      <c r="L325" s="110"/>
      <c r="M325" s="1"/>
      <c r="N325" s="1"/>
      <c r="O325" s="35"/>
    </row>
    <row r="326" spans="1:15" x14ac:dyDescent="0.25">
      <c r="A326" s="109">
        <v>42710</v>
      </c>
      <c r="B326" s="109"/>
      <c r="C326" s="34">
        <v>1420</v>
      </c>
      <c r="D326" s="35" t="s">
        <v>145</v>
      </c>
      <c r="E326" s="1"/>
      <c r="F326" s="1"/>
      <c r="G326" s="1"/>
      <c r="H326" s="1"/>
      <c r="I326" s="1"/>
      <c r="J326" s="110">
        <v>1210.9741875</v>
      </c>
      <c r="K326" s="110"/>
      <c r="L326" s="110"/>
      <c r="M326" s="1"/>
      <c r="N326" s="1"/>
      <c r="O326" s="35"/>
    </row>
    <row r="327" spans="1:15" x14ac:dyDescent="0.25">
      <c r="A327" s="109">
        <v>42711</v>
      </c>
      <c r="B327" s="109"/>
      <c r="C327" s="34">
        <v>1421</v>
      </c>
      <c r="D327" s="35" t="s">
        <v>146</v>
      </c>
      <c r="E327" s="1"/>
      <c r="F327" s="1"/>
      <c r="G327" s="1"/>
      <c r="H327" s="1"/>
      <c r="I327" s="1"/>
      <c r="J327" s="110">
        <v>2930.1148800000001</v>
      </c>
      <c r="K327" s="110"/>
      <c r="L327" s="110"/>
      <c r="M327" s="1"/>
      <c r="N327" s="1"/>
      <c r="O327" s="35"/>
    </row>
    <row r="328" spans="1:15" x14ac:dyDescent="0.25">
      <c r="A328" s="109">
        <v>42711</v>
      </c>
      <c r="B328" s="109"/>
      <c r="C328" s="34">
        <v>1422</v>
      </c>
      <c r="D328" s="35" t="s">
        <v>146</v>
      </c>
      <c r="E328" s="1"/>
      <c r="F328" s="1"/>
      <c r="G328" s="1"/>
      <c r="H328" s="1"/>
      <c r="I328" s="1"/>
      <c r="J328" s="110">
        <v>3679.2</v>
      </c>
      <c r="K328" s="110"/>
      <c r="L328" s="110"/>
      <c r="M328" s="1"/>
      <c r="N328" s="1"/>
      <c r="O328" s="35"/>
    </row>
    <row r="329" spans="1:15" x14ac:dyDescent="0.25">
      <c r="A329" s="109">
        <v>42711</v>
      </c>
      <c r="B329" s="109"/>
      <c r="C329" s="34">
        <v>1422</v>
      </c>
      <c r="D329" s="35" t="s">
        <v>147</v>
      </c>
      <c r="E329" s="1"/>
      <c r="F329" s="1"/>
      <c r="G329" s="1"/>
      <c r="H329" s="1"/>
      <c r="I329" s="1"/>
      <c r="J329" s="110">
        <v>32537.924999999999</v>
      </c>
      <c r="K329" s="110"/>
      <c r="L329" s="110"/>
      <c r="M329" s="1"/>
      <c r="N329" s="1"/>
      <c r="O329" s="35"/>
    </row>
    <row r="330" spans="1:15" x14ac:dyDescent="0.25">
      <c r="A330" s="109">
        <v>42744</v>
      </c>
      <c r="B330" s="109"/>
      <c r="C330" s="34">
        <v>1500</v>
      </c>
      <c r="D330" s="35" t="s">
        <v>148</v>
      </c>
      <c r="E330" s="1"/>
      <c r="F330" s="1"/>
      <c r="G330" s="1"/>
      <c r="H330" s="1"/>
      <c r="I330" s="1"/>
      <c r="J330" s="110">
        <v>1833.8512499999999</v>
      </c>
      <c r="K330" s="110"/>
      <c r="L330" s="110"/>
      <c r="M330" s="1"/>
      <c r="N330" s="1"/>
      <c r="O330" s="35"/>
    </row>
    <row r="331" spans="1:15" x14ac:dyDescent="0.25">
      <c r="A331" s="109">
        <v>42744</v>
      </c>
      <c r="B331" s="109"/>
      <c r="C331" s="34">
        <v>1501</v>
      </c>
      <c r="D331" s="35" t="s">
        <v>148</v>
      </c>
      <c r="E331" s="1"/>
      <c r="F331" s="1"/>
      <c r="G331" s="1"/>
      <c r="H331" s="1"/>
      <c r="I331" s="1"/>
      <c r="J331" s="110">
        <v>1517.67</v>
      </c>
      <c r="K331" s="110"/>
      <c r="L331" s="110"/>
      <c r="M331" s="1"/>
      <c r="N331" s="1"/>
      <c r="O331" s="35"/>
    </row>
    <row r="332" spans="1:15" x14ac:dyDescent="0.25">
      <c r="A332" s="109">
        <v>42744</v>
      </c>
      <c r="B332" s="109"/>
      <c r="C332" s="34">
        <v>1502</v>
      </c>
      <c r="D332" s="35" t="s">
        <v>148</v>
      </c>
      <c r="E332" s="1"/>
      <c r="F332" s="1"/>
      <c r="G332" s="1"/>
      <c r="H332" s="1"/>
      <c r="I332" s="1"/>
      <c r="J332" s="110">
        <v>1517.67</v>
      </c>
      <c r="K332" s="110"/>
      <c r="L332" s="110"/>
      <c r="M332" s="1"/>
      <c r="N332" s="1"/>
      <c r="O332" s="35"/>
    </row>
    <row r="333" spans="1:15" x14ac:dyDescent="0.25">
      <c r="A333" s="109">
        <v>42744</v>
      </c>
      <c r="B333" s="109"/>
      <c r="C333" s="34">
        <v>9997</v>
      </c>
      <c r="D333" s="35" t="s">
        <v>149</v>
      </c>
      <c r="E333" s="1"/>
      <c r="F333" s="1"/>
      <c r="G333" s="1"/>
      <c r="H333" s="1"/>
      <c r="I333" s="1"/>
      <c r="J333" s="110">
        <v>0</v>
      </c>
      <c r="K333" s="110"/>
      <c r="L333" s="110"/>
      <c r="M333" s="1"/>
      <c r="N333" s="1"/>
      <c r="O333" s="35"/>
    </row>
    <row r="334" spans="1:15" x14ac:dyDescent="0.25">
      <c r="A334" s="109">
        <v>42744</v>
      </c>
      <c r="B334" s="109"/>
      <c r="C334" s="34">
        <v>9996</v>
      </c>
      <c r="D334" s="35" t="s">
        <v>149</v>
      </c>
      <c r="E334" s="1"/>
      <c r="F334" s="1"/>
      <c r="G334" s="1"/>
      <c r="H334" s="1"/>
      <c r="I334" s="1"/>
      <c r="J334" s="110">
        <v>0</v>
      </c>
      <c r="K334" s="110"/>
      <c r="L334" s="110"/>
      <c r="M334" s="1"/>
      <c r="N334" s="1"/>
      <c r="O334" s="35"/>
    </row>
    <row r="335" spans="1:15" x14ac:dyDescent="0.25">
      <c r="A335" s="109">
        <v>42744</v>
      </c>
      <c r="B335" s="109"/>
      <c r="C335" s="34">
        <v>1504</v>
      </c>
      <c r="D335" s="35" t="s">
        <v>148</v>
      </c>
      <c r="E335" s="1"/>
      <c r="F335" s="1"/>
      <c r="G335" s="1"/>
      <c r="H335" s="1"/>
      <c r="I335" s="1"/>
      <c r="J335" s="110">
        <v>2354.1131249999999</v>
      </c>
      <c r="K335" s="110"/>
      <c r="L335" s="110"/>
      <c r="M335" s="1"/>
      <c r="N335" s="1"/>
      <c r="O335" s="35"/>
    </row>
    <row r="336" spans="1:15" x14ac:dyDescent="0.25">
      <c r="A336" s="109">
        <v>42746</v>
      </c>
      <c r="B336" s="109"/>
      <c r="C336" s="34">
        <v>1518</v>
      </c>
      <c r="D336" s="35" t="s">
        <v>150</v>
      </c>
      <c r="E336" s="1"/>
      <c r="F336" s="1"/>
      <c r="G336" s="1"/>
      <c r="H336" s="1"/>
      <c r="I336" s="1"/>
      <c r="J336" s="110">
        <v>3901.5616499999996</v>
      </c>
      <c r="K336" s="110"/>
      <c r="L336" s="110"/>
      <c r="M336" s="1"/>
      <c r="N336" s="1"/>
      <c r="O336" s="35"/>
    </row>
    <row r="337" spans="1:15" x14ac:dyDescent="0.25">
      <c r="A337" s="109">
        <v>42746</v>
      </c>
      <c r="B337" s="109"/>
      <c r="C337" s="34">
        <v>1519</v>
      </c>
      <c r="D337" s="35" t="s">
        <v>150</v>
      </c>
      <c r="E337" s="1"/>
      <c r="F337" s="1"/>
      <c r="G337" s="1"/>
      <c r="H337" s="1"/>
      <c r="I337" s="1"/>
      <c r="J337" s="110">
        <v>1264.7249999999999</v>
      </c>
      <c r="K337" s="110"/>
      <c r="L337" s="110"/>
      <c r="M337" s="1"/>
      <c r="N337" s="1"/>
      <c r="O337" s="35"/>
    </row>
    <row r="338" spans="1:15" x14ac:dyDescent="0.25">
      <c r="A338" s="109">
        <v>42746</v>
      </c>
      <c r="B338" s="109"/>
      <c r="C338" s="34">
        <v>1520</v>
      </c>
      <c r="D338" s="35" t="s">
        <v>150</v>
      </c>
      <c r="E338" s="1"/>
      <c r="F338" s="1"/>
      <c r="G338" s="1"/>
      <c r="H338" s="1"/>
      <c r="I338" s="1"/>
      <c r="J338" s="110">
        <v>3482.9376750000001</v>
      </c>
      <c r="K338" s="110"/>
      <c r="L338" s="110"/>
      <c r="M338" s="1"/>
      <c r="N338" s="1"/>
      <c r="O338" s="35"/>
    </row>
    <row r="339" spans="1:15" x14ac:dyDescent="0.25">
      <c r="A339" s="109">
        <v>42746</v>
      </c>
      <c r="B339" s="109"/>
      <c r="C339" s="34">
        <v>1521</v>
      </c>
      <c r="D339" s="35" t="s">
        <v>150</v>
      </c>
      <c r="E339" s="1"/>
      <c r="F339" s="1"/>
      <c r="G339" s="1"/>
      <c r="H339" s="1"/>
      <c r="I339" s="1"/>
      <c r="J339" s="110">
        <v>4546.5713999999998</v>
      </c>
      <c r="K339" s="110"/>
      <c r="L339" s="110"/>
      <c r="M339" s="1"/>
      <c r="N339" s="1"/>
      <c r="O339" s="35"/>
    </row>
    <row r="340" spans="1:15" x14ac:dyDescent="0.25">
      <c r="A340" s="109">
        <v>42746</v>
      </c>
      <c r="B340" s="109"/>
      <c r="C340" s="34">
        <v>1522</v>
      </c>
      <c r="D340" s="35" t="s">
        <v>150</v>
      </c>
      <c r="E340" s="1"/>
      <c r="F340" s="1"/>
      <c r="G340" s="1"/>
      <c r="H340" s="1"/>
      <c r="I340" s="1"/>
      <c r="J340" s="110">
        <v>1273.23315</v>
      </c>
      <c r="K340" s="110"/>
      <c r="L340" s="110"/>
      <c r="M340" s="1"/>
      <c r="N340" s="1"/>
      <c r="O340" s="35"/>
    </row>
    <row r="341" spans="1:15" x14ac:dyDescent="0.25">
      <c r="A341" s="109">
        <v>42746</v>
      </c>
      <c r="B341" s="109"/>
      <c r="C341" s="34">
        <v>1523</v>
      </c>
      <c r="D341" s="35" t="s">
        <v>150</v>
      </c>
      <c r="E341" s="1"/>
      <c r="F341" s="1"/>
      <c r="G341" s="1"/>
      <c r="H341" s="1"/>
      <c r="I341" s="1"/>
      <c r="J341" s="110">
        <v>6197.4399374999994</v>
      </c>
      <c r="K341" s="110"/>
      <c r="L341" s="110"/>
      <c r="M341" s="1"/>
      <c r="N341" s="1"/>
      <c r="O341" s="35"/>
    </row>
    <row r="342" spans="1:15" x14ac:dyDescent="0.25">
      <c r="A342" s="109">
        <v>42746</v>
      </c>
      <c r="B342" s="109"/>
      <c r="C342" s="34">
        <v>1525</v>
      </c>
      <c r="D342" s="35" t="s">
        <v>151</v>
      </c>
      <c r="E342" s="1"/>
      <c r="F342" s="1"/>
      <c r="G342" s="1"/>
      <c r="H342" s="1"/>
      <c r="I342" s="1"/>
      <c r="J342" s="110">
        <v>5748.75</v>
      </c>
      <c r="K342" s="110"/>
      <c r="L342" s="110">
        <f>SUM(J342-K342)</f>
        <v>5748.75</v>
      </c>
      <c r="M342" s="1"/>
      <c r="N342" s="1"/>
      <c r="O342" s="35"/>
    </row>
    <row r="343" spans="1:15" x14ac:dyDescent="0.25">
      <c r="A343" s="109">
        <v>42751</v>
      </c>
      <c r="B343" s="109"/>
      <c r="C343" s="34">
        <v>1536</v>
      </c>
      <c r="D343" s="35" t="s">
        <v>146</v>
      </c>
      <c r="E343" s="1"/>
      <c r="F343" s="1"/>
      <c r="G343" s="1"/>
      <c r="H343" s="1"/>
      <c r="I343" s="1"/>
      <c r="J343" s="110">
        <v>1715.4269999999999</v>
      </c>
      <c r="K343" s="110"/>
      <c r="L343" s="110"/>
      <c r="M343" s="1"/>
      <c r="N343" s="1"/>
      <c r="O343" s="35"/>
    </row>
    <row r="344" spans="1:15" x14ac:dyDescent="0.25">
      <c r="A344" s="109">
        <v>42751</v>
      </c>
      <c r="B344" s="109"/>
      <c r="C344" s="34">
        <v>8888</v>
      </c>
      <c r="D344" s="35" t="s">
        <v>82</v>
      </c>
      <c r="E344" s="1"/>
      <c r="F344" s="1"/>
      <c r="G344" s="1"/>
      <c r="H344" s="1"/>
      <c r="I344" s="1"/>
      <c r="J344" s="110">
        <v>0</v>
      </c>
      <c r="K344" s="110"/>
      <c r="L344" s="110"/>
      <c r="M344" s="1"/>
      <c r="N344" s="1"/>
      <c r="O344" s="35"/>
    </row>
    <row r="345" spans="1:15" x14ac:dyDescent="0.25">
      <c r="A345" s="109">
        <v>42752</v>
      </c>
      <c r="B345" s="109"/>
      <c r="C345" s="34">
        <v>1538</v>
      </c>
      <c r="D345" s="35" t="s">
        <v>152</v>
      </c>
      <c r="E345" s="1"/>
      <c r="F345" s="1"/>
      <c r="G345" s="1"/>
      <c r="H345" s="1"/>
      <c r="I345" s="1"/>
      <c r="J345" s="110">
        <v>6312.1275000000005</v>
      </c>
      <c r="K345" s="110"/>
      <c r="L345" s="110"/>
      <c r="M345" s="1"/>
      <c r="N345" s="1"/>
      <c r="O345" s="35"/>
    </row>
    <row r="346" spans="1:15" x14ac:dyDescent="0.25">
      <c r="A346" s="109">
        <v>42752</v>
      </c>
      <c r="B346" s="109"/>
      <c r="C346" s="34">
        <v>1539</v>
      </c>
      <c r="D346" s="35" t="s">
        <v>152</v>
      </c>
      <c r="E346" s="1"/>
      <c r="F346" s="1"/>
      <c r="G346" s="1"/>
      <c r="H346" s="1"/>
      <c r="I346" s="1"/>
      <c r="J346" s="110">
        <v>1833.8512499999999</v>
      </c>
      <c r="K346" s="110"/>
      <c r="L346" s="110"/>
      <c r="M346" s="1"/>
      <c r="N346" s="1"/>
      <c r="O346" s="35"/>
    </row>
    <row r="347" spans="1:15" x14ac:dyDescent="0.25">
      <c r="A347" s="109">
        <v>42752</v>
      </c>
      <c r="B347" s="109"/>
      <c r="C347" s="34">
        <v>1540</v>
      </c>
      <c r="D347" s="35" t="s">
        <v>152</v>
      </c>
      <c r="E347" s="1"/>
      <c r="F347" s="1"/>
      <c r="G347" s="1"/>
      <c r="H347" s="1"/>
      <c r="I347" s="1"/>
      <c r="J347" s="110">
        <v>3712.2553124999999</v>
      </c>
      <c r="K347" s="110"/>
      <c r="L347" s="110"/>
      <c r="M347" s="1"/>
      <c r="N347" s="1"/>
      <c r="O347" s="35"/>
    </row>
    <row r="348" spans="1:15" x14ac:dyDescent="0.25">
      <c r="A348" s="109">
        <v>42752</v>
      </c>
      <c r="B348" s="109"/>
      <c r="C348" s="34">
        <v>1541</v>
      </c>
      <c r="D348" s="35" t="s">
        <v>152</v>
      </c>
      <c r="E348" s="1"/>
      <c r="F348" s="1"/>
      <c r="G348" s="1"/>
      <c r="H348" s="1"/>
      <c r="I348" s="1"/>
      <c r="J348" s="110">
        <v>3515.3606250000003</v>
      </c>
      <c r="K348" s="110"/>
      <c r="L348" s="110"/>
      <c r="M348" s="1"/>
      <c r="N348" s="1"/>
      <c r="O348" s="35"/>
    </row>
    <row r="349" spans="1:15" x14ac:dyDescent="0.25">
      <c r="A349" s="109">
        <v>42752</v>
      </c>
      <c r="B349" s="109"/>
      <c r="C349" s="34">
        <v>1542</v>
      </c>
      <c r="D349" s="35" t="s">
        <v>152</v>
      </c>
      <c r="E349" s="1"/>
      <c r="F349" s="1"/>
      <c r="G349" s="1"/>
      <c r="H349" s="1"/>
      <c r="I349" s="1"/>
      <c r="J349" s="110">
        <v>5047.4025000000001</v>
      </c>
      <c r="K349" s="110"/>
      <c r="L349" s="110"/>
      <c r="M349" s="1"/>
      <c r="N349" s="1"/>
      <c r="O349" s="35"/>
    </row>
    <row r="350" spans="1:15" x14ac:dyDescent="0.25">
      <c r="A350" s="109">
        <v>42752</v>
      </c>
      <c r="B350" s="109"/>
      <c r="C350" s="34">
        <v>1543</v>
      </c>
      <c r="D350" s="35" t="s">
        <v>152</v>
      </c>
      <c r="E350" s="1"/>
      <c r="F350" s="1"/>
      <c r="G350" s="1"/>
      <c r="H350" s="1"/>
      <c r="I350" s="1"/>
      <c r="J350" s="110">
        <v>1092.2625</v>
      </c>
      <c r="K350" s="110"/>
      <c r="L350" s="110"/>
      <c r="M350" s="1"/>
      <c r="N350" s="1"/>
      <c r="O350" s="35"/>
    </row>
    <row r="351" spans="1:15" x14ac:dyDescent="0.25">
      <c r="A351" s="109">
        <v>42752</v>
      </c>
      <c r="B351" s="109"/>
      <c r="C351" s="34">
        <v>1545</v>
      </c>
      <c r="D351" s="35" t="s">
        <v>152</v>
      </c>
      <c r="E351" s="1"/>
      <c r="F351" s="1"/>
      <c r="G351" s="1"/>
      <c r="H351" s="1"/>
      <c r="I351" s="1"/>
      <c r="J351" s="110">
        <v>4077.0135</v>
      </c>
      <c r="K351" s="110"/>
      <c r="L351" s="110"/>
      <c r="M351" s="1"/>
      <c r="N351" s="1"/>
      <c r="O351" s="35"/>
    </row>
    <row r="352" spans="1:15" x14ac:dyDescent="0.25">
      <c r="A352" s="109">
        <v>42753</v>
      </c>
      <c r="B352" s="109"/>
      <c r="C352" s="34">
        <v>1548</v>
      </c>
      <c r="D352" s="35" t="s">
        <v>153</v>
      </c>
      <c r="E352" s="1"/>
      <c r="F352" s="1"/>
      <c r="G352" s="1"/>
      <c r="H352" s="1"/>
      <c r="I352" s="1"/>
      <c r="J352" s="110">
        <v>1753.3687500000001</v>
      </c>
      <c r="K352" s="110"/>
      <c r="L352" s="110"/>
      <c r="M352" s="1"/>
      <c r="N352" s="1"/>
      <c r="O352" s="35"/>
    </row>
    <row r="353" spans="1:15" x14ac:dyDescent="0.25">
      <c r="A353" s="109">
        <v>42753</v>
      </c>
      <c r="B353" s="109"/>
      <c r="C353" s="34">
        <v>1549</v>
      </c>
      <c r="D353" s="35" t="s">
        <v>153</v>
      </c>
      <c r="E353" s="1"/>
      <c r="F353" s="1"/>
      <c r="G353" s="1"/>
      <c r="H353" s="1"/>
      <c r="I353" s="1"/>
      <c r="J353" s="110">
        <v>2443.21875</v>
      </c>
      <c r="K353" s="110"/>
      <c r="L353" s="110"/>
      <c r="M353" s="1"/>
      <c r="N353" s="1"/>
      <c r="O353" s="35"/>
    </row>
    <row r="354" spans="1:15" x14ac:dyDescent="0.25">
      <c r="A354" s="109">
        <v>42753</v>
      </c>
      <c r="B354" s="109"/>
      <c r="C354" s="34">
        <v>1550</v>
      </c>
      <c r="D354" s="35" t="s">
        <v>135</v>
      </c>
      <c r="E354" s="1"/>
      <c r="F354" s="1"/>
      <c r="G354" s="1"/>
      <c r="H354" s="1"/>
      <c r="I354" s="1"/>
      <c r="J354" s="110">
        <v>3225.0487499999999</v>
      </c>
      <c r="K354" s="110"/>
      <c r="L354" s="110"/>
      <c r="M354" s="1"/>
      <c r="N354" s="1"/>
      <c r="O354" s="35"/>
    </row>
    <row r="355" spans="1:15" x14ac:dyDescent="0.25">
      <c r="A355" s="109">
        <v>42753</v>
      </c>
      <c r="B355" s="109"/>
      <c r="C355" s="34">
        <v>1551</v>
      </c>
      <c r="D355" s="35" t="s">
        <v>135</v>
      </c>
      <c r="E355" s="1"/>
      <c r="F355" s="1"/>
      <c r="G355" s="1"/>
      <c r="H355" s="1"/>
      <c r="I355" s="1"/>
      <c r="J355" s="110">
        <v>2081.0475000000001</v>
      </c>
      <c r="K355" s="110"/>
      <c r="L355" s="110"/>
      <c r="M355" s="1"/>
      <c r="N355" s="1"/>
      <c r="O355" s="35"/>
    </row>
    <row r="356" spans="1:15" x14ac:dyDescent="0.25">
      <c r="A356" s="109">
        <v>42753</v>
      </c>
      <c r="B356" s="109"/>
      <c r="C356" s="34">
        <v>1553</v>
      </c>
      <c r="D356" s="35" t="s">
        <v>98</v>
      </c>
      <c r="E356" s="1"/>
      <c r="F356" s="1"/>
      <c r="G356" s="1"/>
      <c r="H356" s="1"/>
      <c r="I356" s="1"/>
      <c r="J356" s="110">
        <v>810.57375000000002</v>
      </c>
      <c r="K356" s="110"/>
      <c r="L356" s="110">
        <f>SUM(J356-K356)</f>
        <v>810.57375000000002</v>
      </c>
      <c r="M356" s="1"/>
      <c r="N356" s="1"/>
      <c r="O356" s="35"/>
    </row>
    <row r="357" spans="1:15" x14ac:dyDescent="0.25">
      <c r="A357" s="109">
        <v>42753</v>
      </c>
      <c r="B357" s="109"/>
      <c r="C357" s="34">
        <v>1555</v>
      </c>
      <c r="D357" s="35" t="s">
        <v>98</v>
      </c>
      <c r="E357" s="1"/>
      <c r="F357" s="1"/>
      <c r="G357" s="1"/>
      <c r="H357" s="1"/>
      <c r="I357" s="1"/>
      <c r="J357" s="110">
        <v>597.87</v>
      </c>
      <c r="K357" s="110"/>
      <c r="L357" s="110">
        <f>SUM(J357-K357)</f>
        <v>597.87</v>
      </c>
      <c r="M357" s="1"/>
      <c r="N357" s="1"/>
      <c r="O357" s="35"/>
    </row>
    <row r="358" spans="1:15" x14ac:dyDescent="0.25">
      <c r="A358" s="109">
        <v>42755</v>
      </c>
      <c r="B358" s="109"/>
      <c r="C358" s="34">
        <v>1556</v>
      </c>
      <c r="D358" s="35" t="s">
        <v>75</v>
      </c>
      <c r="E358" s="1"/>
      <c r="F358" s="1"/>
      <c r="G358" s="1"/>
      <c r="H358" s="1"/>
      <c r="I358" s="1"/>
      <c r="J358" s="110">
        <v>44823.003750000003</v>
      </c>
      <c r="K358" s="110"/>
      <c r="L358" s="110">
        <f>SUM(J358-K358)</f>
        <v>44823.003750000003</v>
      </c>
      <c r="M358" s="1"/>
      <c r="N358" s="1"/>
      <c r="O358" s="35"/>
    </row>
    <row r="359" spans="1:15" x14ac:dyDescent="0.25">
      <c r="A359" s="109">
        <v>42759</v>
      </c>
      <c r="B359" s="109"/>
      <c r="C359" s="34">
        <v>1558</v>
      </c>
      <c r="D359" s="35" t="s">
        <v>137</v>
      </c>
      <c r="E359" s="1"/>
      <c r="F359" s="1"/>
      <c r="G359" s="1"/>
      <c r="H359" s="1"/>
      <c r="I359" s="1"/>
      <c r="J359" s="110">
        <v>2569.6912499999999</v>
      </c>
      <c r="K359" s="110"/>
      <c r="L359" s="110"/>
      <c r="M359" s="1"/>
      <c r="N359" s="1"/>
      <c r="O359" s="35"/>
    </row>
    <row r="360" spans="1:15" x14ac:dyDescent="0.25">
      <c r="A360" s="109">
        <v>42765</v>
      </c>
      <c r="B360" s="109"/>
      <c r="C360" s="34">
        <v>1570</v>
      </c>
      <c r="D360" s="35" t="s">
        <v>133</v>
      </c>
      <c r="E360" s="1"/>
      <c r="F360" s="1"/>
      <c r="G360" s="1"/>
      <c r="H360" s="1"/>
      <c r="I360" s="1"/>
      <c r="J360" s="110">
        <v>1958.8865625000001</v>
      </c>
      <c r="K360" s="110"/>
      <c r="L360" s="110"/>
      <c r="M360" s="1"/>
      <c r="N360" s="1"/>
      <c r="O360" s="35"/>
    </row>
    <row r="361" spans="1:15" x14ac:dyDescent="0.25">
      <c r="A361" s="109">
        <v>42765</v>
      </c>
      <c r="B361" s="109"/>
      <c r="C361" s="34">
        <v>1571</v>
      </c>
      <c r="D361" s="35" t="s">
        <v>133</v>
      </c>
      <c r="E361" s="1"/>
      <c r="F361" s="1"/>
      <c r="G361" s="1"/>
      <c r="H361" s="1"/>
      <c r="I361" s="1"/>
      <c r="J361" s="110">
        <v>4254.0749999999998</v>
      </c>
      <c r="K361" s="110"/>
      <c r="L361" s="110"/>
      <c r="M361" s="1"/>
      <c r="N361" s="1"/>
      <c r="O361" s="35"/>
    </row>
    <row r="362" spans="1:15" x14ac:dyDescent="0.25">
      <c r="A362" s="109">
        <v>42765</v>
      </c>
      <c r="B362" s="109"/>
      <c r="C362" s="34">
        <v>1572</v>
      </c>
      <c r="D362" s="35" t="s">
        <v>133</v>
      </c>
      <c r="E362" s="1"/>
      <c r="F362" s="1"/>
      <c r="G362" s="1"/>
      <c r="H362" s="1"/>
      <c r="I362" s="1"/>
      <c r="J362" s="110">
        <v>1092.2625</v>
      </c>
      <c r="K362" s="110"/>
      <c r="L362" s="110"/>
      <c r="M362" s="1"/>
      <c r="N362" s="1"/>
      <c r="O362" s="35"/>
    </row>
    <row r="363" spans="1:15" x14ac:dyDescent="0.25">
      <c r="A363" s="109">
        <v>42765</v>
      </c>
      <c r="B363" s="109"/>
      <c r="C363" s="34">
        <v>1574</v>
      </c>
      <c r="D363" s="35" t="s">
        <v>133</v>
      </c>
      <c r="E363" s="1"/>
      <c r="F363" s="1"/>
      <c r="G363" s="1"/>
      <c r="H363" s="1"/>
      <c r="I363" s="1"/>
      <c r="J363" s="110">
        <v>3449.25</v>
      </c>
      <c r="K363" s="110"/>
      <c r="L363" s="110"/>
      <c r="M363" s="1"/>
      <c r="N363" s="1"/>
      <c r="O363" s="35"/>
    </row>
    <row r="364" spans="1:15" x14ac:dyDescent="0.25">
      <c r="A364" s="109">
        <v>42765</v>
      </c>
      <c r="B364" s="109"/>
      <c r="C364" s="34">
        <v>1575</v>
      </c>
      <c r="D364" s="35" t="s">
        <v>133</v>
      </c>
      <c r="E364" s="1"/>
      <c r="F364" s="1"/>
      <c r="G364" s="1"/>
      <c r="H364" s="1"/>
      <c r="I364" s="1"/>
      <c r="J364" s="110">
        <v>1740.4340625</v>
      </c>
      <c r="K364" s="110"/>
      <c r="L364" s="110"/>
      <c r="M364" s="1"/>
      <c r="N364" s="1"/>
      <c r="O364" s="35"/>
    </row>
    <row r="365" spans="1:15" x14ac:dyDescent="0.25">
      <c r="A365" s="109">
        <v>42765</v>
      </c>
      <c r="B365" s="109"/>
      <c r="C365" s="34">
        <v>1576</v>
      </c>
      <c r="D365" s="35" t="s">
        <v>133</v>
      </c>
      <c r="E365" s="1"/>
      <c r="F365" s="1"/>
      <c r="G365" s="1"/>
      <c r="H365" s="1"/>
      <c r="I365" s="1"/>
      <c r="J365" s="110">
        <v>3272.1885000000002</v>
      </c>
      <c r="K365" s="110"/>
      <c r="L365" s="110"/>
      <c r="M365" s="1"/>
      <c r="N365" s="1"/>
      <c r="O365" s="35"/>
    </row>
    <row r="366" spans="1:15" x14ac:dyDescent="0.25">
      <c r="A366" s="109">
        <v>42765</v>
      </c>
      <c r="B366" s="109"/>
      <c r="C366" s="34">
        <v>1577</v>
      </c>
      <c r="D366" s="35" t="s">
        <v>133</v>
      </c>
      <c r="E366" s="1"/>
      <c r="F366" s="1"/>
      <c r="G366" s="1"/>
      <c r="H366" s="1"/>
      <c r="I366" s="1"/>
      <c r="J366" s="110">
        <v>4364.451</v>
      </c>
      <c r="K366" s="110"/>
      <c r="L366" s="110"/>
      <c r="M366" s="1"/>
      <c r="N366" s="1"/>
      <c r="O366" s="35"/>
    </row>
    <row r="367" spans="1:15" x14ac:dyDescent="0.25">
      <c r="A367" s="109">
        <v>42765</v>
      </c>
      <c r="B367" s="109"/>
      <c r="C367" s="34">
        <v>1578</v>
      </c>
      <c r="D367" s="35" t="s">
        <v>133</v>
      </c>
      <c r="E367" s="1"/>
      <c r="F367" s="1"/>
      <c r="G367" s="1"/>
      <c r="H367" s="1"/>
      <c r="I367" s="1"/>
      <c r="J367" s="110">
        <v>6841.0124999999998</v>
      </c>
      <c r="K367" s="110"/>
      <c r="L367" s="110"/>
      <c r="M367" s="1"/>
      <c r="N367" s="1"/>
      <c r="O367" s="35"/>
    </row>
    <row r="368" spans="1:15" x14ac:dyDescent="0.25">
      <c r="A368" s="109">
        <v>42765</v>
      </c>
      <c r="B368" s="109"/>
      <c r="C368" s="34">
        <v>1579</v>
      </c>
      <c r="D368" s="35" t="s">
        <v>133</v>
      </c>
      <c r="E368" s="1"/>
      <c r="F368" s="1"/>
      <c r="G368" s="1"/>
      <c r="H368" s="1"/>
      <c r="I368" s="1"/>
      <c r="J368" s="110">
        <v>7992.2571749999997</v>
      </c>
      <c r="K368" s="110"/>
      <c r="L368" s="110"/>
      <c r="M368" s="1"/>
      <c r="N368" s="1"/>
      <c r="O368" s="35"/>
    </row>
    <row r="369" spans="1:15" x14ac:dyDescent="0.25">
      <c r="A369" s="109">
        <v>42765</v>
      </c>
      <c r="B369" s="109"/>
      <c r="C369" s="34">
        <v>1580</v>
      </c>
      <c r="D369" s="35" t="s">
        <v>133</v>
      </c>
      <c r="E369" s="1"/>
      <c r="F369" s="1"/>
      <c r="G369" s="1"/>
      <c r="H369" s="1"/>
      <c r="I369" s="1"/>
      <c r="J369" s="110">
        <v>8814.2709374999995</v>
      </c>
      <c r="K369" s="110"/>
      <c r="L369" s="110"/>
      <c r="M369" s="1"/>
      <c r="N369" s="1"/>
      <c r="O369" s="35"/>
    </row>
    <row r="370" spans="1:15" x14ac:dyDescent="0.25">
      <c r="A370" s="109">
        <v>42765</v>
      </c>
      <c r="B370" s="109"/>
      <c r="C370" s="34">
        <v>1581</v>
      </c>
      <c r="D370" s="35" t="s">
        <v>133</v>
      </c>
      <c r="E370" s="1"/>
      <c r="F370" s="1"/>
      <c r="G370" s="1"/>
      <c r="H370" s="1"/>
      <c r="I370" s="1"/>
      <c r="J370" s="110">
        <v>3075.5812500000002</v>
      </c>
      <c r="K370" s="110"/>
      <c r="L370" s="110"/>
      <c r="M370" s="1"/>
      <c r="N370" s="1"/>
      <c r="O370" s="35"/>
    </row>
    <row r="371" spans="1:15" x14ac:dyDescent="0.25">
      <c r="A371" s="109">
        <v>42765</v>
      </c>
      <c r="B371" s="109"/>
      <c r="C371" s="34">
        <v>1582</v>
      </c>
      <c r="D371" s="35" t="s">
        <v>133</v>
      </c>
      <c r="E371" s="1"/>
      <c r="F371" s="1"/>
      <c r="G371" s="1"/>
      <c r="H371" s="1"/>
      <c r="I371" s="1"/>
      <c r="J371" s="110">
        <v>2897.37</v>
      </c>
      <c r="K371" s="110"/>
      <c r="L371" s="110"/>
      <c r="M371" s="1"/>
      <c r="N371" s="1"/>
      <c r="O371" s="35"/>
    </row>
    <row r="372" spans="1:15" x14ac:dyDescent="0.25">
      <c r="A372" s="109">
        <v>42765</v>
      </c>
      <c r="B372" s="109"/>
      <c r="C372" s="34">
        <v>1583</v>
      </c>
      <c r="D372" s="35" t="s">
        <v>133</v>
      </c>
      <c r="E372" s="1"/>
      <c r="F372" s="1"/>
      <c r="G372" s="1"/>
      <c r="H372" s="1"/>
      <c r="I372" s="1"/>
      <c r="J372" s="110">
        <v>672.60374999999999</v>
      </c>
      <c r="K372" s="110"/>
      <c r="L372" s="110"/>
      <c r="M372" s="1"/>
      <c r="N372" s="1"/>
      <c r="O372" s="35"/>
    </row>
    <row r="373" spans="1:15" x14ac:dyDescent="0.25">
      <c r="A373" s="109">
        <v>42766</v>
      </c>
      <c r="B373" s="109"/>
      <c r="C373" s="34">
        <v>1584</v>
      </c>
      <c r="D373" s="35" t="s">
        <v>133</v>
      </c>
      <c r="E373" s="1"/>
      <c r="F373" s="1"/>
      <c r="G373" s="1"/>
      <c r="H373" s="1"/>
      <c r="I373" s="1"/>
      <c r="J373" s="110">
        <v>3673.4512500000001</v>
      </c>
      <c r="K373" s="110"/>
      <c r="L373" s="110"/>
      <c r="M373" s="1"/>
      <c r="N373" s="1"/>
      <c r="O373" s="35"/>
    </row>
    <row r="374" spans="1:15" x14ac:dyDescent="0.25">
      <c r="A374" s="109">
        <v>42766</v>
      </c>
      <c r="B374" s="109"/>
      <c r="C374" s="34">
        <v>1585</v>
      </c>
      <c r="D374" s="35" t="s">
        <v>133</v>
      </c>
      <c r="E374" s="1"/>
      <c r="F374" s="1"/>
      <c r="G374" s="1"/>
      <c r="H374" s="1"/>
      <c r="I374" s="1"/>
      <c r="J374" s="110">
        <v>1740.4340625</v>
      </c>
      <c r="K374" s="110"/>
      <c r="L374" s="110"/>
      <c r="M374" s="1"/>
      <c r="N374" s="1"/>
      <c r="O374" s="35"/>
    </row>
    <row r="375" spans="1:15" x14ac:dyDescent="0.25">
      <c r="A375" s="109">
        <v>42767</v>
      </c>
      <c r="B375" s="109"/>
      <c r="C375" s="34">
        <v>1613</v>
      </c>
      <c r="D375" s="35" t="s">
        <v>94</v>
      </c>
      <c r="E375" s="1"/>
      <c r="F375" s="1"/>
      <c r="G375" s="1"/>
      <c r="H375" s="1"/>
      <c r="I375" s="1"/>
      <c r="J375" s="110"/>
      <c r="K375" s="110"/>
      <c r="L375" s="110"/>
      <c r="M375" s="1"/>
      <c r="N375" s="1"/>
      <c r="O375" s="35"/>
    </row>
    <row r="376" spans="1:15" x14ac:dyDescent="0.25">
      <c r="A376" s="109">
        <v>42767</v>
      </c>
      <c r="B376" s="109"/>
      <c r="C376" s="34">
        <v>1613</v>
      </c>
      <c r="D376" s="35" t="s">
        <v>82</v>
      </c>
      <c r="E376" s="1"/>
      <c r="F376" s="1"/>
      <c r="G376" s="1"/>
      <c r="H376" s="1"/>
      <c r="I376" s="1"/>
      <c r="J376" s="110"/>
      <c r="K376" s="110"/>
      <c r="L376" s="110"/>
      <c r="M376" s="1"/>
      <c r="N376" s="1"/>
      <c r="O376" s="35"/>
    </row>
    <row r="377" spans="1:15" x14ac:dyDescent="0.25">
      <c r="A377" s="109">
        <v>42767</v>
      </c>
      <c r="B377" s="109"/>
      <c r="C377" s="34">
        <v>1614</v>
      </c>
      <c r="D377" s="35" t="s">
        <v>145</v>
      </c>
      <c r="E377" s="1"/>
      <c r="F377" s="1"/>
      <c r="G377" s="1"/>
      <c r="H377" s="1"/>
      <c r="I377" s="1"/>
      <c r="J377" s="110">
        <v>912.03918750000003</v>
      </c>
      <c r="K377" s="110"/>
      <c r="L377" s="110"/>
      <c r="M377" s="1"/>
      <c r="N377" s="1"/>
      <c r="O377" s="35"/>
    </row>
    <row r="378" spans="1:15" x14ac:dyDescent="0.25">
      <c r="A378" s="109">
        <v>42767</v>
      </c>
      <c r="B378" s="109"/>
      <c r="C378" s="34">
        <v>1615</v>
      </c>
      <c r="D378" s="35" t="s">
        <v>146</v>
      </c>
      <c r="E378" s="1"/>
      <c r="F378" s="1"/>
      <c r="G378" s="1"/>
      <c r="H378" s="1"/>
      <c r="I378" s="1"/>
      <c r="J378" s="110">
        <v>912.03918750000003</v>
      </c>
      <c r="K378" s="110"/>
      <c r="L378" s="110"/>
      <c r="M378" s="1"/>
      <c r="N378" s="1"/>
      <c r="O378" s="35"/>
    </row>
    <row r="379" spans="1:15" x14ac:dyDescent="0.25">
      <c r="A379" s="109">
        <v>42767</v>
      </c>
      <c r="B379" s="109"/>
      <c r="C379" s="34">
        <v>1616</v>
      </c>
      <c r="D379" s="35" t="s">
        <v>146</v>
      </c>
      <c r="E379" s="1"/>
      <c r="F379" s="1"/>
      <c r="G379" s="1"/>
      <c r="H379" s="1"/>
      <c r="I379" s="1"/>
      <c r="J379" s="110">
        <v>912.03918750000003</v>
      </c>
      <c r="K379" s="110"/>
      <c r="L379" s="110"/>
      <c r="M379" s="1"/>
      <c r="N379" s="1"/>
      <c r="O379" s="35"/>
    </row>
    <row r="380" spans="1:15" x14ac:dyDescent="0.25">
      <c r="A380" s="109">
        <v>42768</v>
      </c>
      <c r="B380" s="109"/>
      <c r="C380" s="34">
        <v>1616</v>
      </c>
      <c r="D380" s="35" t="s">
        <v>82</v>
      </c>
      <c r="E380" s="1"/>
      <c r="F380" s="1"/>
      <c r="G380" s="1"/>
      <c r="H380" s="1"/>
      <c r="I380" s="1"/>
      <c r="J380" s="110"/>
      <c r="K380" s="110"/>
      <c r="L380" s="110"/>
      <c r="M380" s="1"/>
      <c r="N380" s="1"/>
      <c r="O380" s="35"/>
    </row>
    <row r="381" spans="1:15" x14ac:dyDescent="0.25">
      <c r="A381" s="109">
        <v>42768</v>
      </c>
      <c r="B381" s="109"/>
      <c r="C381" s="34">
        <v>1617</v>
      </c>
      <c r="D381" s="35" t="s">
        <v>81</v>
      </c>
      <c r="E381" s="1"/>
      <c r="F381" s="1"/>
      <c r="G381" s="1"/>
      <c r="H381" s="1"/>
      <c r="I381" s="1"/>
      <c r="J381" s="110">
        <v>4866.2938799999993</v>
      </c>
      <c r="K381" s="110"/>
      <c r="L381" s="110"/>
      <c r="M381" s="1"/>
      <c r="N381" s="1"/>
      <c r="O381" s="35"/>
    </row>
    <row r="382" spans="1:15" x14ac:dyDescent="0.25">
      <c r="A382" s="109">
        <v>42768</v>
      </c>
      <c r="B382" s="109"/>
      <c r="C382" s="34">
        <v>1618</v>
      </c>
      <c r="D382" s="35" t="s">
        <v>81</v>
      </c>
      <c r="E382" s="1"/>
      <c r="F382" s="1"/>
      <c r="G382" s="1"/>
      <c r="H382" s="1"/>
      <c r="I382" s="1"/>
      <c r="J382" s="110">
        <v>4751.3188799999989</v>
      </c>
      <c r="K382" s="110"/>
      <c r="L382" s="110"/>
      <c r="M382" s="1"/>
      <c r="N382" s="1"/>
      <c r="O382" s="35"/>
    </row>
    <row r="383" spans="1:15" x14ac:dyDescent="0.25">
      <c r="A383" s="109">
        <v>42768</v>
      </c>
      <c r="B383" s="109"/>
      <c r="C383" s="34">
        <v>1619</v>
      </c>
      <c r="D383" s="35" t="s">
        <v>81</v>
      </c>
      <c r="E383" s="1"/>
      <c r="F383" s="1"/>
      <c r="G383" s="1"/>
      <c r="H383" s="1"/>
      <c r="I383" s="1"/>
      <c r="J383" s="110">
        <v>6993.5613300000005</v>
      </c>
      <c r="K383" s="110"/>
      <c r="L383" s="110"/>
      <c r="M383" s="1"/>
      <c r="N383" s="1"/>
      <c r="O383" s="35"/>
    </row>
    <row r="384" spans="1:15" x14ac:dyDescent="0.25">
      <c r="A384" s="109">
        <v>42768</v>
      </c>
      <c r="B384" s="109"/>
      <c r="C384" s="34">
        <v>1620</v>
      </c>
      <c r="D384" s="35" t="s">
        <v>81</v>
      </c>
      <c r="E384" s="1"/>
      <c r="F384" s="1"/>
      <c r="G384" s="1"/>
      <c r="H384" s="1"/>
      <c r="I384" s="1"/>
      <c r="J384" s="110">
        <v>5033.0076299999992</v>
      </c>
      <c r="K384" s="110"/>
      <c r="L384" s="110"/>
      <c r="M384" s="1"/>
      <c r="N384" s="1"/>
      <c r="O384" s="35"/>
    </row>
    <row r="385" spans="1:15" x14ac:dyDescent="0.25">
      <c r="A385" s="109">
        <v>42768</v>
      </c>
      <c r="B385" s="109"/>
      <c r="C385" s="34">
        <v>1621</v>
      </c>
      <c r="D385" s="35" t="s">
        <v>81</v>
      </c>
      <c r="E385" s="1"/>
      <c r="F385" s="1"/>
      <c r="G385" s="1"/>
      <c r="H385" s="1"/>
      <c r="I385" s="1"/>
      <c r="J385" s="110">
        <v>4461.03</v>
      </c>
      <c r="K385" s="110"/>
      <c r="L385" s="110"/>
      <c r="M385" s="1"/>
      <c r="N385" s="1"/>
      <c r="O385" s="35"/>
    </row>
    <row r="386" spans="1:15" x14ac:dyDescent="0.25">
      <c r="A386" s="109">
        <v>42768</v>
      </c>
      <c r="B386" s="109"/>
      <c r="C386" s="34">
        <v>1622</v>
      </c>
      <c r="D386" s="35" t="s">
        <v>81</v>
      </c>
      <c r="E386" s="1"/>
      <c r="F386" s="1"/>
      <c r="G386" s="1"/>
      <c r="H386" s="1"/>
      <c r="I386" s="1"/>
      <c r="J386" s="110">
        <v>1770.615</v>
      </c>
      <c r="K386" s="110"/>
      <c r="L386" s="110"/>
      <c r="M386" s="1"/>
      <c r="N386" s="1"/>
      <c r="O386" s="35"/>
    </row>
    <row r="387" spans="1:15" x14ac:dyDescent="0.25">
      <c r="A387" s="109">
        <v>42768</v>
      </c>
      <c r="B387" s="109"/>
      <c r="C387" s="34">
        <v>1623</v>
      </c>
      <c r="D387" s="35" t="s">
        <v>81</v>
      </c>
      <c r="E387" s="1"/>
      <c r="F387" s="1"/>
      <c r="G387" s="1"/>
      <c r="H387" s="1"/>
      <c r="I387" s="1"/>
      <c r="J387" s="110">
        <v>1586.655</v>
      </c>
      <c r="K387" s="110"/>
      <c r="L387" s="110"/>
      <c r="M387" s="1"/>
      <c r="N387" s="1"/>
      <c r="O387" s="35"/>
    </row>
    <row r="388" spans="1:15" x14ac:dyDescent="0.25">
      <c r="A388" s="109">
        <v>42768</v>
      </c>
      <c r="B388" s="109"/>
      <c r="C388" s="34">
        <v>1624</v>
      </c>
      <c r="D388" s="35" t="s">
        <v>81</v>
      </c>
      <c r="E388" s="1"/>
      <c r="F388" s="1"/>
      <c r="G388" s="1"/>
      <c r="H388" s="1"/>
      <c r="I388" s="1"/>
      <c r="J388" s="110">
        <v>7766.0208675000003</v>
      </c>
      <c r="K388" s="110"/>
      <c r="L388" s="110"/>
      <c r="M388" s="1"/>
      <c r="N388" s="1"/>
      <c r="O388" s="35"/>
    </row>
    <row r="389" spans="1:15" x14ac:dyDescent="0.25">
      <c r="A389" s="109">
        <v>42768</v>
      </c>
      <c r="B389" s="109"/>
      <c r="C389" s="34">
        <v>1625</v>
      </c>
      <c r="D389" s="35" t="s">
        <v>81</v>
      </c>
      <c r="E389" s="1"/>
      <c r="F389" s="1"/>
      <c r="G389" s="1"/>
      <c r="H389" s="1"/>
      <c r="I389" s="1"/>
      <c r="J389" s="110">
        <v>3897.56052</v>
      </c>
      <c r="K389" s="110"/>
      <c r="L389" s="110"/>
      <c r="M389" s="1"/>
      <c r="N389" s="1"/>
      <c r="O389" s="35"/>
    </row>
    <row r="390" spans="1:15" x14ac:dyDescent="0.25">
      <c r="A390" s="109">
        <v>42768</v>
      </c>
      <c r="B390" s="109"/>
      <c r="C390" s="34">
        <v>1626</v>
      </c>
      <c r="D390" s="35" t="s">
        <v>81</v>
      </c>
      <c r="E390" s="1"/>
      <c r="F390" s="1"/>
      <c r="G390" s="1"/>
      <c r="H390" s="1"/>
      <c r="I390" s="1"/>
      <c r="J390" s="110">
        <v>3782.5855200000001</v>
      </c>
      <c r="K390" s="110"/>
      <c r="L390" s="110"/>
      <c r="M390" s="1"/>
      <c r="N390" s="1"/>
      <c r="O390" s="35"/>
    </row>
    <row r="391" spans="1:15" x14ac:dyDescent="0.25">
      <c r="A391" s="109">
        <v>42768</v>
      </c>
      <c r="B391" s="109"/>
      <c r="C391" s="34">
        <v>1627</v>
      </c>
      <c r="D391" s="35" t="s">
        <v>81</v>
      </c>
      <c r="E391" s="1"/>
      <c r="F391" s="1"/>
      <c r="G391" s="1"/>
      <c r="H391" s="1"/>
      <c r="I391" s="1"/>
      <c r="J391" s="110">
        <v>21393.58221</v>
      </c>
      <c r="K391" s="110"/>
      <c r="L391" s="110"/>
      <c r="M391" s="1"/>
      <c r="N391" s="1"/>
      <c r="O391" s="35"/>
    </row>
    <row r="392" spans="1:15" x14ac:dyDescent="0.25">
      <c r="A392" s="109">
        <v>42768</v>
      </c>
      <c r="B392" s="109"/>
      <c r="C392" s="34">
        <v>1628</v>
      </c>
      <c r="D392" s="35" t="s">
        <v>81</v>
      </c>
      <c r="E392" s="1"/>
      <c r="F392" s="1"/>
      <c r="G392" s="1"/>
      <c r="H392" s="1"/>
      <c r="I392" s="1"/>
      <c r="J392" s="110">
        <v>21393.58221</v>
      </c>
      <c r="K392" s="110"/>
      <c r="L392" s="110"/>
      <c r="M392" s="1"/>
      <c r="N392" s="1"/>
      <c r="O392" s="35"/>
    </row>
    <row r="393" spans="1:15" x14ac:dyDescent="0.25">
      <c r="A393" s="109">
        <v>42768</v>
      </c>
      <c r="B393" s="109"/>
      <c r="C393" s="34">
        <v>1629</v>
      </c>
      <c r="D393" s="35" t="s">
        <v>81</v>
      </c>
      <c r="E393" s="1"/>
      <c r="F393" s="1"/>
      <c r="G393" s="1"/>
      <c r="H393" s="1"/>
      <c r="I393" s="1"/>
      <c r="J393" s="110">
        <v>3552.6355200000003</v>
      </c>
      <c r="K393" s="110"/>
      <c r="L393" s="110"/>
      <c r="M393" s="1"/>
      <c r="N393" s="1"/>
      <c r="O393" s="35"/>
    </row>
    <row r="394" spans="1:15" x14ac:dyDescent="0.25">
      <c r="A394" s="109">
        <v>42768</v>
      </c>
      <c r="B394" s="109"/>
      <c r="C394" s="34">
        <v>1630</v>
      </c>
      <c r="D394" s="35" t="s">
        <v>81</v>
      </c>
      <c r="E394" s="1"/>
      <c r="F394" s="1"/>
      <c r="G394" s="1"/>
      <c r="H394" s="1"/>
      <c r="I394" s="1"/>
      <c r="J394" s="110">
        <v>4984.9940700000006</v>
      </c>
      <c r="K394" s="110"/>
      <c r="L394" s="110"/>
      <c r="M394" s="1"/>
      <c r="N394" s="1"/>
      <c r="O394" s="35"/>
    </row>
    <row r="395" spans="1:15" x14ac:dyDescent="0.25">
      <c r="A395" s="109">
        <v>42768</v>
      </c>
      <c r="B395" s="109"/>
      <c r="C395" s="34">
        <v>1631</v>
      </c>
      <c r="D395" s="35" t="s">
        <v>81</v>
      </c>
      <c r="E395" s="1"/>
      <c r="F395" s="1"/>
      <c r="G395" s="1"/>
      <c r="H395" s="1"/>
      <c r="I395" s="1"/>
      <c r="J395" s="110">
        <v>3443.5012500000003</v>
      </c>
      <c r="K395" s="110"/>
      <c r="L395" s="110"/>
      <c r="M395" s="1"/>
      <c r="N395" s="1"/>
      <c r="O395" s="35"/>
    </row>
    <row r="396" spans="1:15" x14ac:dyDescent="0.25">
      <c r="A396" s="109">
        <v>42768</v>
      </c>
      <c r="B396" s="109"/>
      <c r="C396" s="34">
        <v>1632</v>
      </c>
      <c r="D396" s="35" t="s">
        <v>81</v>
      </c>
      <c r="E396" s="1"/>
      <c r="F396" s="1"/>
      <c r="G396" s="1"/>
      <c r="H396" s="1"/>
      <c r="I396" s="1"/>
      <c r="J396" s="110">
        <v>2765.1487499999998</v>
      </c>
      <c r="K396" s="110"/>
      <c r="L396" s="110"/>
      <c r="M396" s="1"/>
      <c r="N396" s="1"/>
      <c r="O396" s="35"/>
    </row>
    <row r="397" spans="1:15" x14ac:dyDescent="0.25">
      <c r="A397" s="109">
        <v>42768</v>
      </c>
      <c r="B397" s="109"/>
      <c r="C397" s="34">
        <v>1633</v>
      </c>
      <c r="D397" s="35" t="s">
        <v>81</v>
      </c>
      <c r="E397" s="1"/>
      <c r="F397" s="1"/>
      <c r="G397" s="1"/>
      <c r="H397" s="1"/>
      <c r="I397" s="1"/>
      <c r="J397" s="110">
        <v>2375.9583749999997</v>
      </c>
      <c r="K397" s="110"/>
      <c r="L397" s="110"/>
      <c r="M397" s="1"/>
      <c r="N397" s="1"/>
      <c r="O397" s="35"/>
    </row>
    <row r="398" spans="1:15" x14ac:dyDescent="0.25">
      <c r="A398" s="109">
        <v>42768</v>
      </c>
      <c r="B398" s="109"/>
      <c r="C398" s="34">
        <v>1634</v>
      </c>
      <c r="D398" s="35" t="s">
        <v>81</v>
      </c>
      <c r="E398" s="1"/>
      <c r="F398" s="1"/>
      <c r="G398" s="1"/>
      <c r="H398" s="1"/>
      <c r="I398" s="1"/>
      <c r="J398" s="110">
        <v>1350.95625</v>
      </c>
      <c r="K398" s="110"/>
      <c r="L398" s="110"/>
      <c r="M398" s="1"/>
      <c r="N398" s="1"/>
      <c r="O398" s="35"/>
    </row>
    <row r="399" spans="1:15" x14ac:dyDescent="0.25">
      <c r="A399" s="109">
        <v>42768</v>
      </c>
      <c r="B399" s="109"/>
      <c r="C399" s="34">
        <v>1635</v>
      </c>
      <c r="D399" s="35" t="s">
        <v>81</v>
      </c>
      <c r="E399" s="1"/>
      <c r="F399" s="1"/>
      <c r="G399" s="1"/>
      <c r="H399" s="1"/>
      <c r="I399" s="1"/>
      <c r="J399" s="110">
        <v>1121.0062499999999</v>
      </c>
      <c r="K399" s="110"/>
      <c r="L399" s="110"/>
      <c r="M399" s="1"/>
      <c r="N399" s="1"/>
      <c r="O399" s="35"/>
    </row>
    <row r="400" spans="1:15" x14ac:dyDescent="0.25">
      <c r="A400" s="109">
        <v>42768</v>
      </c>
      <c r="B400" s="109"/>
      <c r="C400" s="34">
        <v>1636</v>
      </c>
      <c r="D400" s="35" t="s">
        <v>81</v>
      </c>
      <c r="E400" s="1"/>
      <c r="F400" s="1"/>
      <c r="G400" s="1"/>
      <c r="H400" s="1"/>
      <c r="I400" s="1"/>
      <c r="J400" s="110">
        <v>310.4325</v>
      </c>
      <c r="K400" s="110"/>
      <c r="L400" s="110"/>
      <c r="M400" s="1"/>
      <c r="N400" s="1"/>
      <c r="O400" s="35"/>
    </row>
    <row r="401" spans="1:15" x14ac:dyDescent="0.25">
      <c r="A401" s="109">
        <v>42769</v>
      </c>
      <c r="B401" s="109"/>
      <c r="C401" s="34">
        <v>1637</v>
      </c>
      <c r="D401" s="35" t="s">
        <v>81</v>
      </c>
      <c r="E401" s="1"/>
      <c r="F401" s="1"/>
      <c r="G401" s="1"/>
      <c r="H401" s="1"/>
      <c r="I401" s="1"/>
      <c r="J401" s="110">
        <v>17188.762500000001</v>
      </c>
      <c r="K401" s="110"/>
      <c r="L401" s="110"/>
      <c r="M401" s="1"/>
      <c r="N401" s="1"/>
      <c r="O401" s="35"/>
    </row>
    <row r="402" spans="1:15" x14ac:dyDescent="0.25">
      <c r="A402" s="109">
        <v>42769</v>
      </c>
      <c r="B402" s="109"/>
      <c r="C402" s="34">
        <v>1639</v>
      </c>
      <c r="D402" s="35" t="s">
        <v>81</v>
      </c>
      <c r="E402" s="1"/>
      <c r="F402" s="1"/>
      <c r="G402" s="1"/>
      <c r="H402" s="1"/>
      <c r="I402" s="1"/>
      <c r="J402" s="110">
        <v>1580.90625</v>
      </c>
      <c r="K402" s="110"/>
      <c r="L402" s="110"/>
      <c r="M402" s="1"/>
      <c r="N402" s="1"/>
      <c r="O402" s="35"/>
    </row>
    <row r="403" spans="1:15" x14ac:dyDescent="0.25">
      <c r="A403" s="109">
        <v>42772</v>
      </c>
      <c r="B403" s="109"/>
      <c r="C403" s="34">
        <v>1641</v>
      </c>
      <c r="D403" s="35" t="s">
        <v>159</v>
      </c>
      <c r="E403" s="1"/>
      <c r="F403" s="1"/>
      <c r="G403" s="1"/>
      <c r="H403" s="1"/>
      <c r="I403" s="1"/>
      <c r="J403" s="110">
        <v>1833.8512499999999</v>
      </c>
      <c r="K403" s="110"/>
      <c r="L403" s="110"/>
      <c r="M403" s="1"/>
      <c r="N403" s="1"/>
      <c r="O403" s="35"/>
    </row>
    <row r="404" spans="1:15" x14ac:dyDescent="0.25">
      <c r="A404" s="109">
        <v>42772</v>
      </c>
      <c r="B404" s="109"/>
      <c r="C404" s="34">
        <v>1642</v>
      </c>
      <c r="D404" s="35" t="s">
        <v>160</v>
      </c>
      <c r="E404" s="1"/>
      <c r="F404" s="1"/>
      <c r="G404" s="1"/>
      <c r="H404" s="1"/>
      <c r="I404" s="1"/>
      <c r="J404" s="110">
        <v>3943.9184399999999</v>
      </c>
      <c r="K404" s="110"/>
      <c r="L404" s="110"/>
      <c r="M404" s="1"/>
      <c r="N404" s="1"/>
      <c r="O404" s="35"/>
    </row>
    <row r="405" spans="1:15" x14ac:dyDescent="0.25">
      <c r="A405" s="109">
        <v>42772</v>
      </c>
      <c r="B405" s="109"/>
      <c r="C405" s="34">
        <v>1643</v>
      </c>
      <c r="D405" s="35" t="s">
        <v>160</v>
      </c>
      <c r="E405" s="1"/>
      <c r="F405" s="1"/>
      <c r="G405" s="1"/>
      <c r="H405" s="1"/>
      <c r="I405" s="1"/>
      <c r="J405" s="110">
        <v>3943.9184399999999</v>
      </c>
      <c r="K405" s="110"/>
      <c r="L405" s="110"/>
      <c r="M405" s="1"/>
      <c r="N405" s="1"/>
      <c r="O405" s="35"/>
    </row>
    <row r="406" spans="1:15" x14ac:dyDescent="0.25">
      <c r="A406" s="109">
        <v>42772</v>
      </c>
      <c r="B406" s="109"/>
      <c r="C406" s="34">
        <v>1644</v>
      </c>
      <c r="D406" s="35" t="s">
        <v>160</v>
      </c>
      <c r="E406" s="1"/>
      <c r="F406" s="1"/>
      <c r="G406" s="1"/>
      <c r="H406" s="1"/>
      <c r="I406" s="1"/>
      <c r="J406" s="110">
        <v>4956.2963100000006</v>
      </c>
      <c r="K406" s="110"/>
      <c r="L406" s="110"/>
      <c r="M406" s="1"/>
      <c r="N406" s="1"/>
      <c r="O406" s="35"/>
    </row>
    <row r="407" spans="1:15" x14ac:dyDescent="0.25">
      <c r="A407" s="109">
        <v>42772</v>
      </c>
      <c r="B407" s="109"/>
      <c r="C407" s="34">
        <v>1645</v>
      </c>
      <c r="D407" s="35" t="s">
        <v>160</v>
      </c>
      <c r="E407" s="1"/>
      <c r="F407" s="1"/>
      <c r="G407" s="1"/>
      <c r="H407" s="1"/>
      <c r="I407" s="1"/>
      <c r="J407" s="110">
        <v>1396.94625</v>
      </c>
      <c r="K407" s="110"/>
      <c r="L407" s="110"/>
      <c r="M407" s="1"/>
      <c r="N407" s="1"/>
      <c r="O407" s="35"/>
    </row>
    <row r="408" spans="1:15" x14ac:dyDescent="0.25">
      <c r="A408" s="109">
        <v>42772</v>
      </c>
      <c r="B408" s="109"/>
      <c r="C408" s="34">
        <v>1646</v>
      </c>
      <c r="D408" s="35" t="s">
        <v>160</v>
      </c>
      <c r="E408" s="1"/>
      <c r="F408" s="1"/>
      <c r="G408" s="1"/>
      <c r="H408" s="1"/>
      <c r="I408" s="1"/>
      <c r="J408" s="110">
        <v>2469.0881250000002</v>
      </c>
      <c r="K408" s="110"/>
      <c r="L408" s="110"/>
      <c r="M408" s="1"/>
      <c r="N408" s="1"/>
      <c r="O408" s="35"/>
    </row>
    <row r="409" spans="1:15" x14ac:dyDescent="0.25">
      <c r="A409" s="109">
        <v>42772</v>
      </c>
      <c r="B409" s="109"/>
      <c r="C409" s="34">
        <v>1647</v>
      </c>
      <c r="D409" s="35" t="s">
        <v>160</v>
      </c>
      <c r="E409" s="1"/>
      <c r="F409" s="1"/>
      <c r="G409" s="1"/>
      <c r="H409" s="1"/>
      <c r="I409" s="1"/>
      <c r="J409" s="110">
        <v>1138.2525000000001</v>
      </c>
      <c r="K409" s="110"/>
      <c r="L409" s="110"/>
      <c r="M409" s="1"/>
      <c r="N409" s="1"/>
      <c r="O409" s="35"/>
    </row>
    <row r="410" spans="1:15" x14ac:dyDescent="0.25">
      <c r="A410" s="109">
        <v>42772</v>
      </c>
      <c r="B410" s="109"/>
      <c r="C410" s="34">
        <v>1648</v>
      </c>
      <c r="D410" s="35" t="s">
        <v>160</v>
      </c>
      <c r="E410" s="1"/>
      <c r="F410" s="1"/>
      <c r="G410" s="1"/>
      <c r="H410" s="1"/>
      <c r="I410" s="1"/>
      <c r="J410" s="110">
        <v>6130.4670000000006</v>
      </c>
      <c r="K410" s="110"/>
      <c r="L410" s="110"/>
      <c r="M410" s="1"/>
      <c r="N410" s="1"/>
      <c r="O410" s="35"/>
    </row>
    <row r="411" spans="1:15" x14ac:dyDescent="0.25">
      <c r="A411" s="109">
        <v>42772</v>
      </c>
      <c r="B411" s="109"/>
      <c r="C411" s="34">
        <v>1649</v>
      </c>
      <c r="D411" s="35" t="s">
        <v>160</v>
      </c>
      <c r="E411" s="1"/>
      <c r="F411" s="1"/>
      <c r="G411" s="1"/>
      <c r="H411" s="1"/>
      <c r="I411" s="1"/>
      <c r="J411" s="110">
        <v>6611.0625</v>
      </c>
      <c r="K411" s="110"/>
      <c r="L411" s="110"/>
      <c r="M411" s="1"/>
      <c r="N411" s="1"/>
      <c r="O411" s="35"/>
    </row>
    <row r="412" spans="1:15" x14ac:dyDescent="0.25">
      <c r="A412" s="109">
        <v>42772</v>
      </c>
      <c r="B412" s="109"/>
      <c r="C412" s="34">
        <v>1650</v>
      </c>
      <c r="D412" s="35" t="s">
        <v>161</v>
      </c>
      <c r="E412" s="1"/>
      <c r="F412" s="1"/>
      <c r="G412" s="1"/>
      <c r="H412" s="1"/>
      <c r="I412" s="1"/>
      <c r="J412" s="110">
        <v>1833.8512499999999</v>
      </c>
      <c r="K412" s="110"/>
      <c r="L412" s="110"/>
      <c r="M412" s="1"/>
      <c r="N412" s="1"/>
      <c r="O412" s="35"/>
    </row>
    <row r="413" spans="1:15" x14ac:dyDescent="0.25">
      <c r="A413" s="109">
        <v>42772</v>
      </c>
      <c r="B413" s="109"/>
      <c r="C413" s="34">
        <v>1651</v>
      </c>
      <c r="D413" s="35" t="s">
        <v>161</v>
      </c>
      <c r="E413" s="1"/>
      <c r="F413" s="1"/>
      <c r="G413" s="1"/>
      <c r="H413" s="1"/>
      <c r="I413" s="1"/>
      <c r="J413" s="110">
        <v>2855.9789999999998</v>
      </c>
      <c r="K413" s="110"/>
      <c r="L413" s="110"/>
      <c r="M413" s="1"/>
      <c r="N413" s="1"/>
      <c r="O413" s="35"/>
    </row>
    <row r="414" spans="1:15" x14ac:dyDescent="0.25">
      <c r="A414" s="109">
        <v>42772</v>
      </c>
      <c r="B414" s="109"/>
      <c r="C414" s="34">
        <v>1652</v>
      </c>
      <c r="D414" s="35" t="s">
        <v>161</v>
      </c>
      <c r="E414" s="1"/>
      <c r="F414" s="1"/>
      <c r="G414" s="1"/>
      <c r="H414" s="1"/>
      <c r="I414" s="1"/>
      <c r="J414" s="110">
        <v>2855.9789999999998</v>
      </c>
      <c r="K414" s="110"/>
      <c r="L414" s="110"/>
      <c r="M414" s="1"/>
      <c r="N414" s="1"/>
      <c r="O414" s="35"/>
    </row>
    <row r="415" spans="1:15" x14ac:dyDescent="0.25">
      <c r="A415" s="109">
        <v>42772</v>
      </c>
      <c r="B415" s="109"/>
      <c r="C415" s="34">
        <v>1654</v>
      </c>
      <c r="D415" s="35" t="s">
        <v>161</v>
      </c>
      <c r="E415" s="1"/>
      <c r="F415" s="1"/>
      <c r="G415" s="1"/>
      <c r="H415" s="1"/>
      <c r="I415" s="1"/>
      <c r="J415" s="110">
        <v>3499.8389999999999</v>
      </c>
      <c r="K415" s="110"/>
      <c r="L415" s="110"/>
      <c r="M415" s="1"/>
      <c r="N415" s="1"/>
      <c r="O415" s="35"/>
    </row>
    <row r="416" spans="1:15" x14ac:dyDescent="0.25">
      <c r="A416" s="109">
        <v>42772</v>
      </c>
      <c r="B416" s="109"/>
      <c r="C416" s="34">
        <v>1655</v>
      </c>
      <c r="D416" s="35" t="s">
        <v>161</v>
      </c>
      <c r="E416" s="1"/>
      <c r="F416" s="1"/>
      <c r="G416" s="1"/>
      <c r="H416" s="1"/>
      <c r="I416" s="1"/>
      <c r="J416" s="110">
        <v>3614.8139999999999</v>
      </c>
      <c r="K416" s="110"/>
      <c r="L416" s="110"/>
      <c r="M416" s="1"/>
      <c r="N416" s="1"/>
      <c r="O416" s="35"/>
    </row>
    <row r="417" spans="1:15" x14ac:dyDescent="0.25">
      <c r="A417" s="109">
        <v>42772</v>
      </c>
      <c r="B417" s="109"/>
      <c r="C417" s="34">
        <v>1656</v>
      </c>
      <c r="D417" s="35" t="s">
        <v>161</v>
      </c>
      <c r="E417" s="1"/>
      <c r="F417" s="1"/>
      <c r="G417" s="1"/>
      <c r="H417" s="1"/>
      <c r="I417" s="1"/>
      <c r="J417" s="110">
        <v>1095.1368749999999</v>
      </c>
      <c r="K417" s="110"/>
      <c r="L417" s="110"/>
      <c r="M417" s="1"/>
      <c r="N417" s="1"/>
      <c r="O417" s="35"/>
    </row>
    <row r="418" spans="1:15" x14ac:dyDescent="0.25">
      <c r="A418" s="109">
        <v>42772</v>
      </c>
      <c r="B418" s="109"/>
      <c r="C418" s="34">
        <v>1657</v>
      </c>
      <c r="D418" s="35" t="s">
        <v>161</v>
      </c>
      <c r="E418" s="1"/>
      <c r="F418" s="1"/>
      <c r="G418" s="1"/>
      <c r="H418" s="1"/>
      <c r="I418" s="1"/>
      <c r="J418" s="110">
        <v>862.3125</v>
      </c>
      <c r="K418" s="110"/>
      <c r="L418" s="110"/>
      <c r="M418" s="1"/>
      <c r="N418" s="1"/>
      <c r="O418" s="35"/>
    </row>
    <row r="419" spans="1:15" x14ac:dyDescent="0.25">
      <c r="A419" s="109">
        <v>42772</v>
      </c>
      <c r="B419" s="109"/>
      <c r="C419" s="34">
        <v>1658</v>
      </c>
      <c r="D419" s="35" t="s">
        <v>161</v>
      </c>
      <c r="E419" s="1"/>
      <c r="F419" s="1"/>
      <c r="G419" s="1"/>
      <c r="H419" s="1"/>
      <c r="I419" s="1"/>
      <c r="J419" s="110">
        <v>1149.75</v>
      </c>
      <c r="K419" s="110"/>
      <c r="L419" s="110"/>
      <c r="M419" s="1"/>
      <c r="N419" s="1"/>
      <c r="O419" s="35"/>
    </row>
    <row r="420" spans="1:15" x14ac:dyDescent="0.25">
      <c r="A420" s="109">
        <v>42772</v>
      </c>
      <c r="B420" s="109"/>
      <c r="C420" s="34">
        <v>1659</v>
      </c>
      <c r="D420" s="35" t="s">
        <v>161</v>
      </c>
      <c r="E420" s="1"/>
      <c r="F420" s="1"/>
      <c r="G420" s="1"/>
      <c r="H420" s="1"/>
      <c r="I420" s="1"/>
      <c r="J420" s="110">
        <v>5282.8138125000005</v>
      </c>
      <c r="K420" s="110"/>
      <c r="L420" s="110"/>
      <c r="M420" s="1"/>
      <c r="N420" s="1"/>
      <c r="O420" s="35"/>
    </row>
    <row r="421" spans="1:15" x14ac:dyDescent="0.25">
      <c r="A421" s="109">
        <v>42772</v>
      </c>
      <c r="B421" s="109"/>
      <c r="C421" s="34">
        <v>1660</v>
      </c>
      <c r="D421" s="35" t="s">
        <v>161</v>
      </c>
      <c r="E421" s="1"/>
      <c r="F421" s="1"/>
      <c r="G421" s="1"/>
      <c r="H421" s="1"/>
      <c r="I421" s="1"/>
      <c r="J421" s="110">
        <v>4432.2862500000001</v>
      </c>
      <c r="K421" s="110"/>
      <c r="L421" s="110"/>
      <c r="M421" s="1"/>
      <c r="N421" s="1"/>
      <c r="O421" s="35"/>
    </row>
    <row r="422" spans="1:15" x14ac:dyDescent="0.25">
      <c r="A422" s="109">
        <v>42774</v>
      </c>
      <c r="B422" s="109"/>
      <c r="C422" s="34">
        <v>1662</v>
      </c>
      <c r="D422" s="35" t="s">
        <v>81</v>
      </c>
      <c r="E422" s="1"/>
      <c r="F422" s="1"/>
      <c r="G422" s="1"/>
      <c r="H422" s="1"/>
      <c r="I422" s="1"/>
      <c r="J422" s="110">
        <v>10261.518749999999</v>
      </c>
      <c r="K422" s="110"/>
      <c r="L422" s="110"/>
      <c r="M422" s="1"/>
      <c r="N422" s="1"/>
      <c r="O422" s="35"/>
    </row>
    <row r="423" spans="1:15" x14ac:dyDescent="0.25">
      <c r="A423" s="109">
        <v>42774</v>
      </c>
      <c r="B423" s="109"/>
      <c r="C423" s="34">
        <v>1663</v>
      </c>
      <c r="D423" s="35" t="s">
        <v>81</v>
      </c>
      <c r="E423" s="1"/>
      <c r="F423" s="1"/>
      <c r="G423" s="1"/>
      <c r="H423" s="1"/>
      <c r="I423" s="1"/>
      <c r="J423" s="110">
        <v>24046.733812499999</v>
      </c>
      <c r="K423" s="110"/>
      <c r="L423" s="110"/>
      <c r="M423" s="1"/>
      <c r="N423" s="1"/>
      <c r="O423" s="35"/>
    </row>
    <row r="424" spans="1:15" x14ac:dyDescent="0.25">
      <c r="A424" s="109">
        <v>42774</v>
      </c>
      <c r="B424" s="109"/>
      <c r="C424" s="34">
        <v>1664</v>
      </c>
      <c r="D424" s="35" t="s">
        <v>133</v>
      </c>
      <c r="E424" s="1"/>
      <c r="F424" s="1"/>
      <c r="G424" s="1"/>
      <c r="H424" s="1"/>
      <c r="I424" s="1"/>
      <c r="J424" s="110">
        <v>6141.1021874999997</v>
      </c>
      <c r="K424" s="110"/>
      <c r="L424" s="110"/>
      <c r="M424" s="1"/>
      <c r="N424" s="1"/>
      <c r="O424" s="35"/>
    </row>
    <row r="425" spans="1:15" x14ac:dyDescent="0.25">
      <c r="A425" s="109">
        <v>42774</v>
      </c>
      <c r="B425" s="109"/>
      <c r="C425" s="34">
        <v>1665</v>
      </c>
      <c r="D425" s="35" t="s">
        <v>133</v>
      </c>
      <c r="E425" s="1"/>
      <c r="F425" s="1"/>
      <c r="G425" s="1"/>
      <c r="H425" s="1"/>
      <c r="I425" s="1"/>
      <c r="J425" s="110">
        <v>344.92500000000001</v>
      </c>
      <c r="K425" s="110"/>
      <c r="L425" s="110"/>
      <c r="M425" s="1"/>
      <c r="N425" s="1"/>
      <c r="O425" s="35"/>
    </row>
    <row r="426" spans="1:15" x14ac:dyDescent="0.25">
      <c r="A426" s="109">
        <v>42775</v>
      </c>
      <c r="B426" s="109"/>
      <c r="C426" s="34">
        <v>1667</v>
      </c>
      <c r="D426" s="35" t="s">
        <v>136</v>
      </c>
      <c r="E426" s="1"/>
      <c r="F426" s="1"/>
      <c r="G426" s="1"/>
      <c r="H426" s="1"/>
      <c r="I426" s="1"/>
      <c r="J426" s="110">
        <v>29569.408469999998</v>
      </c>
      <c r="K426" s="110"/>
      <c r="L426" s="110">
        <f>SUM(J426-K426)</f>
        <v>29569.408469999998</v>
      </c>
      <c r="M426" s="1"/>
      <c r="N426" s="1"/>
      <c r="O426" s="35"/>
    </row>
    <row r="427" spans="1:15" x14ac:dyDescent="0.25">
      <c r="A427" s="109">
        <v>42775</v>
      </c>
      <c r="B427" s="109"/>
      <c r="C427" s="34">
        <v>1668</v>
      </c>
      <c r="D427" s="35" t="s">
        <v>136</v>
      </c>
      <c r="E427" s="1"/>
      <c r="F427" s="1"/>
      <c r="G427" s="1"/>
      <c r="H427" s="1"/>
      <c r="I427" s="1"/>
      <c r="J427" s="110">
        <v>102.2012775</v>
      </c>
      <c r="K427" s="110"/>
      <c r="L427" s="110">
        <f>SUM(J427-K427)</f>
        <v>102.2012775</v>
      </c>
      <c r="M427" s="1"/>
      <c r="N427" s="1"/>
      <c r="O427" s="35"/>
    </row>
    <row r="428" spans="1:15" x14ac:dyDescent="0.25">
      <c r="A428" s="109">
        <v>42779</v>
      </c>
      <c r="B428" s="109"/>
      <c r="C428" s="34">
        <v>1670</v>
      </c>
      <c r="D428" s="35" t="s">
        <v>81</v>
      </c>
      <c r="E428" s="1"/>
      <c r="F428" s="1"/>
      <c r="G428" s="1"/>
      <c r="H428" s="1"/>
      <c r="I428" s="1"/>
      <c r="J428" s="110">
        <v>7292.1743999999999</v>
      </c>
      <c r="K428" s="110"/>
      <c r="L428" s="110"/>
      <c r="M428" s="1"/>
      <c r="N428" s="1"/>
      <c r="O428" s="35"/>
    </row>
    <row r="429" spans="1:15" x14ac:dyDescent="0.25">
      <c r="A429" s="109">
        <v>42779</v>
      </c>
      <c r="B429" s="109"/>
      <c r="C429" s="34">
        <v>1671</v>
      </c>
      <c r="D429" s="35" t="s">
        <v>133</v>
      </c>
      <c r="E429" s="1"/>
      <c r="F429" s="1"/>
      <c r="G429" s="1"/>
      <c r="H429" s="1"/>
      <c r="I429" s="1"/>
      <c r="J429" s="110">
        <v>4765.7137499999999</v>
      </c>
      <c r="K429" s="110"/>
      <c r="L429" s="110"/>
      <c r="M429" s="1"/>
      <c r="N429" s="1"/>
      <c r="O429" s="35"/>
    </row>
    <row r="430" spans="1:15" x14ac:dyDescent="0.25">
      <c r="A430" s="109">
        <v>42779</v>
      </c>
      <c r="B430" s="109"/>
      <c r="C430" s="34">
        <v>1672</v>
      </c>
      <c r="D430" s="35" t="s">
        <v>133</v>
      </c>
      <c r="E430" s="1"/>
      <c r="F430" s="1"/>
      <c r="G430" s="1"/>
      <c r="H430" s="1"/>
      <c r="I430" s="1"/>
      <c r="J430" s="110">
        <v>4851.9449999999997</v>
      </c>
      <c r="K430" s="110"/>
      <c r="L430" s="110"/>
      <c r="M430" s="1"/>
      <c r="N430" s="1"/>
      <c r="O430" s="35"/>
    </row>
    <row r="431" spans="1:15" x14ac:dyDescent="0.25">
      <c r="A431" s="109">
        <v>42779</v>
      </c>
      <c r="B431" s="109"/>
      <c r="C431" s="34">
        <v>1673</v>
      </c>
      <c r="D431" s="35" t="s">
        <v>133</v>
      </c>
      <c r="E431" s="1"/>
      <c r="F431" s="1"/>
      <c r="G431" s="1"/>
      <c r="H431" s="1"/>
      <c r="I431" s="1"/>
      <c r="J431" s="110">
        <v>4593.2512500000003</v>
      </c>
      <c r="K431" s="110"/>
      <c r="L431" s="110"/>
      <c r="M431" s="1"/>
      <c r="N431" s="1"/>
      <c r="O431" s="35"/>
    </row>
    <row r="432" spans="1:15" x14ac:dyDescent="0.25">
      <c r="A432" s="109">
        <v>42780</v>
      </c>
      <c r="B432" s="109"/>
      <c r="C432" s="34">
        <v>1674</v>
      </c>
      <c r="D432" s="35" t="s">
        <v>135</v>
      </c>
      <c r="E432" s="1"/>
      <c r="F432" s="1"/>
      <c r="G432" s="1"/>
      <c r="H432" s="1"/>
      <c r="I432" s="1"/>
      <c r="J432" s="110">
        <v>2299.5</v>
      </c>
      <c r="K432" s="110"/>
      <c r="L432" s="110"/>
      <c r="M432" s="1"/>
      <c r="N432" s="1"/>
      <c r="O432" s="35"/>
    </row>
    <row r="433" spans="1:15" x14ac:dyDescent="0.25">
      <c r="A433" s="109">
        <v>42780</v>
      </c>
      <c r="B433" s="109"/>
      <c r="C433" s="34">
        <v>1675</v>
      </c>
      <c r="D433" s="35" t="s">
        <v>81</v>
      </c>
      <c r="E433" s="1"/>
      <c r="F433" s="1"/>
      <c r="G433" s="1"/>
      <c r="H433" s="1"/>
      <c r="I433" s="1"/>
      <c r="J433" s="110">
        <v>10347.75</v>
      </c>
      <c r="K433" s="110"/>
      <c r="L433" s="110"/>
      <c r="M433" s="1"/>
      <c r="N433" s="1"/>
      <c r="O433" s="35"/>
    </row>
    <row r="434" spans="1:15" x14ac:dyDescent="0.25">
      <c r="A434" s="109">
        <v>42780</v>
      </c>
      <c r="B434" s="109"/>
      <c r="C434" s="34">
        <v>1676</v>
      </c>
      <c r="D434" s="35" t="s">
        <v>81</v>
      </c>
      <c r="E434" s="1"/>
      <c r="F434" s="1"/>
      <c r="G434" s="1"/>
      <c r="H434" s="1"/>
      <c r="I434" s="1"/>
      <c r="J434" s="110">
        <v>6890.4517500000002</v>
      </c>
      <c r="K434" s="110"/>
      <c r="L434" s="110"/>
      <c r="M434" s="1"/>
      <c r="N434" s="1"/>
      <c r="O434" s="35"/>
    </row>
    <row r="435" spans="1:15" x14ac:dyDescent="0.25">
      <c r="A435" s="109">
        <v>42790</v>
      </c>
      <c r="B435" s="109"/>
      <c r="C435" s="34">
        <v>1678</v>
      </c>
      <c r="D435" s="35" t="s">
        <v>162</v>
      </c>
      <c r="E435" s="1"/>
      <c r="F435" s="1"/>
      <c r="G435" s="1"/>
      <c r="H435" s="1"/>
      <c r="I435" s="1"/>
      <c r="J435" s="110">
        <v>1833.8512499999999</v>
      </c>
      <c r="K435" s="110"/>
      <c r="L435" s="110"/>
      <c r="M435" s="1"/>
      <c r="N435" s="1"/>
      <c r="O435" s="35"/>
    </row>
    <row r="436" spans="1:15" x14ac:dyDescent="0.25">
      <c r="A436" s="109">
        <v>42790</v>
      </c>
      <c r="B436" s="109"/>
      <c r="C436" s="34">
        <v>1679</v>
      </c>
      <c r="D436" s="35" t="s">
        <v>162</v>
      </c>
      <c r="E436" s="1"/>
      <c r="F436" s="1"/>
      <c r="G436" s="1"/>
      <c r="H436" s="1"/>
      <c r="I436" s="1"/>
      <c r="J436" s="110">
        <v>3207.8024999999998</v>
      </c>
      <c r="K436" s="110"/>
      <c r="L436" s="110"/>
      <c r="M436" s="1"/>
      <c r="N436" s="1"/>
      <c r="O436" s="35"/>
    </row>
    <row r="437" spans="1:15" x14ac:dyDescent="0.25">
      <c r="A437" s="109">
        <v>42790</v>
      </c>
      <c r="B437" s="109"/>
      <c r="C437" s="34">
        <v>1681</v>
      </c>
      <c r="D437" s="35" t="s">
        <v>162</v>
      </c>
      <c r="E437" s="1"/>
      <c r="F437" s="1"/>
      <c r="G437" s="1"/>
      <c r="H437" s="1"/>
      <c r="I437" s="1"/>
      <c r="J437" s="110">
        <v>3207.8024999999998</v>
      </c>
      <c r="K437" s="110"/>
      <c r="L437" s="110"/>
      <c r="M437" s="1"/>
      <c r="N437" s="1"/>
      <c r="O437" s="35"/>
    </row>
    <row r="438" spans="1:15" x14ac:dyDescent="0.25">
      <c r="A438" s="109">
        <v>42790</v>
      </c>
      <c r="B438" s="109"/>
      <c r="C438" s="34">
        <v>1682</v>
      </c>
      <c r="D438" s="35" t="s">
        <v>162</v>
      </c>
      <c r="E438" s="1"/>
      <c r="F438" s="1"/>
      <c r="G438" s="1"/>
      <c r="H438" s="1"/>
      <c r="I438" s="1"/>
      <c r="J438" s="110">
        <v>3149.7631200000001</v>
      </c>
      <c r="K438" s="110"/>
      <c r="L438" s="110"/>
      <c r="M438" s="1"/>
      <c r="N438" s="1"/>
      <c r="O438" s="35"/>
    </row>
    <row r="439" spans="1:15" x14ac:dyDescent="0.25">
      <c r="A439" s="109">
        <v>42790</v>
      </c>
      <c r="B439" s="109"/>
      <c r="C439" s="34">
        <v>1683</v>
      </c>
      <c r="D439" s="35" t="s">
        <v>162</v>
      </c>
      <c r="E439" s="1"/>
      <c r="F439" s="1"/>
      <c r="G439" s="1"/>
      <c r="H439" s="1"/>
      <c r="I439" s="1"/>
      <c r="J439" s="110">
        <v>4526.2783124999996</v>
      </c>
      <c r="K439" s="110"/>
      <c r="L439" s="110"/>
      <c r="M439" s="1"/>
      <c r="N439" s="1"/>
      <c r="O439" s="35"/>
    </row>
    <row r="440" spans="1:15" x14ac:dyDescent="0.25">
      <c r="A440" s="109">
        <v>42790</v>
      </c>
      <c r="B440" s="109"/>
      <c r="C440" s="34">
        <v>1684</v>
      </c>
      <c r="D440" s="35" t="s">
        <v>162</v>
      </c>
      <c r="E440" s="1"/>
      <c r="F440" s="1"/>
      <c r="G440" s="1"/>
      <c r="H440" s="1"/>
      <c r="I440" s="1"/>
      <c r="J440" s="110">
        <v>6381.1067512500013</v>
      </c>
      <c r="K440" s="110"/>
      <c r="L440" s="110"/>
      <c r="M440" s="1"/>
      <c r="N440" s="1"/>
      <c r="O440" s="35"/>
    </row>
    <row r="441" spans="1:15" x14ac:dyDescent="0.25">
      <c r="A441" s="109">
        <v>42790</v>
      </c>
      <c r="B441" s="109"/>
      <c r="C441" s="34">
        <v>1685</v>
      </c>
      <c r="D441" s="35" t="s">
        <v>162</v>
      </c>
      <c r="E441" s="1"/>
      <c r="F441" s="1"/>
      <c r="G441" s="1"/>
      <c r="H441" s="1"/>
      <c r="I441" s="1"/>
      <c r="J441" s="110">
        <v>1063.51875</v>
      </c>
      <c r="K441" s="110"/>
      <c r="L441" s="110"/>
      <c r="M441" s="1"/>
      <c r="N441" s="1"/>
      <c r="O441" s="35"/>
    </row>
    <row r="442" spans="1:15" x14ac:dyDescent="0.25">
      <c r="A442" s="109">
        <v>42790</v>
      </c>
      <c r="B442" s="109"/>
      <c r="C442" s="34">
        <v>1686</v>
      </c>
      <c r="D442" s="35" t="s">
        <v>162</v>
      </c>
      <c r="E442" s="1"/>
      <c r="F442" s="1"/>
      <c r="G442" s="1"/>
      <c r="H442" s="1"/>
      <c r="I442" s="1"/>
      <c r="J442" s="110">
        <v>1271.0486250000001</v>
      </c>
      <c r="K442" s="110"/>
      <c r="L442" s="110"/>
      <c r="M442" s="1"/>
      <c r="N442" s="1"/>
      <c r="O442" s="35"/>
    </row>
    <row r="443" spans="1:15" x14ac:dyDescent="0.25">
      <c r="A443" s="109">
        <v>42790</v>
      </c>
      <c r="B443" s="109"/>
      <c r="C443" s="34">
        <v>1687</v>
      </c>
      <c r="D443" s="35" t="s">
        <v>162</v>
      </c>
      <c r="E443" s="1"/>
      <c r="F443" s="1"/>
      <c r="G443" s="1"/>
      <c r="H443" s="1"/>
      <c r="I443" s="1"/>
      <c r="J443" s="110">
        <v>1694.7315000000001</v>
      </c>
      <c r="K443" s="110"/>
      <c r="L443" s="110"/>
      <c r="M443" s="1"/>
      <c r="N443" s="1"/>
      <c r="O443" s="35"/>
    </row>
    <row r="444" spans="1:15" x14ac:dyDescent="0.25">
      <c r="A444" s="109">
        <v>42790</v>
      </c>
      <c r="B444" s="109"/>
      <c r="C444" s="34">
        <v>1688</v>
      </c>
      <c r="D444" s="35" t="s">
        <v>162</v>
      </c>
      <c r="E444" s="1"/>
      <c r="F444" s="1"/>
      <c r="G444" s="1"/>
      <c r="H444" s="1"/>
      <c r="I444" s="1"/>
      <c r="J444" s="110">
        <v>1465.9312500000001</v>
      </c>
      <c r="K444" s="110"/>
      <c r="L444" s="110"/>
      <c r="M444" s="1"/>
      <c r="N444" s="1"/>
      <c r="O444" s="35"/>
    </row>
    <row r="445" spans="1:15" x14ac:dyDescent="0.25">
      <c r="A445" s="109">
        <v>42790</v>
      </c>
      <c r="B445" s="109"/>
      <c r="C445" s="34">
        <v>1688</v>
      </c>
      <c r="D445" s="35" t="s">
        <v>163</v>
      </c>
      <c r="E445" s="1"/>
      <c r="F445" s="1"/>
      <c r="G445" s="1"/>
      <c r="H445" s="1"/>
      <c r="I445" s="1"/>
      <c r="J445" s="110">
        <v>1184.2425000000001</v>
      </c>
      <c r="K445" s="110"/>
      <c r="L445" s="110"/>
      <c r="M445" s="1"/>
      <c r="N445" s="1"/>
      <c r="O445" s="35"/>
    </row>
    <row r="446" spans="1:15" x14ac:dyDescent="0.25">
      <c r="A446" s="109">
        <v>42790</v>
      </c>
      <c r="B446" s="109"/>
      <c r="C446" s="34">
        <v>1689</v>
      </c>
      <c r="D446" s="35" t="s">
        <v>163</v>
      </c>
      <c r="E446" s="1"/>
      <c r="F446" s="1"/>
      <c r="G446" s="1"/>
      <c r="H446" s="1"/>
      <c r="I446" s="1"/>
      <c r="J446" s="110">
        <v>1184.2425000000001</v>
      </c>
      <c r="K446" s="110"/>
      <c r="L446" s="110"/>
      <c r="M446" s="1"/>
      <c r="N446" s="1"/>
      <c r="O446" s="35"/>
    </row>
    <row r="447" spans="1:15" x14ac:dyDescent="0.25">
      <c r="A447" s="109">
        <v>42790</v>
      </c>
      <c r="B447" s="109"/>
      <c r="C447" s="34">
        <v>1690</v>
      </c>
      <c r="D447" s="35" t="s">
        <v>163</v>
      </c>
      <c r="E447" s="1"/>
      <c r="F447" s="1"/>
      <c r="G447" s="1"/>
      <c r="H447" s="1"/>
      <c r="I447" s="1"/>
      <c r="J447" s="110">
        <v>4104.6075000000001</v>
      </c>
      <c r="K447" s="110"/>
      <c r="L447" s="110"/>
      <c r="M447" s="1"/>
      <c r="N447" s="1"/>
      <c r="O447" s="35"/>
    </row>
    <row r="448" spans="1:15" x14ac:dyDescent="0.25">
      <c r="A448" s="109">
        <v>42790</v>
      </c>
      <c r="B448" s="109"/>
      <c r="C448" s="34">
        <v>1691</v>
      </c>
      <c r="D448" s="35" t="s">
        <v>163</v>
      </c>
      <c r="E448" s="1"/>
      <c r="F448" s="1"/>
      <c r="G448" s="1"/>
      <c r="H448" s="1"/>
      <c r="I448" s="1"/>
      <c r="J448" s="110">
        <v>6036.1875</v>
      </c>
      <c r="K448" s="110"/>
      <c r="L448" s="110"/>
      <c r="M448" s="1"/>
      <c r="N448" s="1"/>
      <c r="O448" s="35"/>
    </row>
    <row r="449" spans="1:15" x14ac:dyDescent="0.25">
      <c r="A449" s="109">
        <v>42790</v>
      </c>
      <c r="B449" s="109"/>
      <c r="C449" s="34">
        <v>1692</v>
      </c>
      <c r="D449" s="35" t="s">
        <v>163</v>
      </c>
      <c r="E449" s="1"/>
      <c r="F449" s="1"/>
      <c r="G449" s="1"/>
      <c r="H449" s="1"/>
      <c r="I449" s="1"/>
      <c r="J449" s="110">
        <v>4104.6075000000001</v>
      </c>
      <c r="K449" s="110"/>
      <c r="L449" s="110"/>
      <c r="M449" s="1"/>
      <c r="N449" s="1"/>
      <c r="O449" s="35"/>
    </row>
    <row r="450" spans="1:15" x14ac:dyDescent="0.25">
      <c r="A450" s="109">
        <v>42790</v>
      </c>
      <c r="B450" s="109"/>
      <c r="C450" s="34">
        <v>1693</v>
      </c>
      <c r="D450" s="35" t="s">
        <v>163</v>
      </c>
      <c r="E450" s="1"/>
      <c r="F450" s="1"/>
      <c r="G450" s="1"/>
      <c r="H450" s="1"/>
      <c r="I450" s="1"/>
      <c r="J450" s="110">
        <v>1264.7249999999999</v>
      </c>
      <c r="K450" s="110"/>
      <c r="L450" s="110"/>
      <c r="M450" s="1"/>
      <c r="N450" s="1"/>
      <c r="O450" s="35"/>
    </row>
    <row r="451" spans="1:15" x14ac:dyDescent="0.25">
      <c r="A451" s="109">
        <v>42790</v>
      </c>
      <c r="B451" s="109"/>
      <c r="C451" s="34">
        <v>1694</v>
      </c>
      <c r="D451" s="35" t="s">
        <v>163</v>
      </c>
      <c r="E451" s="1"/>
      <c r="F451" s="1"/>
      <c r="G451" s="1"/>
      <c r="H451" s="1"/>
      <c r="I451" s="1"/>
      <c r="J451" s="110">
        <v>7292.1743999999999</v>
      </c>
      <c r="K451" s="110"/>
      <c r="L451" s="110"/>
      <c r="M451" s="1"/>
      <c r="N451" s="1"/>
      <c r="O451" s="35"/>
    </row>
    <row r="452" spans="1:15" x14ac:dyDescent="0.25">
      <c r="A452" s="109">
        <v>42790</v>
      </c>
      <c r="B452" s="109"/>
      <c r="C452" s="34">
        <v>1695</v>
      </c>
      <c r="D452" s="35" t="s">
        <v>163</v>
      </c>
      <c r="E452" s="1"/>
      <c r="F452" s="1"/>
      <c r="G452" s="1"/>
      <c r="H452" s="1"/>
      <c r="I452" s="1"/>
      <c r="J452" s="110">
        <v>3173.31</v>
      </c>
      <c r="K452" s="110"/>
      <c r="L452" s="110"/>
      <c r="M452" s="1"/>
      <c r="N452" s="1"/>
      <c r="O452" s="35"/>
    </row>
    <row r="453" spans="1:15" x14ac:dyDescent="0.25">
      <c r="A453" s="109">
        <v>42790</v>
      </c>
      <c r="B453" s="109"/>
      <c r="C453" s="34">
        <v>1696</v>
      </c>
      <c r="D453" s="35" t="s">
        <v>163</v>
      </c>
      <c r="E453" s="1"/>
      <c r="F453" s="1"/>
      <c r="G453" s="1"/>
      <c r="H453" s="1"/>
      <c r="I453" s="1"/>
      <c r="J453" s="110">
        <v>2143.134</v>
      </c>
      <c r="K453" s="110"/>
      <c r="L453" s="110"/>
      <c r="M453" s="1"/>
      <c r="N453" s="1"/>
      <c r="O453" s="35"/>
    </row>
    <row r="454" spans="1:15" x14ac:dyDescent="0.25">
      <c r="A454" s="109">
        <v>42790</v>
      </c>
      <c r="B454" s="109"/>
      <c r="C454" s="34">
        <v>1697</v>
      </c>
      <c r="D454" s="35" t="s">
        <v>163</v>
      </c>
      <c r="E454" s="1"/>
      <c r="F454" s="1"/>
      <c r="G454" s="1"/>
      <c r="H454" s="1"/>
      <c r="I454" s="1"/>
      <c r="J454" s="110">
        <v>14475.352500000001</v>
      </c>
      <c r="K454" s="110"/>
      <c r="L454" s="110"/>
      <c r="M454" s="1"/>
      <c r="N454" s="1"/>
      <c r="O454" s="35"/>
    </row>
    <row r="455" spans="1:15" x14ac:dyDescent="0.25">
      <c r="A455" s="109">
        <v>42790</v>
      </c>
      <c r="B455" s="109"/>
      <c r="C455" s="34">
        <v>1698</v>
      </c>
      <c r="D455" s="35" t="s">
        <v>163</v>
      </c>
      <c r="E455" s="1"/>
      <c r="F455" s="1"/>
      <c r="G455" s="1"/>
      <c r="H455" s="1"/>
      <c r="I455" s="1"/>
      <c r="J455" s="110">
        <v>14590.327499999999</v>
      </c>
      <c r="K455" s="110"/>
      <c r="L455" s="110"/>
      <c r="M455" s="1"/>
      <c r="N455" s="1"/>
      <c r="O455" s="35"/>
    </row>
    <row r="456" spans="1:15" x14ac:dyDescent="0.25">
      <c r="A456" s="109">
        <v>42790</v>
      </c>
      <c r="B456" s="109"/>
      <c r="C456" s="34">
        <v>1699</v>
      </c>
      <c r="D456" s="35" t="s">
        <v>163</v>
      </c>
      <c r="E456" s="1"/>
      <c r="F456" s="1"/>
      <c r="G456" s="1"/>
      <c r="H456" s="1"/>
      <c r="I456" s="1"/>
      <c r="J456" s="110">
        <v>3219.2999999999993</v>
      </c>
      <c r="K456" s="110"/>
      <c r="L456" s="110"/>
      <c r="M456" s="1"/>
      <c r="N456" s="1"/>
      <c r="O456" s="35"/>
    </row>
    <row r="457" spans="1:15" x14ac:dyDescent="0.25">
      <c r="A457" s="109">
        <v>42790</v>
      </c>
      <c r="B457" s="109"/>
      <c r="C457" s="34">
        <v>1700</v>
      </c>
      <c r="D457" s="35" t="s">
        <v>163</v>
      </c>
      <c r="E457" s="1"/>
      <c r="F457" s="1"/>
      <c r="G457" s="1"/>
      <c r="H457" s="1"/>
      <c r="I457" s="1"/>
      <c r="J457" s="110">
        <v>1724.625</v>
      </c>
      <c r="K457" s="110"/>
      <c r="L457" s="110"/>
      <c r="M457" s="1"/>
      <c r="N457" s="1"/>
      <c r="O457" s="35"/>
    </row>
    <row r="458" spans="1:15" x14ac:dyDescent="0.25">
      <c r="A458" s="109">
        <v>42790</v>
      </c>
      <c r="B458" s="109"/>
      <c r="C458" s="34">
        <v>1701</v>
      </c>
      <c r="D458" s="35" t="s">
        <v>163</v>
      </c>
      <c r="E458" s="1"/>
      <c r="F458" s="1"/>
      <c r="G458" s="1"/>
      <c r="H458" s="1"/>
      <c r="I458" s="1"/>
      <c r="J458" s="110">
        <v>1536.6408750000001</v>
      </c>
      <c r="K458" s="110"/>
      <c r="L458" s="110"/>
      <c r="M458" s="1"/>
      <c r="N458" s="1"/>
      <c r="O458" s="35"/>
    </row>
    <row r="459" spans="1:15" x14ac:dyDescent="0.25">
      <c r="A459" s="109">
        <v>42790</v>
      </c>
      <c r="B459" s="109"/>
      <c r="C459" s="34">
        <v>1702</v>
      </c>
      <c r="D459" s="35" t="s">
        <v>163</v>
      </c>
      <c r="E459" s="1"/>
      <c r="F459" s="1"/>
      <c r="G459" s="1"/>
      <c r="H459" s="1"/>
      <c r="I459" s="1"/>
      <c r="J459" s="110">
        <v>3219.2999999999993</v>
      </c>
      <c r="K459" s="110"/>
      <c r="L459" s="110"/>
      <c r="M459" s="1"/>
      <c r="N459" s="1"/>
      <c r="O459" s="35"/>
    </row>
    <row r="460" spans="1:15" x14ac:dyDescent="0.25">
      <c r="A460" s="109">
        <v>42790</v>
      </c>
      <c r="B460" s="109"/>
      <c r="C460" s="34">
        <v>1703</v>
      </c>
      <c r="D460" s="35" t="s">
        <v>163</v>
      </c>
      <c r="E460" s="1"/>
      <c r="F460" s="1"/>
      <c r="G460" s="1"/>
      <c r="H460" s="1"/>
      <c r="I460" s="1"/>
      <c r="J460" s="110">
        <v>4587.5024999999996</v>
      </c>
      <c r="K460" s="110"/>
      <c r="L460" s="110"/>
      <c r="M460" s="1"/>
      <c r="N460" s="1"/>
      <c r="O460" s="35"/>
    </row>
    <row r="461" spans="1:15" x14ac:dyDescent="0.25">
      <c r="A461" s="109">
        <v>42790</v>
      </c>
      <c r="B461" s="109"/>
      <c r="C461" s="34">
        <v>1704</v>
      </c>
      <c r="D461" s="35" t="s">
        <v>163</v>
      </c>
      <c r="E461" s="1"/>
      <c r="F461" s="1"/>
      <c r="G461" s="1"/>
      <c r="H461" s="1"/>
      <c r="I461" s="1"/>
      <c r="J461" s="110">
        <v>3219.2999999999993</v>
      </c>
      <c r="K461" s="110"/>
      <c r="L461" s="110"/>
      <c r="M461" s="1"/>
      <c r="N461" s="1"/>
      <c r="O461" s="35"/>
    </row>
    <row r="462" spans="1:15" x14ac:dyDescent="0.25">
      <c r="A462" s="109">
        <v>42790</v>
      </c>
      <c r="B462" s="109"/>
      <c r="C462" s="34">
        <v>1705</v>
      </c>
      <c r="D462" s="35" t="s">
        <v>163</v>
      </c>
      <c r="E462" s="1"/>
      <c r="F462" s="1"/>
      <c r="G462" s="1"/>
      <c r="H462" s="1"/>
      <c r="I462" s="1"/>
      <c r="J462" s="110">
        <v>4587.5024999999996</v>
      </c>
      <c r="K462" s="110"/>
      <c r="L462" s="110"/>
      <c r="M462" s="1"/>
      <c r="N462" s="1"/>
      <c r="O462" s="35"/>
    </row>
    <row r="463" spans="1:15" x14ac:dyDescent="0.25">
      <c r="A463" s="109">
        <v>42790</v>
      </c>
      <c r="B463" s="109"/>
      <c r="C463" s="34">
        <v>1706</v>
      </c>
      <c r="D463" s="35" t="s">
        <v>163</v>
      </c>
      <c r="E463" s="1"/>
      <c r="F463" s="1"/>
      <c r="G463" s="1"/>
      <c r="H463" s="1"/>
      <c r="I463" s="1"/>
      <c r="J463" s="110">
        <v>6478.8412500000004</v>
      </c>
      <c r="K463" s="110"/>
      <c r="L463" s="110"/>
      <c r="M463" s="1"/>
      <c r="N463" s="1"/>
      <c r="O463" s="35"/>
    </row>
    <row r="464" spans="1:15" x14ac:dyDescent="0.25">
      <c r="A464" s="109">
        <v>42790</v>
      </c>
      <c r="B464" s="109"/>
      <c r="C464" s="34">
        <v>1707</v>
      </c>
      <c r="D464" s="35" t="s">
        <v>163</v>
      </c>
      <c r="E464" s="1"/>
      <c r="F464" s="1"/>
      <c r="G464" s="1"/>
      <c r="H464" s="1"/>
      <c r="I464" s="1"/>
      <c r="J464" s="110">
        <v>1264.7249999999999</v>
      </c>
      <c r="K464" s="110"/>
      <c r="L464" s="110"/>
      <c r="M464" s="1"/>
      <c r="N464" s="1"/>
      <c r="O464" s="35"/>
    </row>
    <row r="465" spans="1:15" x14ac:dyDescent="0.25">
      <c r="A465" s="109">
        <v>42790</v>
      </c>
      <c r="B465" s="109"/>
      <c r="C465" s="34">
        <v>1708</v>
      </c>
      <c r="D465" s="35" t="s">
        <v>163</v>
      </c>
      <c r="E465" s="1"/>
      <c r="F465" s="1"/>
      <c r="G465" s="1"/>
      <c r="H465" s="1"/>
      <c r="I465" s="1"/>
      <c r="J465" s="110">
        <v>3615.9637499999999</v>
      </c>
      <c r="K465" s="110"/>
      <c r="L465" s="110"/>
      <c r="M465" s="1"/>
      <c r="N465" s="1"/>
      <c r="O465" s="35"/>
    </row>
    <row r="466" spans="1:15" x14ac:dyDescent="0.25">
      <c r="A466" s="109">
        <v>42790</v>
      </c>
      <c r="B466" s="109"/>
      <c r="C466" s="34">
        <v>1709</v>
      </c>
      <c r="D466" s="35" t="s">
        <v>163</v>
      </c>
      <c r="E466" s="1"/>
      <c r="F466" s="1"/>
      <c r="G466" s="1"/>
      <c r="H466" s="1"/>
      <c r="I466" s="1"/>
      <c r="J466" s="110">
        <v>6806.52</v>
      </c>
      <c r="K466" s="110"/>
      <c r="L466" s="110"/>
      <c r="M466" s="1"/>
      <c r="N466" s="1"/>
      <c r="O466" s="35"/>
    </row>
    <row r="467" spans="1:15" x14ac:dyDescent="0.25">
      <c r="A467" s="109">
        <v>42790</v>
      </c>
      <c r="B467" s="109"/>
      <c r="C467" s="34">
        <v>1711</v>
      </c>
      <c r="D467" s="35" t="s">
        <v>81</v>
      </c>
      <c r="E467" s="1"/>
      <c r="F467" s="1"/>
      <c r="G467" s="1"/>
      <c r="H467" s="1"/>
      <c r="I467" s="1"/>
      <c r="J467" s="110">
        <v>14774.2875</v>
      </c>
      <c r="K467" s="110"/>
      <c r="L467" s="110"/>
      <c r="M467" s="1"/>
      <c r="N467" s="1"/>
      <c r="O467" s="35"/>
    </row>
    <row r="468" spans="1:15" x14ac:dyDescent="0.25">
      <c r="A468" s="109">
        <v>42794</v>
      </c>
      <c r="B468" s="109"/>
      <c r="C468" s="34">
        <v>1712</v>
      </c>
      <c r="D468" s="35" t="s">
        <v>164</v>
      </c>
      <c r="E468" s="1"/>
      <c r="F468" s="1"/>
      <c r="G468" s="1"/>
      <c r="H468" s="1"/>
      <c r="I468" s="1"/>
      <c r="J468" s="110">
        <v>6892.7512500000003</v>
      </c>
      <c r="K468" s="110"/>
      <c r="L468" s="110"/>
      <c r="M468" s="1"/>
      <c r="N468" s="1"/>
      <c r="O468" s="35"/>
    </row>
    <row r="469" spans="1:15" x14ac:dyDescent="0.25">
      <c r="A469" s="109">
        <v>42794</v>
      </c>
      <c r="B469" s="109"/>
      <c r="C469" s="34">
        <v>1719</v>
      </c>
      <c r="D469" s="35" t="s">
        <v>163</v>
      </c>
      <c r="E469" s="1"/>
      <c r="F469" s="1"/>
      <c r="G469" s="1"/>
      <c r="H469" s="1"/>
      <c r="I469" s="1"/>
      <c r="J469" s="110">
        <v>2379.9825000000001</v>
      </c>
      <c r="K469" s="110"/>
      <c r="L469" s="110"/>
      <c r="M469" s="1"/>
      <c r="N469" s="1"/>
      <c r="O469" s="35"/>
    </row>
    <row r="470" spans="1:15" x14ac:dyDescent="0.25">
      <c r="A470" s="109">
        <v>42794</v>
      </c>
      <c r="B470" s="109"/>
      <c r="C470" s="34">
        <v>1720</v>
      </c>
      <c r="D470" s="35" t="s">
        <v>163</v>
      </c>
      <c r="E470" s="1"/>
      <c r="F470" s="1"/>
      <c r="G470" s="1"/>
      <c r="H470" s="1"/>
      <c r="I470" s="1"/>
      <c r="J470" s="110">
        <v>1293.46875</v>
      </c>
      <c r="K470" s="110"/>
      <c r="L470" s="110"/>
      <c r="M470" s="1"/>
      <c r="N470" s="1"/>
      <c r="O470" s="35"/>
    </row>
    <row r="471" spans="1:15" x14ac:dyDescent="0.25">
      <c r="A471" s="109">
        <v>42794</v>
      </c>
      <c r="B471" s="109"/>
      <c r="C471" s="34">
        <v>1721</v>
      </c>
      <c r="D471" s="35" t="s">
        <v>163</v>
      </c>
      <c r="E471" s="1"/>
      <c r="F471" s="1"/>
      <c r="G471" s="1"/>
      <c r="H471" s="1"/>
      <c r="I471" s="1"/>
      <c r="J471" s="110">
        <v>1293.46875</v>
      </c>
      <c r="K471" s="110"/>
      <c r="L471" s="110"/>
      <c r="M471" s="1"/>
      <c r="N471" s="1"/>
      <c r="O471" s="35"/>
    </row>
    <row r="472" spans="1:15" x14ac:dyDescent="0.25">
      <c r="A472" s="109">
        <v>42796</v>
      </c>
      <c r="B472" s="109"/>
      <c r="C472" s="34">
        <v>1722</v>
      </c>
      <c r="D472" s="35" t="s">
        <v>164</v>
      </c>
      <c r="E472" s="1"/>
      <c r="F472" s="1"/>
      <c r="G472" s="1"/>
      <c r="H472" s="1"/>
      <c r="I472" s="1"/>
      <c r="J472" s="110">
        <v>8440.8896249999998</v>
      </c>
      <c r="K472" s="110"/>
      <c r="L472" s="110"/>
      <c r="M472" s="1"/>
      <c r="N472" s="1"/>
      <c r="O472" s="35"/>
    </row>
    <row r="473" spans="1:15" x14ac:dyDescent="0.25">
      <c r="A473" s="109">
        <v>42796</v>
      </c>
      <c r="B473" s="109"/>
      <c r="C473" s="34">
        <v>1723</v>
      </c>
      <c r="D473" s="35" t="s">
        <v>165</v>
      </c>
      <c r="E473" s="1"/>
      <c r="F473" s="1"/>
      <c r="G473" s="1"/>
      <c r="H473" s="1"/>
      <c r="I473" s="1"/>
      <c r="J473" s="110">
        <v>6894.8495437500005</v>
      </c>
      <c r="K473" s="110"/>
      <c r="L473" s="110"/>
      <c r="M473" s="1"/>
      <c r="N473" s="1"/>
      <c r="O473" s="35"/>
    </row>
    <row r="474" spans="1:15" x14ac:dyDescent="0.25">
      <c r="A474" s="109">
        <v>42796</v>
      </c>
      <c r="B474" s="109"/>
      <c r="C474" s="34">
        <v>1724</v>
      </c>
      <c r="D474" s="35" t="s">
        <v>165</v>
      </c>
      <c r="E474" s="1"/>
      <c r="F474" s="1"/>
      <c r="G474" s="1"/>
      <c r="H474" s="1"/>
      <c r="I474" s="1"/>
      <c r="J474" s="110">
        <v>3220.4037599999997</v>
      </c>
      <c r="K474" s="110"/>
      <c r="L474" s="110"/>
      <c r="M474" s="1"/>
      <c r="N474" s="1"/>
      <c r="O474" s="35"/>
    </row>
    <row r="475" spans="1:15" x14ac:dyDescent="0.25">
      <c r="A475" s="109">
        <v>42796</v>
      </c>
      <c r="B475" s="109"/>
      <c r="C475" s="34">
        <v>1726</v>
      </c>
      <c r="D475" s="35" t="s">
        <v>163</v>
      </c>
      <c r="E475" s="1"/>
      <c r="F475" s="1"/>
      <c r="G475" s="1"/>
      <c r="H475" s="1"/>
      <c r="I475" s="1"/>
      <c r="J475" s="110">
        <v>7846.8252974999996</v>
      </c>
      <c r="K475" s="110"/>
      <c r="L475" s="110"/>
      <c r="M475" s="1"/>
      <c r="N475" s="1"/>
      <c r="O475" s="35"/>
    </row>
    <row r="476" spans="1:15" x14ac:dyDescent="0.25">
      <c r="A476" s="109"/>
      <c r="B476" s="109"/>
      <c r="C476" s="34"/>
      <c r="D476" s="35"/>
      <c r="E476" s="1"/>
      <c r="F476" s="1"/>
      <c r="G476" s="1"/>
      <c r="H476" s="1"/>
      <c r="I476" s="1"/>
      <c r="J476" s="110"/>
      <c r="K476" s="110"/>
      <c r="L476" s="110"/>
      <c r="M476" s="1"/>
      <c r="N476" s="1"/>
      <c r="O476" s="35"/>
    </row>
    <row r="477" spans="1:15" x14ac:dyDescent="0.25">
      <c r="A477" s="109"/>
      <c r="B477" s="109"/>
      <c r="C477" s="34"/>
      <c r="D477" s="35"/>
      <c r="E477" s="1"/>
      <c r="F477" s="1"/>
      <c r="G477" s="1"/>
      <c r="H477" s="1"/>
      <c r="I477" s="1"/>
      <c r="J477" s="110"/>
      <c r="K477" s="110"/>
      <c r="L477" s="110"/>
      <c r="M477" s="1"/>
      <c r="N477" s="1"/>
      <c r="O477" s="35"/>
    </row>
  </sheetData>
  <sortState ref="AR4:BA477">
    <sortCondition ref="AR3"/>
  </sortState>
  <mergeCells count="3">
    <mergeCell ref="A1:N1"/>
    <mergeCell ref="AA1:AF1"/>
    <mergeCell ref="AT1:AX1"/>
  </mergeCells>
  <hyperlinks>
    <hyperlink ref="H66" r:id="rId1"/>
  </hyperlinks>
  <pageMargins left="0.4" right="0.4" top="0.75" bottom="0.75" header="0" footer="0"/>
  <pageSetup paperSize="9" scale="90" orientation="landscape" horizontalDpi="300" verticalDpi="300" r:id="rId2"/>
  <headerFooter alignWithMargins="0">
    <oddFooter xml:space="preserve">&amp;CPage - &amp;P - sur  - &amp;N - </oddFooter>
  </headerFooter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/>
  <dimension ref="A1:U20"/>
  <sheetViews>
    <sheetView zoomScale="70" zoomScaleNormal="70" workbookViewId="0">
      <selection activeCell="A4" sqref="A4:XFD4"/>
    </sheetView>
  </sheetViews>
  <sheetFormatPr baseColWidth="10" defaultColWidth="11.5703125" defaultRowHeight="15.75" x14ac:dyDescent="0.2"/>
  <cols>
    <col min="1" max="1" width="11.5703125" style="128" customWidth="1"/>
    <col min="2" max="2" width="14.140625" style="127" customWidth="1"/>
    <col min="3" max="3" width="12" style="127" customWidth="1"/>
    <col min="4" max="4" width="32.42578125" style="127" customWidth="1"/>
    <col min="5" max="5" width="36.5703125" style="127" customWidth="1"/>
    <col min="6" max="6" width="30.85546875" style="127" customWidth="1"/>
    <col min="7" max="7" width="19.85546875" style="127" customWidth="1"/>
    <col min="8" max="8" width="30.85546875" style="127" customWidth="1"/>
    <col min="9" max="9" width="17" style="127" customWidth="1"/>
    <col min="10" max="10" width="16" style="127" customWidth="1"/>
    <col min="11" max="11" width="10.42578125" style="127" customWidth="1"/>
    <col min="12" max="12" width="19.5703125" style="127" customWidth="1"/>
    <col min="13" max="13" width="42" style="127" customWidth="1"/>
    <col min="14" max="14" width="20.5703125" style="130" customWidth="1"/>
    <col min="15" max="15" width="29.42578125" style="127" customWidth="1"/>
    <col min="16" max="16" width="13" style="127" customWidth="1"/>
    <col min="17" max="17" width="15.28515625" style="127" customWidth="1"/>
    <col min="18" max="18" width="14.85546875" style="127" customWidth="1"/>
    <col min="19" max="253" width="11.5703125" style="127"/>
    <col min="254" max="254" width="18.7109375" style="127" customWidth="1"/>
    <col min="255" max="255" width="12" style="127" customWidth="1"/>
    <col min="256" max="256" width="17.140625" style="127" customWidth="1"/>
    <col min="257" max="257" width="16.140625" style="127" customWidth="1"/>
    <col min="258" max="258" width="17.5703125" style="127" customWidth="1"/>
    <col min="259" max="259" width="10.28515625" style="127" customWidth="1"/>
    <col min="260" max="260" width="15.42578125" style="127" customWidth="1"/>
    <col min="261" max="261" width="17" style="127" customWidth="1"/>
    <col min="262" max="262" width="16" style="127" customWidth="1"/>
    <col min="263" max="263" width="10.42578125" style="127" customWidth="1"/>
    <col min="264" max="264" width="15.5703125" style="127" customWidth="1"/>
    <col min="265" max="265" width="52.85546875" style="127" customWidth="1"/>
    <col min="266" max="266" width="26" style="127" customWidth="1"/>
    <col min="267" max="267" width="65.28515625" style="127" customWidth="1"/>
    <col min="268" max="509" width="11.5703125" style="127"/>
    <col min="510" max="510" width="18.7109375" style="127" customWidth="1"/>
    <col min="511" max="511" width="12" style="127" customWidth="1"/>
    <col min="512" max="512" width="17.140625" style="127" customWidth="1"/>
    <col min="513" max="513" width="16.140625" style="127" customWidth="1"/>
    <col min="514" max="514" width="17.5703125" style="127" customWidth="1"/>
    <col min="515" max="515" width="10.28515625" style="127" customWidth="1"/>
    <col min="516" max="516" width="15.42578125" style="127" customWidth="1"/>
    <col min="517" max="517" width="17" style="127" customWidth="1"/>
    <col min="518" max="518" width="16" style="127" customWidth="1"/>
    <col min="519" max="519" width="10.42578125" style="127" customWidth="1"/>
    <col min="520" max="520" width="15.5703125" style="127" customWidth="1"/>
    <col min="521" max="521" width="52.85546875" style="127" customWidth="1"/>
    <col min="522" max="522" width="26" style="127" customWidth="1"/>
    <col min="523" max="523" width="65.28515625" style="127" customWidth="1"/>
    <col min="524" max="765" width="11.5703125" style="127"/>
    <col min="766" max="766" width="18.7109375" style="127" customWidth="1"/>
    <col min="767" max="767" width="12" style="127" customWidth="1"/>
    <col min="768" max="768" width="17.140625" style="127" customWidth="1"/>
    <col min="769" max="769" width="16.140625" style="127" customWidth="1"/>
    <col min="770" max="770" width="17.5703125" style="127" customWidth="1"/>
    <col min="771" max="771" width="10.28515625" style="127" customWidth="1"/>
    <col min="772" max="772" width="15.42578125" style="127" customWidth="1"/>
    <col min="773" max="773" width="17" style="127" customWidth="1"/>
    <col min="774" max="774" width="16" style="127" customWidth="1"/>
    <col min="775" max="775" width="10.42578125" style="127" customWidth="1"/>
    <col min="776" max="776" width="15.5703125" style="127" customWidth="1"/>
    <col min="777" max="777" width="52.85546875" style="127" customWidth="1"/>
    <col min="778" max="778" width="26" style="127" customWidth="1"/>
    <col min="779" max="779" width="65.28515625" style="127" customWidth="1"/>
    <col min="780" max="1021" width="11.5703125" style="127"/>
    <col min="1022" max="1022" width="18.7109375" style="127" customWidth="1"/>
    <col min="1023" max="1023" width="12" style="127" customWidth="1"/>
    <col min="1024" max="1024" width="17.140625" style="127" customWidth="1"/>
    <col min="1025" max="1025" width="16.140625" style="127" customWidth="1"/>
    <col min="1026" max="1026" width="17.5703125" style="127" customWidth="1"/>
    <col min="1027" max="1027" width="10.28515625" style="127" customWidth="1"/>
    <col min="1028" max="1028" width="15.42578125" style="127" customWidth="1"/>
    <col min="1029" max="1029" width="17" style="127" customWidth="1"/>
    <col min="1030" max="1030" width="16" style="127" customWidth="1"/>
    <col min="1031" max="1031" width="10.42578125" style="127" customWidth="1"/>
    <col min="1032" max="1032" width="15.5703125" style="127" customWidth="1"/>
    <col min="1033" max="1033" width="52.85546875" style="127" customWidth="1"/>
    <col min="1034" max="1034" width="26" style="127" customWidth="1"/>
    <col min="1035" max="1035" width="65.28515625" style="127" customWidth="1"/>
    <col min="1036" max="1277" width="11.5703125" style="127"/>
    <col min="1278" max="1278" width="18.7109375" style="127" customWidth="1"/>
    <col min="1279" max="1279" width="12" style="127" customWidth="1"/>
    <col min="1280" max="1280" width="17.140625" style="127" customWidth="1"/>
    <col min="1281" max="1281" width="16.140625" style="127" customWidth="1"/>
    <col min="1282" max="1282" width="17.5703125" style="127" customWidth="1"/>
    <col min="1283" max="1283" width="10.28515625" style="127" customWidth="1"/>
    <col min="1284" max="1284" width="15.42578125" style="127" customWidth="1"/>
    <col min="1285" max="1285" width="17" style="127" customWidth="1"/>
    <col min="1286" max="1286" width="16" style="127" customWidth="1"/>
    <col min="1287" max="1287" width="10.42578125" style="127" customWidth="1"/>
    <col min="1288" max="1288" width="15.5703125" style="127" customWidth="1"/>
    <col min="1289" max="1289" width="52.85546875" style="127" customWidth="1"/>
    <col min="1290" max="1290" width="26" style="127" customWidth="1"/>
    <col min="1291" max="1291" width="65.28515625" style="127" customWidth="1"/>
    <col min="1292" max="1533" width="11.5703125" style="127"/>
    <col min="1534" max="1534" width="18.7109375" style="127" customWidth="1"/>
    <col min="1535" max="1535" width="12" style="127" customWidth="1"/>
    <col min="1536" max="1536" width="17.140625" style="127" customWidth="1"/>
    <col min="1537" max="1537" width="16.140625" style="127" customWidth="1"/>
    <col min="1538" max="1538" width="17.5703125" style="127" customWidth="1"/>
    <col min="1539" max="1539" width="10.28515625" style="127" customWidth="1"/>
    <col min="1540" max="1540" width="15.42578125" style="127" customWidth="1"/>
    <col min="1541" max="1541" width="17" style="127" customWidth="1"/>
    <col min="1542" max="1542" width="16" style="127" customWidth="1"/>
    <col min="1543" max="1543" width="10.42578125" style="127" customWidth="1"/>
    <col min="1544" max="1544" width="15.5703125" style="127" customWidth="1"/>
    <col min="1545" max="1545" width="52.85546875" style="127" customWidth="1"/>
    <col min="1546" max="1546" width="26" style="127" customWidth="1"/>
    <col min="1547" max="1547" width="65.28515625" style="127" customWidth="1"/>
    <col min="1548" max="1789" width="11.5703125" style="127"/>
    <col min="1790" max="1790" width="18.7109375" style="127" customWidth="1"/>
    <col min="1791" max="1791" width="12" style="127" customWidth="1"/>
    <col min="1792" max="1792" width="17.140625" style="127" customWidth="1"/>
    <col min="1793" max="1793" width="16.140625" style="127" customWidth="1"/>
    <col min="1794" max="1794" width="17.5703125" style="127" customWidth="1"/>
    <col min="1795" max="1795" width="10.28515625" style="127" customWidth="1"/>
    <col min="1796" max="1796" width="15.42578125" style="127" customWidth="1"/>
    <col min="1797" max="1797" width="17" style="127" customWidth="1"/>
    <col min="1798" max="1798" width="16" style="127" customWidth="1"/>
    <col min="1799" max="1799" width="10.42578125" style="127" customWidth="1"/>
    <col min="1800" max="1800" width="15.5703125" style="127" customWidth="1"/>
    <col min="1801" max="1801" width="52.85546875" style="127" customWidth="1"/>
    <col min="1802" max="1802" width="26" style="127" customWidth="1"/>
    <col min="1803" max="1803" width="65.28515625" style="127" customWidth="1"/>
    <col min="1804" max="2045" width="11.5703125" style="127"/>
    <col min="2046" max="2046" width="18.7109375" style="127" customWidth="1"/>
    <col min="2047" max="2047" width="12" style="127" customWidth="1"/>
    <col min="2048" max="2048" width="17.140625" style="127" customWidth="1"/>
    <col min="2049" max="2049" width="16.140625" style="127" customWidth="1"/>
    <col min="2050" max="2050" width="17.5703125" style="127" customWidth="1"/>
    <col min="2051" max="2051" width="10.28515625" style="127" customWidth="1"/>
    <col min="2052" max="2052" width="15.42578125" style="127" customWidth="1"/>
    <col min="2053" max="2053" width="17" style="127" customWidth="1"/>
    <col min="2054" max="2054" width="16" style="127" customWidth="1"/>
    <col min="2055" max="2055" width="10.42578125" style="127" customWidth="1"/>
    <col min="2056" max="2056" width="15.5703125" style="127" customWidth="1"/>
    <col min="2057" max="2057" width="52.85546875" style="127" customWidth="1"/>
    <col min="2058" max="2058" width="26" style="127" customWidth="1"/>
    <col min="2059" max="2059" width="65.28515625" style="127" customWidth="1"/>
    <col min="2060" max="2301" width="11.5703125" style="127"/>
    <col min="2302" max="2302" width="18.7109375" style="127" customWidth="1"/>
    <col min="2303" max="2303" width="12" style="127" customWidth="1"/>
    <col min="2304" max="2304" width="17.140625" style="127" customWidth="1"/>
    <col min="2305" max="2305" width="16.140625" style="127" customWidth="1"/>
    <col min="2306" max="2306" width="17.5703125" style="127" customWidth="1"/>
    <col min="2307" max="2307" width="10.28515625" style="127" customWidth="1"/>
    <col min="2308" max="2308" width="15.42578125" style="127" customWidth="1"/>
    <col min="2309" max="2309" width="17" style="127" customWidth="1"/>
    <col min="2310" max="2310" width="16" style="127" customWidth="1"/>
    <col min="2311" max="2311" width="10.42578125" style="127" customWidth="1"/>
    <col min="2312" max="2312" width="15.5703125" style="127" customWidth="1"/>
    <col min="2313" max="2313" width="52.85546875" style="127" customWidth="1"/>
    <col min="2314" max="2314" width="26" style="127" customWidth="1"/>
    <col min="2315" max="2315" width="65.28515625" style="127" customWidth="1"/>
    <col min="2316" max="2557" width="11.5703125" style="127"/>
    <col min="2558" max="2558" width="18.7109375" style="127" customWidth="1"/>
    <col min="2559" max="2559" width="12" style="127" customWidth="1"/>
    <col min="2560" max="2560" width="17.140625" style="127" customWidth="1"/>
    <col min="2561" max="2561" width="16.140625" style="127" customWidth="1"/>
    <col min="2562" max="2562" width="17.5703125" style="127" customWidth="1"/>
    <col min="2563" max="2563" width="10.28515625" style="127" customWidth="1"/>
    <col min="2564" max="2564" width="15.42578125" style="127" customWidth="1"/>
    <col min="2565" max="2565" width="17" style="127" customWidth="1"/>
    <col min="2566" max="2566" width="16" style="127" customWidth="1"/>
    <col min="2567" max="2567" width="10.42578125" style="127" customWidth="1"/>
    <col min="2568" max="2568" width="15.5703125" style="127" customWidth="1"/>
    <col min="2569" max="2569" width="52.85546875" style="127" customWidth="1"/>
    <col min="2570" max="2570" width="26" style="127" customWidth="1"/>
    <col min="2571" max="2571" width="65.28515625" style="127" customWidth="1"/>
    <col min="2572" max="2813" width="11.5703125" style="127"/>
    <col min="2814" max="2814" width="18.7109375" style="127" customWidth="1"/>
    <col min="2815" max="2815" width="12" style="127" customWidth="1"/>
    <col min="2816" max="2816" width="17.140625" style="127" customWidth="1"/>
    <col min="2817" max="2817" width="16.140625" style="127" customWidth="1"/>
    <col min="2818" max="2818" width="17.5703125" style="127" customWidth="1"/>
    <col min="2819" max="2819" width="10.28515625" style="127" customWidth="1"/>
    <col min="2820" max="2820" width="15.42578125" style="127" customWidth="1"/>
    <col min="2821" max="2821" width="17" style="127" customWidth="1"/>
    <col min="2822" max="2822" width="16" style="127" customWidth="1"/>
    <col min="2823" max="2823" width="10.42578125" style="127" customWidth="1"/>
    <col min="2824" max="2824" width="15.5703125" style="127" customWidth="1"/>
    <col min="2825" max="2825" width="52.85546875" style="127" customWidth="1"/>
    <col min="2826" max="2826" width="26" style="127" customWidth="1"/>
    <col min="2827" max="2827" width="65.28515625" style="127" customWidth="1"/>
    <col min="2828" max="3069" width="11.5703125" style="127"/>
    <col min="3070" max="3070" width="18.7109375" style="127" customWidth="1"/>
    <col min="3071" max="3071" width="12" style="127" customWidth="1"/>
    <col min="3072" max="3072" width="17.140625" style="127" customWidth="1"/>
    <col min="3073" max="3073" width="16.140625" style="127" customWidth="1"/>
    <col min="3074" max="3074" width="17.5703125" style="127" customWidth="1"/>
    <col min="3075" max="3075" width="10.28515625" style="127" customWidth="1"/>
    <col min="3076" max="3076" width="15.42578125" style="127" customWidth="1"/>
    <col min="3077" max="3077" width="17" style="127" customWidth="1"/>
    <col min="3078" max="3078" width="16" style="127" customWidth="1"/>
    <col min="3079" max="3079" width="10.42578125" style="127" customWidth="1"/>
    <col min="3080" max="3080" width="15.5703125" style="127" customWidth="1"/>
    <col min="3081" max="3081" width="52.85546875" style="127" customWidth="1"/>
    <col min="3082" max="3082" width="26" style="127" customWidth="1"/>
    <col min="3083" max="3083" width="65.28515625" style="127" customWidth="1"/>
    <col min="3084" max="3325" width="11.5703125" style="127"/>
    <col min="3326" max="3326" width="18.7109375" style="127" customWidth="1"/>
    <col min="3327" max="3327" width="12" style="127" customWidth="1"/>
    <col min="3328" max="3328" width="17.140625" style="127" customWidth="1"/>
    <col min="3329" max="3329" width="16.140625" style="127" customWidth="1"/>
    <col min="3330" max="3330" width="17.5703125" style="127" customWidth="1"/>
    <col min="3331" max="3331" width="10.28515625" style="127" customWidth="1"/>
    <col min="3332" max="3332" width="15.42578125" style="127" customWidth="1"/>
    <col min="3333" max="3333" width="17" style="127" customWidth="1"/>
    <col min="3334" max="3334" width="16" style="127" customWidth="1"/>
    <col min="3335" max="3335" width="10.42578125" style="127" customWidth="1"/>
    <col min="3336" max="3336" width="15.5703125" style="127" customWidth="1"/>
    <col min="3337" max="3337" width="52.85546875" style="127" customWidth="1"/>
    <col min="3338" max="3338" width="26" style="127" customWidth="1"/>
    <col min="3339" max="3339" width="65.28515625" style="127" customWidth="1"/>
    <col min="3340" max="3581" width="11.5703125" style="127"/>
    <col min="3582" max="3582" width="18.7109375" style="127" customWidth="1"/>
    <col min="3583" max="3583" width="12" style="127" customWidth="1"/>
    <col min="3584" max="3584" width="17.140625" style="127" customWidth="1"/>
    <col min="3585" max="3585" width="16.140625" style="127" customWidth="1"/>
    <col min="3586" max="3586" width="17.5703125" style="127" customWidth="1"/>
    <col min="3587" max="3587" width="10.28515625" style="127" customWidth="1"/>
    <col min="3588" max="3588" width="15.42578125" style="127" customWidth="1"/>
    <col min="3589" max="3589" width="17" style="127" customWidth="1"/>
    <col min="3590" max="3590" width="16" style="127" customWidth="1"/>
    <col min="3591" max="3591" width="10.42578125" style="127" customWidth="1"/>
    <col min="3592" max="3592" width="15.5703125" style="127" customWidth="1"/>
    <col min="3593" max="3593" width="52.85546875" style="127" customWidth="1"/>
    <col min="3594" max="3594" width="26" style="127" customWidth="1"/>
    <col min="3595" max="3595" width="65.28515625" style="127" customWidth="1"/>
    <col min="3596" max="3837" width="11.5703125" style="127"/>
    <col min="3838" max="3838" width="18.7109375" style="127" customWidth="1"/>
    <col min="3839" max="3839" width="12" style="127" customWidth="1"/>
    <col min="3840" max="3840" width="17.140625" style="127" customWidth="1"/>
    <col min="3841" max="3841" width="16.140625" style="127" customWidth="1"/>
    <col min="3842" max="3842" width="17.5703125" style="127" customWidth="1"/>
    <col min="3843" max="3843" width="10.28515625" style="127" customWidth="1"/>
    <col min="3844" max="3844" width="15.42578125" style="127" customWidth="1"/>
    <col min="3845" max="3845" width="17" style="127" customWidth="1"/>
    <col min="3846" max="3846" width="16" style="127" customWidth="1"/>
    <col min="3847" max="3847" width="10.42578125" style="127" customWidth="1"/>
    <col min="3848" max="3848" width="15.5703125" style="127" customWidth="1"/>
    <col min="3849" max="3849" width="52.85546875" style="127" customWidth="1"/>
    <col min="3850" max="3850" width="26" style="127" customWidth="1"/>
    <col min="3851" max="3851" width="65.28515625" style="127" customWidth="1"/>
    <col min="3852" max="4093" width="11.5703125" style="127"/>
    <col min="4094" max="4094" width="18.7109375" style="127" customWidth="1"/>
    <col min="4095" max="4095" width="12" style="127" customWidth="1"/>
    <col min="4096" max="4096" width="17.140625" style="127" customWidth="1"/>
    <col min="4097" max="4097" width="16.140625" style="127" customWidth="1"/>
    <col min="4098" max="4098" width="17.5703125" style="127" customWidth="1"/>
    <col min="4099" max="4099" width="10.28515625" style="127" customWidth="1"/>
    <col min="4100" max="4100" width="15.42578125" style="127" customWidth="1"/>
    <col min="4101" max="4101" width="17" style="127" customWidth="1"/>
    <col min="4102" max="4102" width="16" style="127" customWidth="1"/>
    <col min="4103" max="4103" width="10.42578125" style="127" customWidth="1"/>
    <col min="4104" max="4104" width="15.5703125" style="127" customWidth="1"/>
    <col min="4105" max="4105" width="52.85546875" style="127" customWidth="1"/>
    <col min="4106" max="4106" width="26" style="127" customWidth="1"/>
    <col min="4107" max="4107" width="65.28515625" style="127" customWidth="1"/>
    <col min="4108" max="4349" width="11.5703125" style="127"/>
    <col min="4350" max="4350" width="18.7109375" style="127" customWidth="1"/>
    <col min="4351" max="4351" width="12" style="127" customWidth="1"/>
    <col min="4352" max="4352" width="17.140625" style="127" customWidth="1"/>
    <col min="4353" max="4353" width="16.140625" style="127" customWidth="1"/>
    <col min="4354" max="4354" width="17.5703125" style="127" customWidth="1"/>
    <col min="4355" max="4355" width="10.28515625" style="127" customWidth="1"/>
    <col min="4356" max="4356" width="15.42578125" style="127" customWidth="1"/>
    <col min="4357" max="4357" width="17" style="127" customWidth="1"/>
    <col min="4358" max="4358" width="16" style="127" customWidth="1"/>
    <col min="4359" max="4359" width="10.42578125" style="127" customWidth="1"/>
    <col min="4360" max="4360" width="15.5703125" style="127" customWidth="1"/>
    <col min="4361" max="4361" width="52.85546875" style="127" customWidth="1"/>
    <col min="4362" max="4362" width="26" style="127" customWidth="1"/>
    <col min="4363" max="4363" width="65.28515625" style="127" customWidth="1"/>
    <col min="4364" max="4605" width="11.5703125" style="127"/>
    <col min="4606" max="4606" width="18.7109375" style="127" customWidth="1"/>
    <col min="4607" max="4607" width="12" style="127" customWidth="1"/>
    <col min="4608" max="4608" width="17.140625" style="127" customWidth="1"/>
    <col min="4609" max="4609" width="16.140625" style="127" customWidth="1"/>
    <col min="4610" max="4610" width="17.5703125" style="127" customWidth="1"/>
    <col min="4611" max="4611" width="10.28515625" style="127" customWidth="1"/>
    <col min="4612" max="4612" width="15.42578125" style="127" customWidth="1"/>
    <col min="4613" max="4613" width="17" style="127" customWidth="1"/>
    <col min="4614" max="4614" width="16" style="127" customWidth="1"/>
    <col min="4615" max="4615" width="10.42578125" style="127" customWidth="1"/>
    <col min="4616" max="4616" width="15.5703125" style="127" customWidth="1"/>
    <col min="4617" max="4617" width="52.85546875" style="127" customWidth="1"/>
    <col min="4618" max="4618" width="26" style="127" customWidth="1"/>
    <col min="4619" max="4619" width="65.28515625" style="127" customWidth="1"/>
    <col min="4620" max="4861" width="11.5703125" style="127"/>
    <col min="4862" max="4862" width="18.7109375" style="127" customWidth="1"/>
    <col min="4863" max="4863" width="12" style="127" customWidth="1"/>
    <col min="4864" max="4864" width="17.140625" style="127" customWidth="1"/>
    <col min="4865" max="4865" width="16.140625" style="127" customWidth="1"/>
    <col min="4866" max="4866" width="17.5703125" style="127" customWidth="1"/>
    <col min="4867" max="4867" width="10.28515625" style="127" customWidth="1"/>
    <col min="4868" max="4868" width="15.42578125" style="127" customWidth="1"/>
    <col min="4869" max="4869" width="17" style="127" customWidth="1"/>
    <col min="4870" max="4870" width="16" style="127" customWidth="1"/>
    <col min="4871" max="4871" width="10.42578125" style="127" customWidth="1"/>
    <col min="4872" max="4872" width="15.5703125" style="127" customWidth="1"/>
    <col min="4873" max="4873" width="52.85546875" style="127" customWidth="1"/>
    <col min="4874" max="4874" width="26" style="127" customWidth="1"/>
    <col min="4875" max="4875" width="65.28515625" style="127" customWidth="1"/>
    <col min="4876" max="5117" width="11.5703125" style="127"/>
    <col min="5118" max="5118" width="18.7109375" style="127" customWidth="1"/>
    <col min="5119" max="5119" width="12" style="127" customWidth="1"/>
    <col min="5120" max="5120" width="17.140625" style="127" customWidth="1"/>
    <col min="5121" max="5121" width="16.140625" style="127" customWidth="1"/>
    <col min="5122" max="5122" width="17.5703125" style="127" customWidth="1"/>
    <col min="5123" max="5123" width="10.28515625" style="127" customWidth="1"/>
    <col min="5124" max="5124" width="15.42578125" style="127" customWidth="1"/>
    <col min="5125" max="5125" width="17" style="127" customWidth="1"/>
    <col min="5126" max="5126" width="16" style="127" customWidth="1"/>
    <col min="5127" max="5127" width="10.42578125" style="127" customWidth="1"/>
    <col min="5128" max="5128" width="15.5703125" style="127" customWidth="1"/>
    <col min="5129" max="5129" width="52.85546875" style="127" customWidth="1"/>
    <col min="5130" max="5130" width="26" style="127" customWidth="1"/>
    <col min="5131" max="5131" width="65.28515625" style="127" customWidth="1"/>
    <col min="5132" max="5373" width="11.5703125" style="127"/>
    <col min="5374" max="5374" width="18.7109375" style="127" customWidth="1"/>
    <col min="5375" max="5375" width="12" style="127" customWidth="1"/>
    <col min="5376" max="5376" width="17.140625" style="127" customWidth="1"/>
    <col min="5377" max="5377" width="16.140625" style="127" customWidth="1"/>
    <col min="5378" max="5378" width="17.5703125" style="127" customWidth="1"/>
    <col min="5379" max="5379" width="10.28515625" style="127" customWidth="1"/>
    <col min="5380" max="5380" width="15.42578125" style="127" customWidth="1"/>
    <col min="5381" max="5381" width="17" style="127" customWidth="1"/>
    <col min="5382" max="5382" width="16" style="127" customWidth="1"/>
    <col min="5383" max="5383" width="10.42578125" style="127" customWidth="1"/>
    <col min="5384" max="5384" width="15.5703125" style="127" customWidth="1"/>
    <col min="5385" max="5385" width="52.85546875" style="127" customWidth="1"/>
    <col min="5386" max="5386" width="26" style="127" customWidth="1"/>
    <col min="5387" max="5387" width="65.28515625" style="127" customWidth="1"/>
    <col min="5388" max="5629" width="11.5703125" style="127"/>
    <col min="5630" max="5630" width="18.7109375" style="127" customWidth="1"/>
    <col min="5631" max="5631" width="12" style="127" customWidth="1"/>
    <col min="5632" max="5632" width="17.140625" style="127" customWidth="1"/>
    <col min="5633" max="5633" width="16.140625" style="127" customWidth="1"/>
    <col min="5634" max="5634" width="17.5703125" style="127" customWidth="1"/>
    <col min="5635" max="5635" width="10.28515625" style="127" customWidth="1"/>
    <col min="5636" max="5636" width="15.42578125" style="127" customWidth="1"/>
    <col min="5637" max="5637" width="17" style="127" customWidth="1"/>
    <col min="5638" max="5638" width="16" style="127" customWidth="1"/>
    <col min="5639" max="5639" width="10.42578125" style="127" customWidth="1"/>
    <col min="5640" max="5640" width="15.5703125" style="127" customWidth="1"/>
    <col min="5641" max="5641" width="52.85546875" style="127" customWidth="1"/>
    <col min="5642" max="5642" width="26" style="127" customWidth="1"/>
    <col min="5643" max="5643" width="65.28515625" style="127" customWidth="1"/>
    <col min="5644" max="5885" width="11.5703125" style="127"/>
    <col min="5886" max="5886" width="18.7109375" style="127" customWidth="1"/>
    <col min="5887" max="5887" width="12" style="127" customWidth="1"/>
    <col min="5888" max="5888" width="17.140625" style="127" customWidth="1"/>
    <col min="5889" max="5889" width="16.140625" style="127" customWidth="1"/>
    <col min="5890" max="5890" width="17.5703125" style="127" customWidth="1"/>
    <col min="5891" max="5891" width="10.28515625" style="127" customWidth="1"/>
    <col min="5892" max="5892" width="15.42578125" style="127" customWidth="1"/>
    <col min="5893" max="5893" width="17" style="127" customWidth="1"/>
    <col min="5894" max="5894" width="16" style="127" customWidth="1"/>
    <col min="5895" max="5895" width="10.42578125" style="127" customWidth="1"/>
    <col min="5896" max="5896" width="15.5703125" style="127" customWidth="1"/>
    <col min="5897" max="5897" width="52.85546875" style="127" customWidth="1"/>
    <col min="5898" max="5898" width="26" style="127" customWidth="1"/>
    <col min="5899" max="5899" width="65.28515625" style="127" customWidth="1"/>
    <col min="5900" max="6141" width="11.5703125" style="127"/>
    <col min="6142" max="6142" width="18.7109375" style="127" customWidth="1"/>
    <col min="6143" max="6143" width="12" style="127" customWidth="1"/>
    <col min="6144" max="6144" width="17.140625" style="127" customWidth="1"/>
    <col min="6145" max="6145" width="16.140625" style="127" customWidth="1"/>
    <col min="6146" max="6146" width="17.5703125" style="127" customWidth="1"/>
    <col min="6147" max="6147" width="10.28515625" style="127" customWidth="1"/>
    <col min="6148" max="6148" width="15.42578125" style="127" customWidth="1"/>
    <col min="6149" max="6149" width="17" style="127" customWidth="1"/>
    <col min="6150" max="6150" width="16" style="127" customWidth="1"/>
    <col min="6151" max="6151" width="10.42578125" style="127" customWidth="1"/>
    <col min="6152" max="6152" width="15.5703125" style="127" customWidth="1"/>
    <col min="6153" max="6153" width="52.85546875" style="127" customWidth="1"/>
    <col min="6154" max="6154" width="26" style="127" customWidth="1"/>
    <col min="6155" max="6155" width="65.28515625" style="127" customWidth="1"/>
    <col min="6156" max="6397" width="11.5703125" style="127"/>
    <col min="6398" max="6398" width="18.7109375" style="127" customWidth="1"/>
    <col min="6399" max="6399" width="12" style="127" customWidth="1"/>
    <col min="6400" max="6400" width="17.140625" style="127" customWidth="1"/>
    <col min="6401" max="6401" width="16.140625" style="127" customWidth="1"/>
    <col min="6402" max="6402" width="17.5703125" style="127" customWidth="1"/>
    <col min="6403" max="6403" width="10.28515625" style="127" customWidth="1"/>
    <col min="6404" max="6404" width="15.42578125" style="127" customWidth="1"/>
    <col min="6405" max="6405" width="17" style="127" customWidth="1"/>
    <col min="6406" max="6406" width="16" style="127" customWidth="1"/>
    <col min="6407" max="6407" width="10.42578125" style="127" customWidth="1"/>
    <col min="6408" max="6408" width="15.5703125" style="127" customWidth="1"/>
    <col min="6409" max="6409" width="52.85546875" style="127" customWidth="1"/>
    <col min="6410" max="6410" width="26" style="127" customWidth="1"/>
    <col min="6411" max="6411" width="65.28515625" style="127" customWidth="1"/>
    <col min="6412" max="6653" width="11.5703125" style="127"/>
    <col min="6654" max="6654" width="18.7109375" style="127" customWidth="1"/>
    <col min="6655" max="6655" width="12" style="127" customWidth="1"/>
    <col min="6656" max="6656" width="17.140625" style="127" customWidth="1"/>
    <col min="6657" max="6657" width="16.140625" style="127" customWidth="1"/>
    <col min="6658" max="6658" width="17.5703125" style="127" customWidth="1"/>
    <col min="6659" max="6659" width="10.28515625" style="127" customWidth="1"/>
    <col min="6660" max="6660" width="15.42578125" style="127" customWidth="1"/>
    <col min="6661" max="6661" width="17" style="127" customWidth="1"/>
    <col min="6662" max="6662" width="16" style="127" customWidth="1"/>
    <col min="6663" max="6663" width="10.42578125" style="127" customWidth="1"/>
    <col min="6664" max="6664" width="15.5703125" style="127" customWidth="1"/>
    <col min="6665" max="6665" width="52.85546875" style="127" customWidth="1"/>
    <col min="6666" max="6666" width="26" style="127" customWidth="1"/>
    <col min="6667" max="6667" width="65.28515625" style="127" customWidth="1"/>
    <col min="6668" max="6909" width="11.5703125" style="127"/>
    <col min="6910" max="6910" width="18.7109375" style="127" customWidth="1"/>
    <col min="6911" max="6911" width="12" style="127" customWidth="1"/>
    <col min="6912" max="6912" width="17.140625" style="127" customWidth="1"/>
    <col min="6913" max="6913" width="16.140625" style="127" customWidth="1"/>
    <col min="6914" max="6914" width="17.5703125" style="127" customWidth="1"/>
    <col min="6915" max="6915" width="10.28515625" style="127" customWidth="1"/>
    <col min="6916" max="6916" width="15.42578125" style="127" customWidth="1"/>
    <col min="6917" max="6917" width="17" style="127" customWidth="1"/>
    <col min="6918" max="6918" width="16" style="127" customWidth="1"/>
    <col min="6919" max="6919" width="10.42578125" style="127" customWidth="1"/>
    <col min="6920" max="6920" width="15.5703125" style="127" customWidth="1"/>
    <col min="6921" max="6921" width="52.85546875" style="127" customWidth="1"/>
    <col min="6922" max="6922" width="26" style="127" customWidth="1"/>
    <col min="6923" max="6923" width="65.28515625" style="127" customWidth="1"/>
    <col min="6924" max="7165" width="11.5703125" style="127"/>
    <col min="7166" max="7166" width="18.7109375" style="127" customWidth="1"/>
    <col min="7167" max="7167" width="12" style="127" customWidth="1"/>
    <col min="7168" max="7168" width="17.140625" style="127" customWidth="1"/>
    <col min="7169" max="7169" width="16.140625" style="127" customWidth="1"/>
    <col min="7170" max="7170" width="17.5703125" style="127" customWidth="1"/>
    <col min="7171" max="7171" width="10.28515625" style="127" customWidth="1"/>
    <col min="7172" max="7172" width="15.42578125" style="127" customWidth="1"/>
    <col min="7173" max="7173" width="17" style="127" customWidth="1"/>
    <col min="7174" max="7174" width="16" style="127" customWidth="1"/>
    <col min="7175" max="7175" width="10.42578125" style="127" customWidth="1"/>
    <col min="7176" max="7176" width="15.5703125" style="127" customWidth="1"/>
    <col min="7177" max="7177" width="52.85546875" style="127" customWidth="1"/>
    <col min="7178" max="7178" width="26" style="127" customWidth="1"/>
    <col min="7179" max="7179" width="65.28515625" style="127" customWidth="1"/>
    <col min="7180" max="7421" width="11.5703125" style="127"/>
    <col min="7422" max="7422" width="18.7109375" style="127" customWidth="1"/>
    <col min="7423" max="7423" width="12" style="127" customWidth="1"/>
    <col min="7424" max="7424" width="17.140625" style="127" customWidth="1"/>
    <col min="7425" max="7425" width="16.140625" style="127" customWidth="1"/>
    <col min="7426" max="7426" width="17.5703125" style="127" customWidth="1"/>
    <col min="7427" max="7427" width="10.28515625" style="127" customWidth="1"/>
    <col min="7428" max="7428" width="15.42578125" style="127" customWidth="1"/>
    <col min="7429" max="7429" width="17" style="127" customWidth="1"/>
    <col min="7430" max="7430" width="16" style="127" customWidth="1"/>
    <col min="7431" max="7431" width="10.42578125" style="127" customWidth="1"/>
    <col min="7432" max="7432" width="15.5703125" style="127" customWidth="1"/>
    <col min="7433" max="7433" width="52.85546875" style="127" customWidth="1"/>
    <col min="7434" max="7434" width="26" style="127" customWidth="1"/>
    <col min="7435" max="7435" width="65.28515625" style="127" customWidth="1"/>
    <col min="7436" max="7677" width="11.5703125" style="127"/>
    <col min="7678" max="7678" width="18.7109375" style="127" customWidth="1"/>
    <col min="7679" max="7679" width="12" style="127" customWidth="1"/>
    <col min="7680" max="7680" width="17.140625" style="127" customWidth="1"/>
    <col min="7681" max="7681" width="16.140625" style="127" customWidth="1"/>
    <col min="7682" max="7682" width="17.5703125" style="127" customWidth="1"/>
    <col min="7683" max="7683" width="10.28515625" style="127" customWidth="1"/>
    <col min="7684" max="7684" width="15.42578125" style="127" customWidth="1"/>
    <col min="7685" max="7685" width="17" style="127" customWidth="1"/>
    <col min="7686" max="7686" width="16" style="127" customWidth="1"/>
    <col min="7687" max="7687" width="10.42578125" style="127" customWidth="1"/>
    <col min="7688" max="7688" width="15.5703125" style="127" customWidth="1"/>
    <col min="7689" max="7689" width="52.85546875" style="127" customWidth="1"/>
    <col min="7690" max="7690" width="26" style="127" customWidth="1"/>
    <col min="7691" max="7691" width="65.28515625" style="127" customWidth="1"/>
    <col min="7692" max="7933" width="11.5703125" style="127"/>
    <col min="7934" max="7934" width="18.7109375" style="127" customWidth="1"/>
    <col min="7935" max="7935" width="12" style="127" customWidth="1"/>
    <col min="7936" max="7936" width="17.140625" style="127" customWidth="1"/>
    <col min="7937" max="7937" width="16.140625" style="127" customWidth="1"/>
    <col min="7938" max="7938" width="17.5703125" style="127" customWidth="1"/>
    <col min="7939" max="7939" width="10.28515625" style="127" customWidth="1"/>
    <col min="7940" max="7940" width="15.42578125" style="127" customWidth="1"/>
    <col min="7941" max="7941" width="17" style="127" customWidth="1"/>
    <col min="7942" max="7942" width="16" style="127" customWidth="1"/>
    <col min="7943" max="7943" width="10.42578125" style="127" customWidth="1"/>
    <col min="7944" max="7944" width="15.5703125" style="127" customWidth="1"/>
    <col min="7945" max="7945" width="52.85546875" style="127" customWidth="1"/>
    <col min="7946" max="7946" width="26" style="127" customWidth="1"/>
    <col min="7947" max="7947" width="65.28515625" style="127" customWidth="1"/>
    <col min="7948" max="8189" width="11.5703125" style="127"/>
    <col min="8190" max="8190" width="18.7109375" style="127" customWidth="1"/>
    <col min="8191" max="8191" width="12" style="127" customWidth="1"/>
    <col min="8192" max="8192" width="17.140625" style="127" customWidth="1"/>
    <col min="8193" max="8193" width="16.140625" style="127" customWidth="1"/>
    <col min="8194" max="8194" width="17.5703125" style="127" customWidth="1"/>
    <col min="8195" max="8195" width="10.28515625" style="127" customWidth="1"/>
    <col min="8196" max="8196" width="15.42578125" style="127" customWidth="1"/>
    <col min="8197" max="8197" width="17" style="127" customWidth="1"/>
    <col min="8198" max="8198" width="16" style="127" customWidth="1"/>
    <col min="8199" max="8199" width="10.42578125" style="127" customWidth="1"/>
    <col min="8200" max="8200" width="15.5703125" style="127" customWidth="1"/>
    <col min="8201" max="8201" width="52.85546875" style="127" customWidth="1"/>
    <col min="8202" max="8202" width="26" style="127" customWidth="1"/>
    <col min="8203" max="8203" width="65.28515625" style="127" customWidth="1"/>
    <col min="8204" max="8445" width="11.5703125" style="127"/>
    <col min="8446" max="8446" width="18.7109375" style="127" customWidth="1"/>
    <col min="8447" max="8447" width="12" style="127" customWidth="1"/>
    <col min="8448" max="8448" width="17.140625" style="127" customWidth="1"/>
    <col min="8449" max="8449" width="16.140625" style="127" customWidth="1"/>
    <col min="8450" max="8450" width="17.5703125" style="127" customWidth="1"/>
    <col min="8451" max="8451" width="10.28515625" style="127" customWidth="1"/>
    <col min="8452" max="8452" width="15.42578125" style="127" customWidth="1"/>
    <col min="8453" max="8453" width="17" style="127" customWidth="1"/>
    <col min="8454" max="8454" width="16" style="127" customWidth="1"/>
    <col min="8455" max="8455" width="10.42578125" style="127" customWidth="1"/>
    <col min="8456" max="8456" width="15.5703125" style="127" customWidth="1"/>
    <col min="8457" max="8457" width="52.85546875" style="127" customWidth="1"/>
    <col min="8458" max="8458" width="26" style="127" customWidth="1"/>
    <col min="8459" max="8459" width="65.28515625" style="127" customWidth="1"/>
    <col min="8460" max="8701" width="11.5703125" style="127"/>
    <col min="8702" max="8702" width="18.7109375" style="127" customWidth="1"/>
    <col min="8703" max="8703" width="12" style="127" customWidth="1"/>
    <col min="8704" max="8704" width="17.140625" style="127" customWidth="1"/>
    <col min="8705" max="8705" width="16.140625" style="127" customWidth="1"/>
    <col min="8706" max="8706" width="17.5703125" style="127" customWidth="1"/>
    <col min="8707" max="8707" width="10.28515625" style="127" customWidth="1"/>
    <col min="8708" max="8708" width="15.42578125" style="127" customWidth="1"/>
    <col min="8709" max="8709" width="17" style="127" customWidth="1"/>
    <col min="8710" max="8710" width="16" style="127" customWidth="1"/>
    <col min="8711" max="8711" width="10.42578125" style="127" customWidth="1"/>
    <col min="8712" max="8712" width="15.5703125" style="127" customWidth="1"/>
    <col min="8713" max="8713" width="52.85546875" style="127" customWidth="1"/>
    <col min="8714" max="8714" width="26" style="127" customWidth="1"/>
    <col min="8715" max="8715" width="65.28515625" style="127" customWidth="1"/>
    <col min="8716" max="8957" width="11.5703125" style="127"/>
    <col min="8958" max="8958" width="18.7109375" style="127" customWidth="1"/>
    <col min="8959" max="8959" width="12" style="127" customWidth="1"/>
    <col min="8960" max="8960" width="17.140625" style="127" customWidth="1"/>
    <col min="8961" max="8961" width="16.140625" style="127" customWidth="1"/>
    <col min="8962" max="8962" width="17.5703125" style="127" customWidth="1"/>
    <col min="8963" max="8963" width="10.28515625" style="127" customWidth="1"/>
    <col min="8964" max="8964" width="15.42578125" style="127" customWidth="1"/>
    <col min="8965" max="8965" width="17" style="127" customWidth="1"/>
    <col min="8966" max="8966" width="16" style="127" customWidth="1"/>
    <col min="8967" max="8967" width="10.42578125" style="127" customWidth="1"/>
    <col min="8968" max="8968" width="15.5703125" style="127" customWidth="1"/>
    <col min="8969" max="8969" width="52.85546875" style="127" customWidth="1"/>
    <col min="8970" max="8970" width="26" style="127" customWidth="1"/>
    <col min="8971" max="8971" width="65.28515625" style="127" customWidth="1"/>
    <col min="8972" max="9213" width="11.5703125" style="127"/>
    <col min="9214" max="9214" width="18.7109375" style="127" customWidth="1"/>
    <col min="9215" max="9215" width="12" style="127" customWidth="1"/>
    <col min="9216" max="9216" width="17.140625" style="127" customWidth="1"/>
    <col min="9217" max="9217" width="16.140625" style="127" customWidth="1"/>
    <col min="9218" max="9218" width="17.5703125" style="127" customWidth="1"/>
    <col min="9219" max="9219" width="10.28515625" style="127" customWidth="1"/>
    <col min="9220" max="9220" width="15.42578125" style="127" customWidth="1"/>
    <col min="9221" max="9221" width="17" style="127" customWidth="1"/>
    <col min="9222" max="9222" width="16" style="127" customWidth="1"/>
    <col min="9223" max="9223" width="10.42578125" style="127" customWidth="1"/>
    <col min="9224" max="9224" width="15.5703125" style="127" customWidth="1"/>
    <col min="9225" max="9225" width="52.85546875" style="127" customWidth="1"/>
    <col min="9226" max="9226" width="26" style="127" customWidth="1"/>
    <col min="9227" max="9227" width="65.28515625" style="127" customWidth="1"/>
    <col min="9228" max="9469" width="11.5703125" style="127"/>
    <col min="9470" max="9470" width="18.7109375" style="127" customWidth="1"/>
    <col min="9471" max="9471" width="12" style="127" customWidth="1"/>
    <col min="9472" max="9472" width="17.140625" style="127" customWidth="1"/>
    <col min="9473" max="9473" width="16.140625" style="127" customWidth="1"/>
    <col min="9474" max="9474" width="17.5703125" style="127" customWidth="1"/>
    <col min="9475" max="9475" width="10.28515625" style="127" customWidth="1"/>
    <col min="9476" max="9476" width="15.42578125" style="127" customWidth="1"/>
    <col min="9477" max="9477" width="17" style="127" customWidth="1"/>
    <col min="9478" max="9478" width="16" style="127" customWidth="1"/>
    <col min="9479" max="9479" width="10.42578125" style="127" customWidth="1"/>
    <col min="9480" max="9480" width="15.5703125" style="127" customWidth="1"/>
    <col min="9481" max="9481" width="52.85546875" style="127" customWidth="1"/>
    <col min="9482" max="9482" width="26" style="127" customWidth="1"/>
    <col min="9483" max="9483" width="65.28515625" style="127" customWidth="1"/>
    <col min="9484" max="9725" width="11.5703125" style="127"/>
    <col min="9726" max="9726" width="18.7109375" style="127" customWidth="1"/>
    <col min="9727" max="9727" width="12" style="127" customWidth="1"/>
    <col min="9728" max="9728" width="17.140625" style="127" customWidth="1"/>
    <col min="9729" max="9729" width="16.140625" style="127" customWidth="1"/>
    <col min="9730" max="9730" width="17.5703125" style="127" customWidth="1"/>
    <col min="9731" max="9731" width="10.28515625" style="127" customWidth="1"/>
    <col min="9732" max="9732" width="15.42578125" style="127" customWidth="1"/>
    <col min="9733" max="9733" width="17" style="127" customWidth="1"/>
    <col min="9734" max="9734" width="16" style="127" customWidth="1"/>
    <col min="9735" max="9735" width="10.42578125" style="127" customWidth="1"/>
    <col min="9736" max="9736" width="15.5703125" style="127" customWidth="1"/>
    <col min="9737" max="9737" width="52.85546875" style="127" customWidth="1"/>
    <col min="9738" max="9738" width="26" style="127" customWidth="1"/>
    <col min="9739" max="9739" width="65.28515625" style="127" customWidth="1"/>
    <col min="9740" max="9981" width="11.5703125" style="127"/>
    <col min="9982" max="9982" width="18.7109375" style="127" customWidth="1"/>
    <col min="9983" max="9983" width="12" style="127" customWidth="1"/>
    <col min="9984" max="9984" width="17.140625" style="127" customWidth="1"/>
    <col min="9985" max="9985" width="16.140625" style="127" customWidth="1"/>
    <col min="9986" max="9986" width="17.5703125" style="127" customWidth="1"/>
    <col min="9987" max="9987" width="10.28515625" style="127" customWidth="1"/>
    <col min="9988" max="9988" width="15.42578125" style="127" customWidth="1"/>
    <col min="9989" max="9989" width="17" style="127" customWidth="1"/>
    <col min="9990" max="9990" width="16" style="127" customWidth="1"/>
    <col min="9991" max="9991" width="10.42578125" style="127" customWidth="1"/>
    <col min="9992" max="9992" width="15.5703125" style="127" customWidth="1"/>
    <col min="9993" max="9993" width="52.85546875" style="127" customWidth="1"/>
    <col min="9994" max="9994" width="26" style="127" customWidth="1"/>
    <col min="9995" max="9995" width="65.28515625" style="127" customWidth="1"/>
    <col min="9996" max="10237" width="11.5703125" style="127"/>
    <col min="10238" max="10238" width="18.7109375" style="127" customWidth="1"/>
    <col min="10239" max="10239" width="12" style="127" customWidth="1"/>
    <col min="10240" max="10240" width="17.140625" style="127" customWidth="1"/>
    <col min="10241" max="10241" width="16.140625" style="127" customWidth="1"/>
    <col min="10242" max="10242" width="17.5703125" style="127" customWidth="1"/>
    <col min="10243" max="10243" width="10.28515625" style="127" customWidth="1"/>
    <col min="10244" max="10244" width="15.42578125" style="127" customWidth="1"/>
    <col min="10245" max="10245" width="17" style="127" customWidth="1"/>
    <col min="10246" max="10246" width="16" style="127" customWidth="1"/>
    <col min="10247" max="10247" width="10.42578125" style="127" customWidth="1"/>
    <col min="10248" max="10248" width="15.5703125" style="127" customWidth="1"/>
    <col min="10249" max="10249" width="52.85546875" style="127" customWidth="1"/>
    <col min="10250" max="10250" width="26" style="127" customWidth="1"/>
    <col min="10251" max="10251" width="65.28515625" style="127" customWidth="1"/>
    <col min="10252" max="10493" width="11.5703125" style="127"/>
    <col min="10494" max="10494" width="18.7109375" style="127" customWidth="1"/>
    <col min="10495" max="10495" width="12" style="127" customWidth="1"/>
    <col min="10496" max="10496" width="17.140625" style="127" customWidth="1"/>
    <col min="10497" max="10497" width="16.140625" style="127" customWidth="1"/>
    <col min="10498" max="10498" width="17.5703125" style="127" customWidth="1"/>
    <col min="10499" max="10499" width="10.28515625" style="127" customWidth="1"/>
    <col min="10500" max="10500" width="15.42578125" style="127" customWidth="1"/>
    <col min="10501" max="10501" width="17" style="127" customWidth="1"/>
    <col min="10502" max="10502" width="16" style="127" customWidth="1"/>
    <col min="10503" max="10503" width="10.42578125" style="127" customWidth="1"/>
    <col min="10504" max="10504" width="15.5703125" style="127" customWidth="1"/>
    <col min="10505" max="10505" width="52.85546875" style="127" customWidth="1"/>
    <col min="10506" max="10506" width="26" style="127" customWidth="1"/>
    <col min="10507" max="10507" width="65.28515625" style="127" customWidth="1"/>
    <col min="10508" max="10749" width="11.5703125" style="127"/>
    <col min="10750" max="10750" width="18.7109375" style="127" customWidth="1"/>
    <col min="10751" max="10751" width="12" style="127" customWidth="1"/>
    <col min="10752" max="10752" width="17.140625" style="127" customWidth="1"/>
    <col min="10753" max="10753" width="16.140625" style="127" customWidth="1"/>
    <col min="10754" max="10754" width="17.5703125" style="127" customWidth="1"/>
    <col min="10755" max="10755" width="10.28515625" style="127" customWidth="1"/>
    <col min="10756" max="10756" width="15.42578125" style="127" customWidth="1"/>
    <col min="10757" max="10757" width="17" style="127" customWidth="1"/>
    <col min="10758" max="10758" width="16" style="127" customWidth="1"/>
    <col min="10759" max="10759" width="10.42578125" style="127" customWidth="1"/>
    <col min="10760" max="10760" width="15.5703125" style="127" customWidth="1"/>
    <col min="10761" max="10761" width="52.85546875" style="127" customWidth="1"/>
    <col min="10762" max="10762" width="26" style="127" customWidth="1"/>
    <col min="10763" max="10763" width="65.28515625" style="127" customWidth="1"/>
    <col min="10764" max="11005" width="11.5703125" style="127"/>
    <col min="11006" max="11006" width="18.7109375" style="127" customWidth="1"/>
    <col min="11007" max="11007" width="12" style="127" customWidth="1"/>
    <col min="11008" max="11008" width="17.140625" style="127" customWidth="1"/>
    <col min="11009" max="11009" width="16.140625" style="127" customWidth="1"/>
    <col min="11010" max="11010" width="17.5703125" style="127" customWidth="1"/>
    <col min="11011" max="11011" width="10.28515625" style="127" customWidth="1"/>
    <col min="11012" max="11012" width="15.42578125" style="127" customWidth="1"/>
    <col min="11013" max="11013" width="17" style="127" customWidth="1"/>
    <col min="11014" max="11014" width="16" style="127" customWidth="1"/>
    <col min="11015" max="11015" width="10.42578125" style="127" customWidth="1"/>
    <col min="11016" max="11016" width="15.5703125" style="127" customWidth="1"/>
    <col min="11017" max="11017" width="52.85546875" style="127" customWidth="1"/>
    <col min="11018" max="11018" width="26" style="127" customWidth="1"/>
    <col min="11019" max="11019" width="65.28515625" style="127" customWidth="1"/>
    <col min="11020" max="11261" width="11.5703125" style="127"/>
    <col min="11262" max="11262" width="18.7109375" style="127" customWidth="1"/>
    <col min="11263" max="11263" width="12" style="127" customWidth="1"/>
    <col min="11264" max="11264" width="17.140625" style="127" customWidth="1"/>
    <col min="11265" max="11265" width="16.140625" style="127" customWidth="1"/>
    <col min="11266" max="11266" width="17.5703125" style="127" customWidth="1"/>
    <col min="11267" max="11267" width="10.28515625" style="127" customWidth="1"/>
    <col min="11268" max="11268" width="15.42578125" style="127" customWidth="1"/>
    <col min="11269" max="11269" width="17" style="127" customWidth="1"/>
    <col min="11270" max="11270" width="16" style="127" customWidth="1"/>
    <col min="11271" max="11271" width="10.42578125" style="127" customWidth="1"/>
    <col min="11272" max="11272" width="15.5703125" style="127" customWidth="1"/>
    <col min="11273" max="11273" width="52.85546875" style="127" customWidth="1"/>
    <col min="11274" max="11274" width="26" style="127" customWidth="1"/>
    <col min="11275" max="11275" width="65.28515625" style="127" customWidth="1"/>
    <col min="11276" max="11517" width="11.5703125" style="127"/>
    <col min="11518" max="11518" width="18.7109375" style="127" customWidth="1"/>
    <col min="11519" max="11519" width="12" style="127" customWidth="1"/>
    <col min="11520" max="11520" width="17.140625" style="127" customWidth="1"/>
    <col min="11521" max="11521" width="16.140625" style="127" customWidth="1"/>
    <col min="11522" max="11522" width="17.5703125" style="127" customWidth="1"/>
    <col min="11523" max="11523" width="10.28515625" style="127" customWidth="1"/>
    <col min="11524" max="11524" width="15.42578125" style="127" customWidth="1"/>
    <col min="11525" max="11525" width="17" style="127" customWidth="1"/>
    <col min="11526" max="11526" width="16" style="127" customWidth="1"/>
    <col min="11527" max="11527" width="10.42578125" style="127" customWidth="1"/>
    <col min="11528" max="11528" width="15.5703125" style="127" customWidth="1"/>
    <col min="11529" max="11529" width="52.85546875" style="127" customWidth="1"/>
    <col min="11530" max="11530" width="26" style="127" customWidth="1"/>
    <col min="11531" max="11531" width="65.28515625" style="127" customWidth="1"/>
    <col min="11532" max="11773" width="11.5703125" style="127"/>
    <col min="11774" max="11774" width="18.7109375" style="127" customWidth="1"/>
    <col min="11775" max="11775" width="12" style="127" customWidth="1"/>
    <col min="11776" max="11776" width="17.140625" style="127" customWidth="1"/>
    <col min="11777" max="11777" width="16.140625" style="127" customWidth="1"/>
    <col min="11778" max="11778" width="17.5703125" style="127" customWidth="1"/>
    <col min="11779" max="11779" width="10.28515625" style="127" customWidth="1"/>
    <col min="11780" max="11780" width="15.42578125" style="127" customWidth="1"/>
    <col min="11781" max="11781" width="17" style="127" customWidth="1"/>
    <col min="11782" max="11782" width="16" style="127" customWidth="1"/>
    <col min="11783" max="11783" width="10.42578125" style="127" customWidth="1"/>
    <col min="11784" max="11784" width="15.5703125" style="127" customWidth="1"/>
    <col min="11785" max="11785" width="52.85546875" style="127" customWidth="1"/>
    <col min="11786" max="11786" width="26" style="127" customWidth="1"/>
    <col min="11787" max="11787" width="65.28515625" style="127" customWidth="1"/>
    <col min="11788" max="12029" width="11.5703125" style="127"/>
    <col min="12030" max="12030" width="18.7109375" style="127" customWidth="1"/>
    <col min="12031" max="12031" width="12" style="127" customWidth="1"/>
    <col min="12032" max="12032" width="17.140625" style="127" customWidth="1"/>
    <col min="12033" max="12033" width="16.140625" style="127" customWidth="1"/>
    <col min="12034" max="12034" width="17.5703125" style="127" customWidth="1"/>
    <col min="12035" max="12035" width="10.28515625" style="127" customWidth="1"/>
    <col min="12036" max="12036" width="15.42578125" style="127" customWidth="1"/>
    <col min="12037" max="12037" width="17" style="127" customWidth="1"/>
    <col min="12038" max="12038" width="16" style="127" customWidth="1"/>
    <col min="12039" max="12039" width="10.42578125" style="127" customWidth="1"/>
    <col min="12040" max="12040" width="15.5703125" style="127" customWidth="1"/>
    <col min="12041" max="12041" width="52.85546875" style="127" customWidth="1"/>
    <col min="12042" max="12042" width="26" style="127" customWidth="1"/>
    <col min="12043" max="12043" width="65.28515625" style="127" customWidth="1"/>
    <col min="12044" max="12285" width="11.5703125" style="127"/>
    <col min="12286" max="12286" width="18.7109375" style="127" customWidth="1"/>
    <col min="12287" max="12287" width="12" style="127" customWidth="1"/>
    <col min="12288" max="12288" width="17.140625" style="127" customWidth="1"/>
    <col min="12289" max="12289" width="16.140625" style="127" customWidth="1"/>
    <col min="12290" max="12290" width="17.5703125" style="127" customWidth="1"/>
    <col min="12291" max="12291" width="10.28515625" style="127" customWidth="1"/>
    <col min="12292" max="12292" width="15.42578125" style="127" customWidth="1"/>
    <col min="12293" max="12293" width="17" style="127" customWidth="1"/>
    <col min="12294" max="12294" width="16" style="127" customWidth="1"/>
    <col min="12295" max="12295" width="10.42578125" style="127" customWidth="1"/>
    <col min="12296" max="12296" width="15.5703125" style="127" customWidth="1"/>
    <col min="12297" max="12297" width="52.85546875" style="127" customWidth="1"/>
    <col min="12298" max="12298" width="26" style="127" customWidth="1"/>
    <col min="12299" max="12299" width="65.28515625" style="127" customWidth="1"/>
    <col min="12300" max="12541" width="11.5703125" style="127"/>
    <col min="12542" max="12542" width="18.7109375" style="127" customWidth="1"/>
    <col min="12543" max="12543" width="12" style="127" customWidth="1"/>
    <col min="12544" max="12544" width="17.140625" style="127" customWidth="1"/>
    <col min="12545" max="12545" width="16.140625" style="127" customWidth="1"/>
    <col min="12546" max="12546" width="17.5703125" style="127" customWidth="1"/>
    <col min="12547" max="12547" width="10.28515625" style="127" customWidth="1"/>
    <col min="12548" max="12548" width="15.42578125" style="127" customWidth="1"/>
    <col min="12549" max="12549" width="17" style="127" customWidth="1"/>
    <col min="12550" max="12550" width="16" style="127" customWidth="1"/>
    <col min="12551" max="12551" width="10.42578125" style="127" customWidth="1"/>
    <col min="12552" max="12552" width="15.5703125" style="127" customWidth="1"/>
    <col min="12553" max="12553" width="52.85546875" style="127" customWidth="1"/>
    <col min="12554" max="12554" width="26" style="127" customWidth="1"/>
    <col min="12555" max="12555" width="65.28515625" style="127" customWidth="1"/>
    <col min="12556" max="12797" width="11.5703125" style="127"/>
    <col min="12798" max="12798" width="18.7109375" style="127" customWidth="1"/>
    <col min="12799" max="12799" width="12" style="127" customWidth="1"/>
    <col min="12800" max="12800" width="17.140625" style="127" customWidth="1"/>
    <col min="12801" max="12801" width="16.140625" style="127" customWidth="1"/>
    <col min="12802" max="12802" width="17.5703125" style="127" customWidth="1"/>
    <col min="12803" max="12803" width="10.28515625" style="127" customWidth="1"/>
    <col min="12804" max="12804" width="15.42578125" style="127" customWidth="1"/>
    <col min="12805" max="12805" width="17" style="127" customWidth="1"/>
    <col min="12806" max="12806" width="16" style="127" customWidth="1"/>
    <col min="12807" max="12807" width="10.42578125" style="127" customWidth="1"/>
    <col min="12808" max="12808" width="15.5703125" style="127" customWidth="1"/>
    <col min="12809" max="12809" width="52.85546875" style="127" customWidth="1"/>
    <col min="12810" max="12810" width="26" style="127" customWidth="1"/>
    <col min="12811" max="12811" width="65.28515625" style="127" customWidth="1"/>
    <col min="12812" max="13053" width="11.5703125" style="127"/>
    <col min="13054" max="13054" width="18.7109375" style="127" customWidth="1"/>
    <col min="13055" max="13055" width="12" style="127" customWidth="1"/>
    <col min="13056" max="13056" width="17.140625" style="127" customWidth="1"/>
    <col min="13057" max="13057" width="16.140625" style="127" customWidth="1"/>
    <col min="13058" max="13058" width="17.5703125" style="127" customWidth="1"/>
    <col min="13059" max="13059" width="10.28515625" style="127" customWidth="1"/>
    <col min="13060" max="13060" width="15.42578125" style="127" customWidth="1"/>
    <col min="13061" max="13061" width="17" style="127" customWidth="1"/>
    <col min="13062" max="13062" width="16" style="127" customWidth="1"/>
    <col min="13063" max="13063" width="10.42578125" style="127" customWidth="1"/>
    <col min="13064" max="13064" width="15.5703125" style="127" customWidth="1"/>
    <col min="13065" max="13065" width="52.85546875" style="127" customWidth="1"/>
    <col min="13066" max="13066" width="26" style="127" customWidth="1"/>
    <col min="13067" max="13067" width="65.28515625" style="127" customWidth="1"/>
    <col min="13068" max="13309" width="11.5703125" style="127"/>
    <col min="13310" max="13310" width="18.7109375" style="127" customWidth="1"/>
    <col min="13311" max="13311" width="12" style="127" customWidth="1"/>
    <col min="13312" max="13312" width="17.140625" style="127" customWidth="1"/>
    <col min="13313" max="13313" width="16.140625" style="127" customWidth="1"/>
    <col min="13314" max="13314" width="17.5703125" style="127" customWidth="1"/>
    <col min="13315" max="13315" width="10.28515625" style="127" customWidth="1"/>
    <col min="13316" max="13316" width="15.42578125" style="127" customWidth="1"/>
    <col min="13317" max="13317" width="17" style="127" customWidth="1"/>
    <col min="13318" max="13318" width="16" style="127" customWidth="1"/>
    <col min="13319" max="13319" width="10.42578125" style="127" customWidth="1"/>
    <col min="13320" max="13320" width="15.5703125" style="127" customWidth="1"/>
    <col min="13321" max="13321" width="52.85546875" style="127" customWidth="1"/>
    <col min="13322" max="13322" width="26" style="127" customWidth="1"/>
    <col min="13323" max="13323" width="65.28515625" style="127" customWidth="1"/>
    <col min="13324" max="13565" width="11.5703125" style="127"/>
    <col min="13566" max="13566" width="18.7109375" style="127" customWidth="1"/>
    <col min="13567" max="13567" width="12" style="127" customWidth="1"/>
    <col min="13568" max="13568" width="17.140625" style="127" customWidth="1"/>
    <col min="13569" max="13569" width="16.140625" style="127" customWidth="1"/>
    <col min="13570" max="13570" width="17.5703125" style="127" customWidth="1"/>
    <col min="13571" max="13571" width="10.28515625" style="127" customWidth="1"/>
    <col min="13572" max="13572" width="15.42578125" style="127" customWidth="1"/>
    <col min="13573" max="13573" width="17" style="127" customWidth="1"/>
    <col min="13574" max="13574" width="16" style="127" customWidth="1"/>
    <col min="13575" max="13575" width="10.42578125" style="127" customWidth="1"/>
    <col min="13576" max="13576" width="15.5703125" style="127" customWidth="1"/>
    <col min="13577" max="13577" width="52.85546875" style="127" customWidth="1"/>
    <col min="13578" max="13578" width="26" style="127" customWidth="1"/>
    <col min="13579" max="13579" width="65.28515625" style="127" customWidth="1"/>
    <col min="13580" max="13821" width="11.5703125" style="127"/>
    <col min="13822" max="13822" width="18.7109375" style="127" customWidth="1"/>
    <col min="13823" max="13823" width="12" style="127" customWidth="1"/>
    <col min="13824" max="13824" width="17.140625" style="127" customWidth="1"/>
    <col min="13825" max="13825" width="16.140625" style="127" customWidth="1"/>
    <col min="13826" max="13826" width="17.5703125" style="127" customWidth="1"/>
    <col min="13827" max="13827" width="10.28515625" style="127" customWidth="1"/>
    <col min="13828" max="13828" width="15.42578125" style="127" customWidth="1"/>
    <col min="13829" max="13829" width="17" style="127" customWidth="1"/>
    <col min="13830" max="13830" width="16" style="127" customWidth="1"/>
    <col min="13831" max="13831" width="10.42578125" style="127" customWidth="1"/>
    <col min="13832" max="13832" width="15.5703125" style="127" customWidth="1"/>
    <col min="13833" max="13833" width="52.85546875" style="127" customWidth="1"/>
    <col min="13834" max="13834" width="26" style="127" customWidth="1"/>
    <col min="13835" max="13835" width="65.28515625" style="127" customWidth="1"/>
    <col min="13836" max="14077" width="11.5703125" style="127"/>
    <col min="14078" max="14078" width="18.7109375" style="127" customWidth="1"/>
    <col min="14079" max="14079" width="12" style="127" customWidth="1"/>
    <col min="14080" max="14080" width="17.140625" style="127" customWidth="1"/>
    <col min="14081" max="14081" width="16.140625" style="127" customWidth="1"/>
    <col min="14082" max="14082" width="17.5703125" style="127" customWidth="1"/>
    <col min="14083" max="14083" width="10.28515625" style="127" customWidth="1"/>
    <col min="14084" max="14084" width="15.42578125" style="127" customWidth="1"/>
    <col min="14085" max="14085" width="17" style="127" customWidth="1"/>
    <col min="14086" max="14086" width="16" style="127" customWidth="1"/>
    <col min="14087" max="14087" width="10.42578125" style="127" customWidth="1"/>
    <col min="14088" max="14088" width="15.5703125" style="127" customWidth="1"/>
    <col min="14089" max="14089" width="52.85546875" style="127" customWidth="1"/>
    <col min="14090" max="14090" width="26" style="127" customWidth="1"/>
    <col min="14091" max="14091" width="65.28515625" style="127" customWidth="1"/>
    <col min="14092" max="14333" width="11.5703125" style="127"/>
    <col min="14334" max="14334" width="18.7109375" style="127" customWidth="1"/>
    <col min="14335" max="14335" width="12" style="127" customWidth="1"/>
    <col min="14336" max="14336" width="17.140625" style="127" customWidth="1"/>
    <col min="14337" max="14337" width="16.140625" style="127" customWidth="1"/>
    <col min="14338" max="14338" width="17.5703125" style="127" customWidth="1"/>
    <col min="14339" max="14339" width="10.28515625" style="127" customWidth="1"/>
    <col min="14340" max="14340" width="15.42578125" style="127" customWidth="1"/>
    <col min="14341" max="14341" width="17" style="127" customWidth="1"/>
    <col min="14342" max="14342" width="16" style="127" customWidth="1"/>
    <col min="14343" max="14343" width="10.42578125" style="127" customWidth="1"/>
    <col min="14344" max="14344" width="15.5703125" style="127" customWidth="1"/>
    <col min="14345" max="14345" width="52.85546875" style="127" customWidth="1"/>
    <col min="14346" max="14346" width="26" style="127" customWidth="1"/>
    <col min="14347" max="14347" width="65.28515625" style="127" customWidth="1"/>
    <col min="14348" max="14589" width="11.5703125" style="127"/>
    <col min="14590" max="14590" width="18.7109375" style="127" customWidth="1"/>
    <col min="14591" max="14591" width="12" style="127" customWidth="1"/>
    <col min="14592" max="14592" width="17.140625" style="127" customWidth="1"/>
    <col min="14593" max="14593" width="16.140625" style="127" customWidth="1"/>
    <col min="14594" max="14594" width="17.5703125" style="127" customWidth="1"/>
    <col min="14595" max="14595" width="10.28515625" style="127" customWidth="1"/>
    <col min="14596" max="14596" width="15.42578125" style="127" customWidth="1"/>
    <col min="14597" max="14597" width="17" style="127" customWidth="1"/>
    <col min="14598" max="14598" width="16" style="127" customWidth="1"/>
    <col min="14599" max="14599" width="10.42578125" style="127" customWidth="1"/>
    <col min="14600" max="14600" width="15.5703125" style="127" customWidth="1"/>
    <col min="14601" max="14601" width="52.85546875" style="127" customWidth="1"/>
    <col min="14602" max="14602" width="26" style="127" customWidth="1"/>
    <col min="14603" max="14603" width="65.28515625" style="127" customWidth="1"/>
    <col min="14604" max="14845" width="11.5703125" style="127"/>
    <col min="14846" max="14846" width="18.7109375" style="127" customWidth="1"/>
    <col min="14847" max="14847" width="12" style="127" customWidth="1"/>
    <col min="14848" max="14848" width="17.140625" style="127" customWidth="1"/>
    <col min="14849" max="14849" width="16.140625" style="127" customWidth="1"/>
    <col min="14850" max="14850" width="17.5703125" style="127" customWidth="1"/>
    <col min="14851" max="14851" width="10.28515625" style="127" customWidth="1"/>
    <col min="14852" max="14852" width="15.42578125" style="127" customWidth="1"/>
    <col min="14853" max="14853" width="17" style="127" customWidth="1"/>
    <col min="14854" max="14854" width="16" style="127" customWidth="1"/>
    <col min="14855" max="14855" width="10.42578125" style="127" customWidth="1"/>
    <col min="14856" max="14856" width="15.5703125" style="127" customWidth="1"/>
    <col min="14857" max="14857" width="52.85546875" style="127" customWidth="1"/>
    <col min="14858" max="14858" width="26" style="127" customWidth="1"/>
    <col min="14859" max="14859" width="65.28515625" style="127" customWidth="1"/>
    <col min="14860" max="15101" width="11.5703125" style="127"/>
    <col min="15102" max="15102" width="18.7109375" style="127" customWidth="1"/>
    <col min="15103" max="15103" width="12" style="127" customWidth="1"/>
    <col min="15104" max="15104" width="17.140625" style="127" customWidth="1"/>
    <col min="15105" max="15105" width="16.140625" style="127" customWidth="1"/>
    <col min="15106" max="15106" width="17.5703125" style="127" customWidth="1"/>
    <col min="15107" max="15107" width="10.28515625" style="127" customWidth="1"/>
    <col min="15108" max="15108" width="15.42578125" style="127" customWidth="1"/>
    <col min="15109" max="15109" width="17" style="127" customWidth="1"/>
    <col min="15110" max="15110" width="16" style="127" customWidth="1"/>
    <col min="15111" max="15111" width="10.42578125" style="127" customWidth="1"/>
    <col min="15112" max="15112" width="15.5703125" style="127" customWidth="1"/>
    <col min="15113" max="15113" width="52.85546875" style="127" customWidth="1"/>
    <col min="15114" max="15114" width="26" style="127" customWidth="1"/>
    <col min="15115" max="15115" width="65.28515625" style="127" customWidth="1"/>
    <col min="15116" max="15357" width="11.5703125" style="127"/>
    <col min="15358" max="15358" width="18.7109375" style="127" customWidth="1"/>
    <col min="15359" max="15359" width="12" style="127" customWidth="1"/>
    <col min="15360" max="15360" width="17.140625" style="127" customWidth="1"/>
    <col min="15361" max="15361" width="16.140625" style="127" customWidth="1"/>
    <col min="15362" max="15362" width="17.5703125" style="127" customWidth="1"/>
    <col min="15363" max="15363" width="10.28515625" style="127" customWidth="1"/>
    <col min="15364" max="15364" width="15.42578125" style="127" customWidth="1"/>
    <col min="15365" max="15365" width="17" style="127" customWidth="1"/>
    <col min="15366" max="15366" width="16" style="127" customWidth="1"/>
    <col min="15367" max="15367" width="10.42578125" style="127" customWidth="1"/>
    <col min="15368" max="15368" width="15.5703125" style="127" customWidth="1"/>
    <col min="15369" max="15369" width="52.85546875" style="127" customWidth="1"/>
    <col min="15370" max="15370" width="26" style="127" customWidth="1"/>
    <col min="15371" max="15371" width="65.28515625" style="127" customWidth="1"/>
    <col min="15372" max="15613" width="11.5703125" style="127"/>
    <col min="15614" max="15614" width="18.7109375" style="127" customWidth="1"/>
    <col min="15615" max="15615" width="12" style="127" customWidth="1"/>
    <col min="15616" max="15616" width="17.140625" style="127" customWidth="1"/>
    <col min="15617" max="15617" width="16.140625" style="127" customWidth="1"/>
    <col min="15618" max="15618" width="17.5703125" style="127" customWidth="1"/>
    <col min="15619" max="15619" width="10.28515625" style="127" customWidth="1"/>
    <col min="15620" max="15620" width="15.42578125" style="127" customWidth="1"/>
    <col min="15621" max="15621" width="17" style="127" customWidth="1"/>
    <col min="15622" max="15622" width="16" style="127" customWidth="1"/>
    <col min="15623" max="15623" width="10.42578125" style="127" customWidth="1"/>
    <col min="15624" max="15624" width="15.5703125" style="127" customWidth="1"/>
    <col min="15625" max="15625" width="52.85546875" style="127" customWidth="1"/>
    <col min="15626" max="15626" width="26" style="127" customWidth="1"/>
    <col min="15627" max="15627" width="65.28515625" style="127" customWidth="1"/>
    <col min="15628" max="15869" width="11.5703125" style="127"/>
    <col min="15870" max="15870" width="18.7109375" style="127" customWidth="1"/>
    <col min="15871" max="15871" width="12" style="127" customWidth="1"/>
    <col min="15872" max="15872" width="17.140625" style="127" customWidth="1"/>
    <col min="15873" max="15873" width="16.140625" style="127" customWidth="1"/>
    <col min="15874" max="15874" width="17.5703125" style="127" customWidth="1"/>
    <col min="15875" max="15875" width="10.28515625" style="127" customWidth="1"/>
    <col min="15876" max="15876" width="15.42578125" style="127" customWidth="1"/>
    <col min="15877" max="15877" width="17" style="127" customWidth="1"/>
    <col min="15878" max="15878" width="16" style="127" customWidth="1"/>
    <col min="15879" max="15879" width="10.42578125" style="127" customWidth="1"/>
    <col min="15880" max="15880" width="15.5703125" style="127" customWidth="1"/>
    <col min="15881" max="15881" width="52.85546875" style="127" customWidth="1"/>
    <col min="15882" max="15882" width="26" style="127" customWidth="1"/>
    <col min="15883" max="15883" width="65.28515625" style="127" customWidth="1"/>
    <col min="15884" max="16125" width="11.5703125" style="127"/>
    <col min="16126" max="16126" width="18.7109375" style="127" customWidth="1"/>
    <col min="16127" max="16127" width="12" style="127" customWidth="1"/>
    <col min="16128" max="16128" width="17.140625" style="127" customWidth="1"/>
    <col min="16129" max="16129" width="16.140625" style="127" customWidth="1"/>
    <col min="16130" max="16130" width="17.5703125" style="127" customWidth="1"/>
    <col min="16131" max="16131" width="10.28515625" style="127" customWidth="1"/>
    <col min="16132" max="16132" width="15.42578125" style="127" customWidth="1"/>
    <col min="16133" max="16133" width="17" style="127" customWidth="1"/>
    <col min="16134" max="16134" width="16" style="127" customWidth="1"/>
    <col min="16135" max="16135" width="10.42578125" style="127" customWidth="1"/>
    <col min="16136" max="16136" width="15.5703125" style="127" customWidth="1"/>
    <col min="16137" max="16137" width="52.85546875" style="127" customWidth="1"/>
    <col min="16138" max="16138" width="26" style="127" customWidth="1"/>
    <col min="16139" max="16139" width="65.28515625" style="127" customWidth="1"/>
    <col min="16140" max="16384" width="11.5703125" style="127"/>
  </cols>
  <sheetData>
    <row r="1" spans="1:21" ht="118.5" customHeight="1" x14ac:dyDescent="0.2">
      <c r="A1" s="183" t="str">
        <f>"Etat Compte pour pour: "&amp;D4&amp;""</f>
        <v xml:space="preserve">Etat Compte pour pour: 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48"/>
      <c r="Q1" s="148"/>
      <c r="R1" s="148"/>
    </row>
    <row r="2" spans="1:21" ht="11.25" customHeight="1" thickBot="1" x14ac:dyDescent="0.25">
      <c r="A2" s="144"/>
      <c r="B2" s="136"/>
      <c r="C2" s="136"/>
      <c r="D2" s="135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25"/>
      <c r="Q2" s="126"/>
      <c r="R2" s="125"/>
      <c r="T2" s="128"/>
      <c r="U2" s="129"/>
    </row>
    <row r="3" spans="1:21" ht="24" customHeight="1" thickBot="1" x14ac:dyDescent="0.25">
      <c r="A3" s="131" t="s">
        <v>25</v>
      </c>
      <c r="B3" s="131" t="s">
        <v>26</v>
      </c>
      <c r="C3" s="132" t="s">
        <v>31</v>
      </c>
      <c r="D3" s="131" t="s">
        <v>21</v>
      </c>
      <c r="E3" s="131" t="s">
        <v>22</v>
      </c>
      <c r="F3" s="131" t="s">
        <v>27</v>
      </c>
      <c r="G3" s="131" t="s">
        <v>4</v>
      </c>
      <c r="H3" s="131" t="s">
        <v>29</v>
      </c>
      <c r="I3" s="131" t="s">
        <v>70</v>
      </c>
      <c r="J3" s="131" t="s">
        <v>30</v>
      </c>
      <c r="K3" s="131" t="s">
        <v>32</v>
      </c>
      <c r="L3" s="131" t="s">
        <v>34</v>
      </c>
      <c r="M3" s="131" t="s">
        <v>2</v>
      </c>
      <c r="N3" s="131" t="s">
        <v>33</v>
      </c>
      <c r="O3" s="132" t="s">
        <v>177</v>
      </c>
      <c r="P3" s="125"/>
      <c r="Q3" s="126"/>
      <c r="R3" s="125"/>
      <c r="T3" s="128"/>
      <c r="U3" s="129"/>
    </row>
    <row r="4" spans="1:21" x14ac:dyDescent="0.2">
      <c r="A4" s="133"/>
      <c r="B4" s="133"/>
      <c r="C4" s="134"/>
      <c r="D4" s="135"/>
      <c r="E4" s="136"/>
      <c r="F4" s="136"/>
      <c r="G4" s="136"/>
      <c r="H4" s="136"/>
      <c r="I4" s="136"/>
      <c r="J4" s="137"/>
      <c r="K4" s="137"/>
      <c r="L4" s="137"/>
      <c r="M4" s="136"/>
      <c r="N4" s="136"/>
      <c r="O4" s="135"/>
      <c r="P4" s="125"/>
      <c r="Q4" s="126"/>
      <c r="T4" s="128"/>
      <c r="U4" s="129"/>
    </row>
    <row r="5" spans="1:21" x14ac:dyDescent="0.2">
      <c r="A5" s="133"/>
      <c r="B5" s="133"/>
      <c r="C5" s="134"/>
      <c r="D5" s="135"/>
      <c r="E5" s="136"/>
      <c r="F5" s="136"/>
      <c r="G5" s="136"/>
      <c r="H5" s="136"/>
      <c r="I5" s="136"/>
      <c r="J5" s="137"/>
      <c r="K5" s="137"/>
      <c r="L5" s="137"/>
      <c r="M5" s="136"/>
      <c r="N5" s="136"/>
      <c r="O5" s="135"/>
      <c r="P5" s="125"/>
      <c r="Q5" s="126"/>
      <c r="R5" s="125"/>
      <c r="T5" s="128"/>
      <c r="U5" s="129"/>
    </row>
    <row r="6" spans="1:21" ht="45" customHeight="1" x14ac:dyDescent="0.2">
      <c r="A6" s="133"/>
      <c r="B6" s="133"/>
      <c r="C6" s="134"/>
      <c r="D6" s="135"/>
      <c r="E6" s="136"/>
      <c r="F6" s="136"/>
      <c r="G6" s="136"/>
      <c r="H6" s="136"/>
      <c r="I6" s="136"/>
      <c r="J6" s="137"/>
      <c r="K6" s="137"/>
      <c r="L6" s="137"/>
      <c r="M6" s="136"/>
      <c r="N6" s="136"/>
      <c r="O6" s="135"/>
      <c r="P6" s="125"/>
      <c r="Q6" s="126"/>
      <c r="R6" s="125"/>
      <c r="S6" s="147"/>
    </row>
    <row r="7" spans="1:21" ht="51.75" customHeight="1" x14ac:dyDescent="0.2">
      <c r="A7" s="133"/>
      <c r="B7" s="133"/>
      <c r="C7" s="134"/>
      <c r="D7" s="135"/>
      <c r="E7" s="136"/>
      <c r="F7" s="136"/>
      <c r="G7" s="136"/>
      <c r="H7" s="136"/>
      <c r="I7" s="136"/>
      <c r="J7" s="137"/>
      <c r="K7" s="137"/>
      <c r="L7" s="137"/>
      <c r="M7" s="136"/>
      <c r="N7" s="136"/>
      <c r="O7" s="135"/>
      <c r="P7" s="125"/>
      <c r="Q7" s="126"/>
      <c r="R7" s="125"/>
    </row>
    <row r="8" spans="1:21" x14ac:dyDescent="0.2">
      <c r="A8" s="133"/>
      <c r="B8" s="133"/>
      <c r="C8" s="134"/>
      <c r="D8" s="135"/>
      <c r="E8" s="136"/>
      <c r="F8" s="136"/>
      <c r="G8" s="136"/>
      <c r="H8" s="136"/>
      <c r="I8" s="136"/>
      <c r="J8" s="137"/>
      <c r="K8" s="137"/>
      <c r="L8" s="137"/>
      <c r="M8" s="136"/>
      <c r="N8" s="136"/>
      <c r="O8" s="135"/>
      <c r="P8" s="125"/>
      <c r="Q8" s="126"/>
      <c r="R8" s="125"/>
    </row>
    <row r="9" spans="1:21" x14ac:dyDescent="0.2">
      <c r="A9" s="133"/>
      <c r="B9" s="133"/>
      <c r="C9" s="134"/>
      <c r="D9" s="135"/>
      <c r="E9" s="136"/>
      <c r="F9" s="136"/>
      <c r="G9" s="136"/>
      <c r="H9" s="136"/>
      <c r="I9" s="136"/>
      <c r="J9" s="137"/>
      <c r="K9" s="137"/>
      <c r="L9" s="137"/>
      <c r="M9" s="136"/>
      <c r="N9" s="136"/>
      <c r="O9" s="135"/>
      <c r="P9" s="125"/>
      <c r="Q9" s="126"/>
      <c r="R9" s="125"/>
    </row>
    <row r="10" spans="1:21" ht="51.75" customHeight="1" x14ac:dyDescent="0.2">
      <c r="A10" s="133"/>
      <c r="B10" s="133"/>
      <c r="C10" s="134"/>
      <c r="D10" s="135"/>
      <c r="E10" s="136"/>
      <c r="F10" s="136"/>
      <c r="G10" s="136"/>
      <c r="H10" s="136"/>
      <c r="I10" s="136"/>
      <c r="J10" s="137"/>
      <c r="K10" s="137"/>
      <c r="L10" s="137"/>
      <c r="M10" s="136"/>
      <c r="N10" s="136"/>
      <c r="O10" s="135"/>
      <c r="P10" s="125"/>
      <c r="Q10" s="126"/>
      <c r="R10" s="125"/>
      <c r="S10" s="147"/>
    </row>
    <row r="11" spans="1:21" ht="34.5" customHeight="1" x14ac:dyDescent="0.2">
      <c r="A11" s="133"/>
      <c r="B11" s="133"/>
      <c r="C11" s="134"/>
      <c r="D11" s="135"/>
      <c r="E11" s="136"/>
      <c r="F11" s="136"/>
      <c r="G11" s="136"/>
      <c r="H11" s="136"/>
      <c r="I11" s="136"/>
      <c r="J11" s="137"/>
      <c r="K11" s="137"/>
      <c r="L11" s="137"/>
      <c r="M11" s="136"/>
      <c r="N11" s="136"/>
      <c r="O11" s="135"/>
      <c r="P11" s="125"/>
      <c r="Q11" s="126"/>
      <c r="R11" s="125"/>
    </row>
    <row r="12" spans="1:21" ht="27" customHeight="1" x14ac:dyDescent="0.2">
      <c r="A12" s="133"/>
      <c r="B12" s="133"/>
      <c r="C12" s="134"/>
      <c r="D12" s="135"/>
      <c r="E12" s="136"/>
      <c r="F12" s="136"/>
      <c r="G12" s="136"/>
      <c r="H12" s="136"/>
      <c r="I12" s="136"/>
      <c r="J12" s="137"/>
      <c r="K12" s="137"/>
      <c r="L12" s="137"/>
      <c r="M12" s="136"/>
      <c r="N12" s="136"/>
      <c r="O12" s="135"/>
      <c r="P12" s="125"/>
      <c r="Q12" s="126"/>
      <c r="R12" s="125"/>
    </row>
    <row r="13" spans="1:21" x14ac:dyDescent="0.2">
      <c r="A13" s="133"/>
      <c r="B13" s="133"/>
      <c r="C13" s="134"/>
      <c r="D13" s="135"/>
      <c r="E13" s="136"/>
      <c r="F13" s="136"/>
      <c r="G13" s="136"/>
      <c r="H13" s="136"/>
      <c r="I13" s="136"/>
      <c r="J13" s="137"/>
      <c r="K13" s="137"/>
      <c r="L13" s="137"/>
      <c r="M13" s="136"/>
      <c r="N13" s="136"/>
      <c r="O13" s="135"/>
      <c r="P13" s="125"/>
      <c r="Q13" s="126"/>
      <c r="R13" s="125"/>
    </row>
    <row r="14" spans="1:21" x14ac:dyDescent="0.2">
      <c r="A14" s="141"/>
      <c r="B14" s="142"/>
      <c r="C14" s="142"/>
      <c r="D14" s="142"/>
      <c r="E14" s="142"/>
      <c r="F14" s="142"/>
      <c r="G14" s="142"/>
      <c r="H14" s="145"/>
      <c r="I14" s="146"/>
      <c r="J14" s="146"/>
      <c r="K14" s="146"/>
      <c r="L14" s="146"/>
      <c r="M14" s="142"/>
      <c r="N14" s="143"/>
      <c r="O14" s="142"/>
      <c r="P14" s="125"/>
      <c r="Q14" s="126"/>
      <c r="R14" s="125"/>
    </row>
    <row r="15" spans="1:21" x14ac:dyDescent="0.2">
      <c r="A15" s="138"/>
      <c r="B15" s="139"/>
      <c r="C15" s="139"/>
      <c r="D15" s="139"/>
      <c r="E15" s="139"/>
      <c r="F15" s="139"/>
      <c r="G15" s="139"/>
      <c r="H15" s="139"/>
      <c r="I15" s="139"/>
      <c r="J15" s="139"/>
      <c r="K15" s="139"/>
      <c r="L15" s="139"/>
      <c r="M15" s="139"/>
      <c r="N15" s="140"/>
      <c r="O15" s="139"/>
    </row>
    <row r="16" spans="1:21" x14ac:dyDescent="0.2">
      <c r="A16" s="138"/>
      <c r="B16" s="139"/>
      <c r="C16" s="139"/>
      <c r="D16" s="139"/>
      <c r="E16" s="139"/>
      <c r="F16" s="139"/>
      <c r="G16" s="139"/>
      <c r="H16" s="139"/>
      <c r="I16" s="139"/>
      <c r="J16" s="139"/>
      <c r="K16" s="139"/>
      <c r="L16" s="139"/>
      <c r="M16" s="139"/>
      <c r="N16" s="140"/>
      <c r="O16" s="139"/>
    </row>
    <row r="17" spans="1:15" x14ac:dyDescent="0.2">
      <c r="A17" s="138"/>
      <c r="B17" s="139"/>
      <c r="C17" s="139"/>
      <c r="D17" s="139"/>
      <c r="E17" s="139"/>
      <c r="F17" s="139"/>
      <c r="G17" s="139"/>
      <c r="H17" s="139"/>
      <c r="I17" s="139"/>
      <c r="J17" s="139"/>
      <c r="K17" s="139"/>
      <c r="L17" s="139"/>
      <c r="M17" s="139"/>
      <c r="N17" s="140"/>
      <c r="O17" s="139"/>
    </row>
    <row r="18" spans="1:15" x14ac:dyDescent="0.2">
      <c r="A18" s="138"/>
      <c r="B18" s="139"/>
      <c r="C18" s="139"/>
      <c r="D18" s="139"/>
      <c r="E18" s="139"/>
      <c r="F18" s="139"/>
      <c r="G18" s="139"/>
      <c r="H18" s="139"/>
      <c r="I18" s="139"/>
      <c r="J18" s="139"/>
      <c r="K18" s="139"/>
      <c r="L18" s="139"/>
      <c r="M18" s="139"/>
      <c r="N18" s="140"/>
      <c r="O18" s="139"/>
    </row>
    <row r="19" spans="1:15" x14ac:dyDescent="0.2">
      <c r="A19" s="138"/>
      <c r="B19" s="139"/>
      <c r="C19" s="139"/>
      <c r="D19" s="139"/>
      <c r="E19" s="139"/>
      <c r="F19" s="139"/>
      <c r="G19" s="139"/>
      <c r="H19" s="139"/>
      <c r="I19" s="139"/>
      <c r="J19" s="139"/>
      <c r="K19" s="139"/>
      <c r="L19" s="139"/>
      <c r="M19" s="139"/>
      <c r="N19" s="140"/>
      <c r="O19" s="139"/>
    </row>
    <row r="20" spans="1:15" x14ac:dyDescent="0.2">
      <c r="A20" s="138"/>
      <c r="B20" s="139"/>
      <c r="C20" s="139"/>
      <c r="D20" s="139"/>
      <c r="E20" s="139"/>
      <c r="F20" s="139"/>
      <c r="G20" s="139"/>
      <c r="H20" s="139"/>
      <c r="I20" s="139"/>
      <c r="J20" s="139"/>
      <c r="K20" s="139"/>
      <c r="L20" s="139"/>
      <c r="M20" s="139"/>
      <c r="N20" s="140"/>
      <c r="O20" s="139"/>
    </row>
  </sheetData>
  <mergeCells count="1">
    <mergeCell ref="A1:O1"/>
  </mergeCells>
  <pageMargins left="7.874015748031496E-2" right="7.874015748031496E-2" top="0.74803149606299213" bottom="0.74803149606299213" header="0.31496062992125984" footer="0.31496062992125984"/>
  <pageSetup paperSize="9" scale="45" orientation="landscape" horizontalDpi="4294967294" verticalDpi="12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3:K61"/>
  <sheetViews>
    <sheetView tabSelected="1" workbookViewId="0">
      <selection activeCell="J16" sqref="J16"/>
    </sheetView>
  </sheetViews>
  <sheetFormatPr baseColWidth="10" defaultRowHeight="15" x14ac:dyDescent="0.25"/>
  <cols>
    <col min="1" max="1" width="11.7109375" style="151" customWidth="1"/>
    <col min="2" max="3" width="14.5703125" style="151" customWidth="1"/>
    <col min="4" max="4" width="13.5703125" style="151" customWidth="1"/>
    <col min="5" max="5" width="16" style="151" customWidth="1"/>
    <col min="6" max="6" width="16.5703125" style="152" customWidth="1"/>
    <col min="7" max="7" width="17.42578125" style="152" customWidth="1"/>
    <col min="8" max="8" width="18.7109375" style="152" customWidth="1"/>
    <col min="9" max="9" width="11.42578125" style="151"/>
    <col min="10" max="10" width="11.42578125" style="151" customWidth="1"/>
    <col min="11" max="16384" width="11.42578125" style="151"/>
  </cols>
  <sheetData>
    <row r="3" spans="1:11" x14ac:dyDescent="0.25">
      <c r="A3" s="149"/>
      <c r="B3" s="150"/>
      <c r="C3" s="150"/>
      <c r="J3" s="151" t="s">
        <v>178</v>
      </c>
      <c r="K3" s="166">
        <f>COUNTA(A14:A49)</f>
        <v>0</v>
      </c>
    </row>
    <row r="4" spans="1:11" x14ac:dyDescent="0.25">
      <c r="A4" s="153"/>
      <c r="B4" s="154"/>
      <c r="C4" s="154"/>
      <c r="J4" s="176" t="s">
        <v>180</v>
      </c>
      <c r="K4" s="166">
        <v>1</v>
      </c>
    </row>
    <row r="5" spans="1:11" x14ac:dyDescent="0.25">
      <c r="A5" s="153"/>
      <c r="B5" s="150"/>
      <c r="C5" s="150"/>
    </row>
    <row r="6" spans="1:11" x14ac:dyDescent="0.25">
      <c r="A6" s="153"/>
      <c r="B6" s="150"/>
      <c r="C6" s="150"/>
    </row>
    <row r="7" spans="1:11" ht="15.75" thickBot="1" x14ac:dyDescent="0.3">
      <c r="A7" s="202"/>
      <c r="B7" s="202"/>
      <c r="C7" s="202"/>
      <c r="D7" s="202"/>
    </row>
    <row r="8" spans="1:11" x14ac:dyDescent="0.25">
      <c r="A8" s="203"/>
      <c r="B8" s="203"/>
      <c r="C8" s="203"/>
      <c r="D8" s="203"/>
      <c r="G8" s="204" t="s">
        <v>169</v>
      </c>
      <c r="H8" s="205"/>
    </row>
    <row r="9" spans="1:11" ht="15.75" thickBot="1" x14ac:dyDescent="0.3">
      <c r="A9" s="203"/>
      <c r="B9" s="203"/>
      <c r="C9" s="203"/>
      <c r="D9" s="203"/>
      <c r="G9" s="206">
        <f ca="1">TODAY()</f>
        <v>42801</v>
      </c>
      <c r="H9" s="207"/>
    </row>
    <row r="10" spans="1:11" x14ac:dyDescent="0.25">
      <c r="A10" s="192"/>
      <c r="B10" s="192"/>
      <c r="C10" s="192"/>
      <c r="D10" s="192"/>
    </row>
    <row r="11" spans="1:11" ht="15.75" thickBot="1" x14ac:dyDescent="0.3"/>
    <row r="12" spans="1:11" x14ac:dyDescent="0.25">
      <c r="A12" s="200" t="s">
        <v>31</v>
      </c>
      <c r="B12" s="184" t="s">
        <v>179</v>
      </c>
      <c r="C12" s="198" t="s">
        <v>176</v>
      </c>
      <c r="D12" s="200" t="s">
        <v>20</v>
      </c>
      <c r="E12" s="200" t="s">
        <v>170</v>
      </c>
      <c r="F12" s="196" t="s">
        <v>171</v>
      </c>
      <c r="G12" s="196" t="s">
        <v>172</v>
      </c>
      <c r="H12" s="196" t="s">
        <v>37</v>
      </c>
    </row>
    <row r="13" spans="1:11" ht="15.75" thickBot="1" x14ac:dyDescent="0.3">
      <c r="A13" s="201"/>
      <c r="B13" s="185"/>
      <c r="C13" s="199"/>
      <c r="D13" s="201"/>
      <c r="E13" s="201"/>
      <c r="F13" s="197"/>
      <c r="G13" s="197"/>
      <c r="H13" s="197"/>
    </row>
    <row r="14" spans="1:11" ht="15" customHeight="1" x14ac:dyDescent="0.25">
      <c r="A14" s="189"/>
      <c r="B14" s="163"/>
      <c r="C14" s="163"/>
      <c r="D14" s="171"/>
      <c r="E14" s="155" t="s">
        <v>19</v>
      </c>
      <c r="F14" s="156"/>
      <c r="G14" s="156"/>
      <c r="H14" s="193">
        <f>G16</f>
        <v>0</v>
      </c>
    </row>
    <row r="15" spans="1:11" ht="15" customHeight="1" x14ac:dyDescent="0.25">
      <c r="A15" s="190"/>
      <c r="B15" s="164"/>
      <c r="C15" s="164"/>
      <c r="D15" s="172"/>
      <c r="E15" s="157" t="s">
        <v>173</v>
      </c>
      <c r="F15" s="158"/>
      <c r="G15" s="159"/>
      <c r="H15" s="194"/>
    </row>
    <row r="16" spans="1:11" ht="15.75" customHeight="1" thickBot="1" x14ac:dyDescent="0.3">
      <c r="A16" s="191"/>
      <c r="B16" s="165"/>
      <c r="C16" s="165"/>
      <c r="D16" s="173"/>
      <c r="E16" s="160"/>
      <c r="F16" s="161"/>
      <c r="G16" s="161">
        <f>SUM(F14-F15)</f>
        <v>0</v>
      </c>
      <c r="H16" s="195"/>
    </row>
    <row r="17" spans="1:8" ht="15" customHeight="1" x14ac:dyDescent="0.25">
      <c r="A17" s="189"/>
      <c r="B17" s="163"/>
      <c r="C17" s="163"/>
      <c r="D17" s="171"/>
      <c r="E17" s="155" t="s">
        <v>19</v>
      </c>
      <c r="F17" s="156"/>
      <c r="G17" s="156"/>
      <c r="H17" s="193">
        <f>G19</f>
        <v>0</v>
      </c>
    </row>
    <row r="18" spans="1:8" ht="15" customHeight="1" x14ac:dyDescent="0.25">
      <c r="A18" s="190"/>
      <c r="B18" s="164"/>
      <c r="C18" s="164"/>
      <c r="D18" s="172"/>
      <c r="E18" s="157" t="s">
        <v>173</v>
      </c>
      <c r="F18" s="158"/>
      <c r="G18" s="159"/>
      <c r="H18" s="194"/>
    </row>
    <row r="19" spans="1:8" ht="15.75" customHeight="1" thickBot="1" x14ac:dyDescent="0.3">
      <c r="A19" s="191"/>
      <c r="B19" s="165"/>
      <c r="C19" s="165"/>
      <c r="D19" s="173"/>
      <c r="E19" s="160"/>
      <c r="F19" s="161"/>
      <c r="G19" s="161">
        <f>SUM(F17-F18)</f>
        <v>0</v>
      </c>
      <c r="H19" s="195"/>
    </row>
    <row r="20" spans="1:8" ht="15" customHeight="1" x14ac:dyDescent="0.25">
      <c r="A20" s="189"/>
      <c r="B20" s="163"/>
      <c r="C20" s="163"/>
      <c r="D20" s="171"/>
      <c r="E20" s="155" t="s">
        <v>19</v>
      </c>
      <c r="F20" s="156"/>
      <c r="G20" s="156"/>
      <c r="H20" s="193">
        <f>G22</f>
        <v>0</v>
      </c>
    </row>
    <row r="21" spans="1:8" ht="15" customHeight="1" x14ac:dyDescent="0.25">
      <c r="A21" s="190"/>
      <c r="B21" s="164"/>
      <c r="C21" s="164"/>
      <c r="D21" s="172"/>
      <c r="E21" s="157" t="s">
        <v>173</v>
      </c>
      <c r="F21" s="158"/>
      <c r="G21" s="159"/>
      <c r="H21" s="194"/>
    </row>
    <row r="22" spans="1:8" ht="15.75" customHeight="1" thickBot="1" x14ac:dyDescent="0.3">
      <c r="A22" s="191"/>
      <c r="B22" s="165"/>
      <c r="C22" s="165"/>
      <c r="D22" s="173"/>
      <c r="E22" s="160"/>
      <c r="F22" s="161"/>
      <c r="G22" s="161">
        <f>SUM(F20-F21)</f>
        <v>0</v>
      </c>
      <c r="H22" s="195"/>
    </row>
    <row r="23" spans="1:8" ht="15" customHeight="1" x14ac:dyDescent="0.25">
      <c r="A23" s="189"/>
      <c r="B23" s="163"/>
      <c r="C23" s="163"/>
      <c r="D23" s="171"/>
      <c r="E23" s="155" t="s">
        <v>19</v>
      </c>
      <c r="F23" s="156"/>
      <c r="G23" s="156"/>
      <c r="H23" s="193">
        <f>G25</f>
        <v>0</v>
      </c>
    </row>
    <row r="24" spans="1:8" ht="15" customHeight="1" x14ac:dyDescent="0.25">
      <c r="A24" s="190"/>
      <c r="B24" s="164"/>
      <c r="C24" s="164"/>
      <c r="D24" s="172"/>
      <c r="E24" s="157" t="s">
        <v>173</v>
      </c>
      <c r="F24" s="158"/>
      <c r="G24" s="159"/>
      <c r="H24" s="194"/>
    </row>
    <row r="25" spans="1:8" ht="15.75" customHeight="1" thickBot="1" x14ac:dyDescent="0.3">
      <c r="A25" s="191"/>
      <c r="B25" s="165"/>
      <c r="C25" s="165"/>
      <c r="D25" s="173"/>
      <c r="E25" s="160"/>
      <c r="F25" s="161"/>
      <c r="G25" s="161">
        <f>SUM(F23-F24)</f>
        <v>0</v>
      </c>
      <c r="H25" s="195"/>
    </row>
    <row r="26" spans="1:8" ht="15" customHeight="1" x14ac:dyDescent="0.25">
      <c r="A26" s="189"/>
      <c r="B26" s="163"/>
      <c r="C26" s="163"/>
      <c r="D26" s="171"/>
      <c r="E26" s="155" t="s">
        <v>19</v>
      </c>
      <c r="F26" s="156"/>
      <c r="G26" s="156"/>
      <c r="H26" s="193">
        <f>G28</f>
        <v>0</v>
      </c>
    </row>
    <row r="27" spans="1:8" ht="15" customHeight="1" x14ac:dyDescent="0.25">
      <c r="A27" s="190"/>
      <c r="B27" s="164"/>
      <c r="C27" s="164"/>
      <c r="D27" s="172"/>
      <c r="E27" s="157" t="s">
        <v>173</v>
      </c>
      <c r="F27" s="158"/>
      <c r="G27" s="159"/>
      <c r="H27" s="194"/>
    </row>
    <row r="28" spans="1:8" ht="15.75" customHeight="1" thickBot="1" x14ac:dyDescent="0.3">
      <c r="A28" s="191"/>
      <c r="B28" s="165"/>
      <c r="C28" s="165"/>
      <c r="D28" s="173"/>
      <c r="E28" s="160"/>
      <c r="F28" s="161"/>
      <c r="G28" s="161">
        <f>SUM(F26-F27)</f>
        <v>0</v>
      </c>
      <c r="H28" s="195"/>
    </row>
    <row r="29" spans="1:8" ht="15" customHeight="1" x14ac:dyDescent="0.25">
      <c r="A29" s="189"/>
      <c r="B29" s="163"/>
      <c r="C29" s="163"/>
      <c r="D29" s="171"/>
      <c r="E29" s="155" t="s">
        <v>19</v>
      </c>
      <c r="F29" s="156"/>
      <c r="G29" s="156"/>
      <c r="H29" s="193">
        <f>G31</f>
        <v>0</v>
      </c>
    </row>
    <row r="30" spans="1:8" ht="15" customHeight="1" x14ac:dyDescent="0.25">
      <c r="A30" s="190"/>
      <c r="B30" s="164"/>
      <c r="C30" s="164"/>
      <c r="D30" s="172"/>
      <c r="E30" s="157" t="s">
        <v>173</v>
      </c>
      <c r="F30" s="158"/>
      <c r="G30" s="159"/>
      <c r="H30" s="194"/>
    </row>
    <row r="31" spans="1:8" ht="15.75" customHeight="1" thickBot="1" x14ac:dyDescent="0.3">
      <c r="A31" s="191"/>
      <c r="B31" s="165"/>
      <c r="C31" s="165"/>
      <c r="D31" s="173"/>
      <c r="E31" s="160"/>
      <c r="F31" s="161"/>
      <c r="G31" s="161">
        <f>SUM(F29-F30)</f>
        <v>0</v>
      </c>
      <c r="H31" s="195"/>
    </row>
    <row r="32" spans="1:8" ht="15" customHeight="1" x14ac:dyDescent="0.25">
      <c r="A32" s="189"/>
      <c r="B32" s="163"/>
      <c r="C32" s="163"/>
      <c r="D32" s="171"/>
      <c r="E32" s="155" t="s">
        <v>19</v>
      </c>
      <c r="F32" s="156"/>
      <c r="G32" s="156"/>
      <c r="H32" s="193">
        <f>G34</f>
        <v>0</v>
      </c>
    </row>
    <row r="33" spans="1:9" ht="15" customHeight="1" x14ac:dyDescent="0.25">
      <c r="A33" s="190"/>
      <c r="B33" s="164"/>
      <c r="C33" s="164"/>
      <c r="D33" s="172"/>
      <c r="E33" s="157" t="s">
        <v>173</v>
      </c>
      <c r="F33" s="158"/>
      <c r="G33" s="159"/>
      <c r="H33" s="194"/>
    </row>
    <row r="34" spans="1:9" ht="15.75" customHeight="1" thickBot="1" x14ac:dyDescent="0.3">
      <c r="A34" s="191"/>
      <c r="B34" s="165"/>
      <c r="C34" s="165"/>
      <c r="D34" s="173"/>
      <c r="E34" s="160"/>
      <c r="F34" s="161"/>
      <c r="G34" s="161">
        <f>SUM(F32-F33)</f>
        <v>0</v>
      </c>
      <c r="H34" s="195"/>
    </row>
    <row r="35" spans="1:9" ht="15.75" customHeight="1" x14ac:dyDescent="0.25">
      <c r="A35" s="189"/>
      <c r="B35" s="163"/>
      <c r="C35" s="163"/>
      <c r="D35" s="171"/>
      <c r="E35" s="155" t="s">
        <v>19</v>
      </c>
      <c r="F35" s="156"/>
      <c r="G35" s="156"/>
      <c r="H35" s="193">
        <f>G37</f>
        <v>0</v>
      </c>
      <c r="I35" s="162"/>
    </row>
    <row r="36" spans="1:9" ht="15" customHeight="1" x14ac:dyDescent="0.25">
      <c r="A36" s="190"/>
      <c r="B36" s="164"/>
      <c r="C36" s="164"/>
      <c r="D36" s="172"/>
      <c r="E36" s="157" t="s">
        <v>173</v>
      </c>
      <c r="F36" s="158"/>
      <c r="G36" s="159"/>
      <c r="H36" s="194"/>
    </row>
    <row r="37" spans="1:9" ht="15.75" customHeight="1" thickBot="1" x14ac:dyDescent="0.3">
      <c r="A37" s="191"/>
      <c r="B37" s="165"/>
      <c r="C37" s="165"/>
      <c r="D37" s="173"/>
      <c r="E37" s="160"/>
      <c r="F37" s="161"/>
      <c r="G37" s="161">
        <f>SUM(F35-F36)</f>
        <v>0</v>
      </c>
      <c r="H37" s="195"/>
    </row>
    <row r="38" spans="1:9" ht="15" customHeight="1" x14ac:dyDescent="0.25">
      <c r="A38" s="189"/>
      <c r="B38" s="163"/>
      <c r="C38" s="163"/>
      <c r="D38" s="171"/>
      <c r="E38" s="155" t="s">
        <v>19</v>
      </c>
      <c r="F38" s="156"/>
      <c r="G38" s="156"/>
      <c r="H38" s="193">
        <f>G40</f>
        <v>0</v>
      </c>
    </row>
    <row r="39" spans="1:9" ht="15" customHeight="1" x14ac:dyDescent="0.25">
      <c r="A39" s="190"/>
      <c r="B39" s="164"/>
      <c r="C39" s="164"/>
      <c r="D39" s="172"/>
      <c r="E39" s="157" t="s">
        <v>173</v>
      </c>
      <c r="F39" s="158"/>
      <c r="G39" s="159"/>
      <c r="H39" s="194"/>
    </row>
    <row r="40" spans="1:9" ht="15.75" customHeight="1" thickBot="1" x14ac:dyDescent="0.3">
      <c r="A40" s="191"/>
      <c r="B40" s="165"/>
      <c r="C40" s="165"/>
      <c r="D40" s="173"/>
      <c r="E40" s="160"/>
      <c r="F40" s="161"/>
      <c r="G40" s="161">
        <f>SUM(F38-F39)</f>
        <v>0</v>
      </c>
      <c r="H40" s="195"/>
    </row>
    <row r="41" spans="1:9" ht="15" customHeight="1" x14ac:dyDescent="0.25">
      <c r="A41" s="189"/>
      <c r="B41" s="163"/>
      <c r="C41" s="163"/>
      <c r="D41" s="171"/>
      <c r="E41" s="155" t="s">
        <v>19</v>
      </c>
      <c r="F41" s="156"/>
      <c r="G41" s="156"/>
      <c r="H41" s="193">
        <f>G43</f>
        <v>0</v>
      </c>
    </row>
    <row r="42" spans="1:9" ht="15" customHeight="1" x14ac:dyDescent="0.25">
      <c r="A42" s="190"/>
      <c r="B42" s="164"/>
      <c r="C42" s="164"/>
      <c r="D42" s="172"/>
      <c r="E42" s="157" t="s">
        <v>173</v>
      </c>
      <c r="F42" s="158"/>
      <c r="G42" s="159"/>
      <c r="H42" s="194"/>
    </row>
    <row r="43" spans="1:9" ht="15.75" customHeight="1" thickBot="1" x14ac:dyDescent="0.3">
      <c r="A43" s="191"/>
      <c r="B43" s="165"/>
      <c r="C43" s="165"/>
      <c r="D43" s="173"/>
      <c r="E43" s="160"/>
      <c r="F43" s="161"/>
      <c r="G43" s="161">
        <f>SUM(F41-F42)</f>
        <v>0</v>
      </c>
      <c r="H43" s="195"/>
    </row>
    <row r="44" spans="1:9" ht="15" customHeight="1" x14ac:dyDescent="0.25">
      <c r="A44" s="189"/>
      <c r="B44" s="163"/>
      <c r="C44" s="163"/>
      <c r="D44" s="171"/>
      <c r="E44" s="155" t="s">
        <v>19</v>
      </c>
      <c r="F44" s="156"/>
      <c r="G44" s="156"/>
      <c r="H44" s="193">
        <f>G46</f>
        <v>0</v>
      </c>
    </row>
    <row r="45" spans="1:9" ht="15" customHeight="1" x14ac:dyDescent="0.25">
      <c r="A45" s="190"/>
      <c r="B45" s="164"/>
      <c r="C45" s="164"/>
      <c r="D45" s="172"/>
      <c r="E45" s="157" t="s">
        <v>173</v>
      </c>
      <c r="F45" s="158"/>
      <c r="G45" s="159"/>
      <c r="H45" s="194"/>
    </row>
    <row r="46" spans="1:9" ht="15.75" customHeight="1" thickBot="1" x14ac:dyDescent="0.3">
      <c r="A46" s="191"/>
      <c r="B46" s="165"/>
      <c r="C46" s="165"/>
      <c r="D46" s="173"/>
      <c r="E46" s="160"/>
      <c r="F46" s="161"/>
      <c r="G46" s="161">
        <f>SUM(F44-F45)</f>
        <v>0</v>
      </c>
      <c r="H46" s="195"/>
    </row>
    <row r="47" spans="1:9" ht="15" customHeight="1" x14ac:dyDescent="0.25">
      <c r="A47" s="189"/>
      <c r="B47" s="163"/>
      <c r="C47" s="163"/>
      <c r="D47" s="171"/>
      <c r="E47" s="155" t="s">
        <v>19</v>
      </c>
      <c r="F47" s="156"/>
      <c r="G47" s="156"/>
      <c r="H47" s="193">
        <f>G49</f>
        <v>0</v>
      </c>
    </row>
    <row r="48" spans="1:9" ht="15" customHeight="1" x14ac:dyDescent="0.25">
      <c r="A48" s="190"/>
      <c r="B48" s="164"/>
      <c r="C48" s="164"/>
      <c r="D48" s="172"/>
      <c r="E48" s="157" t="s">
        <v>173</v>
      </c>
      <c r="F48" s="158"/>
      <c r="G48" s="159"/>
      <c r="H48" s="194"/>
    </row>
    <row r="49" spans="1:9" ht="15.75" customHeight="1" thickBot="1" x14ac:dyDescent="0.3">
      <c r="A49" s="191"/>
      <c r="B49" s="165"/>
      <c r="C49" s="165"/>
      <c r="D49" s="173"/>
      <c r="E49" s="160"/>
      <c r="F49" s="161"/>
      <c r="G49" s="161">
        <f>SUM(F47-F48)</f>
        <v>0</v>
      </c>
      <c r="H49" s="195"/>
    </row>
    <row r="52" spans="1:9" x14ac:dyDescent="0.25">
      <c r="A52" s="211" t="s">
        <v>139</v>
      </c>
      <c r="B52" s="187"/>
      <c r="C52" s="167"/>
    </row>
    <row r="53" spans="1:9" x14ac:dyDescent="0.25">
      <c r="A53" s="186" t="s">
        <v>53</v>
      </c>
      <c r="B53" s="212"/>
      <c r="C53" s="168"/>
    </row>
    <row r="54" spans="1:9" x14ac:dyDescent="0.25">
      <c r="A54" s="186" t="s">
        <v>140</v>
      </c>
      <c r="B54" s="187"/>
      <c r="C54" s="167"/>
    </row>
    <row r="55" spans="1:9" x14ac:dyDescent="0.25">
      <c r="A55" s="186" t="s">
        <v>55</v>
      </c>
      <c r="B55" s="187"/>
      <c r="C55" s="167"/>
    </row>
    <row r="56" spans="1:9" x14ac:dyDescent="0.25">
      <c r="A56" s="186" t="s">
        <v>138</v>
      </c>
      <c r="B56" s="187"/>
      <c r="C56" s="167"/>
    </row>
    <row r="57" spans="1:9" x14ac:dyDescent="0.25">
      <c r="A57" s="186" t="s">
        <v>141</v>
      </c>
      <c r="B57" s="188"/>
      <c r="C57" s="169"/>
    </row>
    <row r="58" spans="1:9" x14ac:dyDescent="0.25">
      <c r="A58" s="186" t="s">
        <v>142</v>
      </c>
      <c r="B58" s="210"/>
      <c r="C58" s="170"/>
    </row>
    <row r="60" spans="1:9" x14ac:dyDescent="0.25">
      <c r="A60" s="208" t="s">
        <v>174</v>
      </c>
      <c r="B60" s="209"/>
      <c r="C60" s="209"/>
      <c r="D60" s="209"/>
      <c r="E60" s="209"/>
      <c r="F60" s="209"/>
      <c r="G60" s="209"/>
      <c r="H60" s="209"/>
    </row>
    <row r="61" spans="1:9" x14ac:dyDescent="0.25">
      <c r="A61" s="174"/>
      <c r="B61" s="174"/>
      <c r="C61" s="174"/>
      <c r="D61" s="174"/>
      <c r="E61" s="174"/>
      <c r="F61" s="174"/>
      <c r="G61" s="175"/>
      <c r="H61" s="175">
        <f>K4</f>
        <v>1</v>
      </c>
      <c r="I61" s="177"/>
    </row>
  </sheetData>
  <mergeCells count="46">
    <mergeCell ref="A60:H60"/>
    <mergeCell ref="D12:D13"/>
    <mergeCell ref="E12:E13"/>
    <mergeCell ref="F12:F13"/>
    <mergeCell ref="G12:G13"/>
    <mergeCell ref="H41:H43"/>
    <mergeCell ref="H44:H46"/>
    <mergeCell ref="H47:H49"/>
    <mergeCell ref="H32:H34"/>
    <mergeCell ref="H35:H37"/>
    <mergeCell ref="H38:H40"/>
    <mergeCell ref="A58:B58"/>
    <mergeCell ref="A32:A34"/>
    <mergeCell ref="A35:A37"/>
    <mergeCell ref="A52:B52"/>
    <mergeCell ref="A53:B53"/>
    <mergeCell ref="A7:D7"/>
    <mergeCell ref="A8:D8"/>
    <mergeCell ref="G8:H8"/>
    <mergeCell ref="A9:D9"/>
    <mergeCell ref="G9:H9"/>
    <mergeCell ref="A10:D10"/>
    <mergeCell ref="H23:H25"/>
    <mergeCell ref="H26:H28"/>
    <mergeCell ref="H29:H31"/>
    <mergeCell ref="H12:H13"/>
    <mergeCell ref="H14:H16"/>
    <mergeCell ref="H17:H19"/>
    <mergeCell ref="H20:H22"/>
    <mergeCell ref="A14:A16"/>
    <mergeCell ref="A17:A19"/>
    <mergeCell ref="A20:A22"/>
    <mergeCell ref="A23:A25"/>
    <mergeCell ref="A26:A28"/>
    <mergeCell ref="A29:A31"/>
    <mergeCell ref="C12:C13"/>
    <mergeCell ref="A12:A13"/>
    <mergeCell ref="B12:B13"/>
    <mergeCell ref="A54:B54"/>
    <mergeCell ref="A55:B55"/>
    <mergeCell ref="A56:B56"/>
    <mergeCell ref="A57:B57"/>
    <mergeCell ref="A38:A40"/>
    <mergeCell ref="A41:A43"/>
    <mergeCell ref="A44:A46"/>
    <mergeCell ref="A47:A49"/>
  </mergeCells>
  <pageMargins left="0.51181102362204722" right="0" top="0" bottom="0" header="0.31496062992125984" footer="0.31496062992125984"/>
  <pageSetup scale="8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47812" r:id="rId4" name="Button 4">
              <controlPr defaultSize="0" print="0" autoFill="0" autoPict="0" macro="[0]!Bouton4_Cliquer">
                <anchor moveWithCells="1" sizeWithCells="1">
                  <from>
                    <xdr:col>9</xdr:col>
                    <xdr:colOff>323850</xdr:colOff>
                    <xdr:row>9</xdr:row>
                    <xdr:rowOff>171450</xdr:rowOff>
                  </from>
                  <to>
                    <xdr:col>11</xdr:col>
                    <xdr:colOff>666750</xdr:colOff>
                    <xdr:row>11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813" r:id="rId5" name="Button 5">
              <controlPr defaultSize="0" print="0" autoFill="0" autoPict="0" macro="[0]!Bouton5_Cliquer">
                <anchor moveWithCells="1" sizeWithCells="1">
                  <from>
                    <xdr:col>9</xdr:col>
                    <xdr:colOff>352425</xdr:colOff>
                    <xdr:row>12</xdr:row>
                    <xdr:rowOff>180975</xdr:rowOff>
                  </from>
                  <to>
                    <xdr:col>11</xdr:col>
                    <xdr:colOff>685800</xdr:colOff>
                    <xdr:row>14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G61"/>
  <sheetViews>
    <sheetView topLeftCell="A10" workbookViewId="0">
      <selection activeCell="E54" sqref="E54"/>
    </sheetView>
  </sheetViews>
  <sheetFormatPr baseColWidth="10" defaultColWidth="11.42578125" defaultRowHeight="12.75" x14ac:dyDescent="0.2"/>
  <cols>
    <col min="1" max="1" width="10" customWidth="1"/>
    <col min="2" max="2" width="50" customWidth="1"/>
    <col min="3" max="3" width="5.7109375" customWidth="1"/>
    <col min="4" max="4" width="7.140625" customWidth="1"/>
    <col min="5" max="5" width="8.42578125" customWidth="1"/>
  </cols>
  <sheetData>
    <row r="1" spans="1:7" ht="51.75" customHeight="1" thickBot="1" x14ac:dyDescent="0.25">
      <c r="A1" s="258" t="s">
        <v>89</v>
      </c>
      <c r="B1" s="259"/>
      <c r="C1" s="260"/>
      <c r="D1" s="261" t="s">
        <v>5</v>
      </c>
      <c r="E1" s="262"/>
      <c r="F1" s="262"/>
      <c r="G1" s="58">
        <v>1.0009999999999999</v>
      </c>
    </row>
    <row r="2" spans="1:7" ht="13.5" thickBot="1" x14ac:dyDescent="0.25">
      <c r="A2" s="263" t="s">
        <v>38</v>
      </c>
      <c r="B2" s="264"/>
      <c r="C2" s="265"/>
      <c r="D2" s="266" t="s">
        <v>60</v>
      </c>
      <c r="E2" s="266"/>
      <c r="F2" s="4">
        <v>42800</v>
      </c>
      <c r="G2" s="5"/>
    </row>
    <row r="3" spans="1:7" x14ac:dyDescent="0.2">
      <c r="A3" s="246" t="s">
        <v>40</v>
      </c>
      <c r="B3" s="247"/>
      <c r="C3" s="248"/>
      <c r="D3" s="267"/>
      <c r="E3" s="268"/>
      <c r="F3" s="268"/>
      <c r="G3" s="269"/>
    </row>
    <row r="4" spans="1:7" ht="18" x14ac:dyDescent="0.25">
      <c r="A4" s="246" t="s">
        <v>41</v>
      </c>
      <c r="B4" s="247"/>
      <c r="C4" s="248"/>
      <c r="D4" s="249" t="s">
        <v>166</v>
      </c>
      <c r="E4" s="250"/>
      <c r="F4" s="250"/>
      <c r="G4" s="251"/>
    </row>
    <row r="5" spans="1:7" x14ac:dyDescent="0.2">
      <c r="A5" s="246" t="s">
        <v>42</v>
      </c>
      <c r="B5" s="247"/>
      <c r="C5" s="248"/>
      <c r="D5" s="252" t="s">
        <v>77</v>
      </c>
      <c r="E5" s="253"/>
      <c r="F5" s="253"/>
      <c r="G5" s="254"/>
    </row>
    <row r="6" spans="1:7" ht="13.5" thickBot="1" x14ac:dyDescent="0.25">
      <c r="A6" s="246" t="s">
        <v>43</v>
      </c>
      <c r="B6" s="247"/>
      <c r="C6" s="248"/>
      <c r="D6" s="255"/>
      <c r="E6" s="256"/>
      <c r="F6" s="256"/>
      <c r="G6" s="257"/>
    </row>
    <row r="7" spans="1:7" ht="13.5" thickBot="1" x14ac:dyDescent="0.25">
      <c r="A7" s="59">
        <f>COUNTA(B13:B45)</f>
        <v>0</v>
      </c>
      <c r="B7" s="12"/>
      <c r="C7" s="37"/>
      <c r="D7" s="61" t="s">
        <v>14</v>
      </c>
      <c r="E7" s="6" t="s">
        <v>18</v>
      </c>
      <c r="F7" s="231" t="str">
        <f>LOWER(IF(B8="","",CONCATENATE(B8,G8)))</f>
        <v>plouffe menard1</v>
      </c>
      <c r="G7" s="232"/>
    </row>
    <row r="8" spans="1:7" ht="13.5" thickBot="1" x14ac:dyDescent="0.25">
      <c r="A8" s="7" t="s">
        <v>6</v>
      </c>
      <c r="B8" s="36" t="s">
        <v>76</v>
      </c>
      <c r="C8" s="38"/>
      <c r="D8" s="62">
        <v>10</v>
      </c>
      <c r="E8" s="8" t="s">
        <v>15</v>
      </c>
      <c r="F8" s="3"/>
      <c r="G8" s="64">
        <v>1</v>
      </c>
    </row>
    <row r="9" spans="1:7" ht="13.5" thickBot="1" x14ac:dyDescent="0.25">
      <c r="A9" s="7"/>
      <c r="B9" s="60"/>
      <c r="C9" s="38"/>
      <c r="D9" s="233" t="s">
        <v>7</v>
      </c>
      <c r="E9" s="233"/>
      <c r="F9" s="234"/>
      <c r="G9" s="235"/>
    </row>
    <row r="10" spans="1:7" ht="13.5" thickBot="1" x14ac:dyDescent="0.25">
      <c r="A10" s="7" t="s">
        <v>10</v>
      </c>
      <c r="B10" s="118"/>
      <c r="C10" s="38"/>
      <c r="D10" s="236" t="s">
        <v>8</v>
      </c>
      <c r="E10" s="236"/>
      <c r="F10" s="237"/>
      <c r="G10" s="235"/>
    </row>
    <row r="11" spans="1:7" ht="13.5" thickBot="1" x14ac:dyDescent="0.25">
      <c r="A11" s="14"/>
      <c r="B11" s="15"/>
      <c r="C11" s="39"/>
      <c r="D11" s="3"/>
      <c r="E11" s="3"/>
      <c r="F11" s="3"/>
      <c r="G11" s="5"/>
    </row>
    <row r="12" spans="1:7" ht="13.5" thickBot="1" x14ac:dyDescent="0.25">
      <c r="A12" s="63" t="s">
        <v>11</v>
      </c>
      <c r="B12" s="16" t="s">
        <v>16</v>
      </c>
      <c r="C12" s="63" t="s">
        <v>12</v>
      </c>
      <c r="D12" s="9" t="s">
        <v>24</v>
      </c>
      <c r="E12" s="9" t="s">
        <v>13</v>
      </c>
      <c r="F12" s="9" t="s">
        <v>58</v>
      </c>
      <c r="G12" s="10" t="s">
        <v>59</v>
      </c>
    </row>
    <row r="13" spans="1:7" ht="13.5" x14ac:dyDescent="0.25">
      <c r="A13" s="41"/>
      <c r="B13" s="50"/>
      <c r="C13" s="43"/>
      <c r="D13" s="42"/>
      <c r="E13" s="44"/>
      <c r="F13" s="89"/>
      <c r="G13" s="90" t="str">
        <f>IF(COUNTA(E13:F13)&lt;2,"",PRODUCT(((100-D13)/100),E13,F13))</f>
        <v/>
      </c>
    </row>
    <row r="14" spans="1:7" ht="13.5" x14ac:dyDescent="0.25">
      <c r="A14" s="45"/>
      <c r="B14" s="51"/>
      <c r="C14" s="47"/>
      <c r="D14" s="46"/>
      <c r="E14" s="48"/>
      <c r="F14" s="91"/>
      <c r="G14" s="92" t="str">
        <f t="shared" ref="G14:G45" si="0">IF(COUNTA(E14:F14)&lt;2,"",PRODUCT(((100-D14)/100),E14,F14))</f>
        <v/>
      </c>
    </row>
    <row r="15" spans="1:7" ht="13.5" x14ac:dyDescent="0.25">
      <c r="A15" s="45"/>
      <c r="B15" s="51"/>
      <c r="C15" s="47"/>
      <c r="D15" s="46"/>
      <c r="E15" s="48"/>
      <c r="F15" s="91"/>
      <c r="G15" s="92" t="str">
        <f t="shared" si="0"/>
        <v/>
      </c>
    </row>
    <row r="16" spans="1:7" ht="13.5" x14ac:dyDescent="0.25">
      <c r="A16" s="45"/>
      <c r="B16" s="51"/>
      <c r="C16" s="47"/>
      <c r="D16" s="46"/>
      <c r="E16" s="48"/>
      <c r="F16" s="91"/>
      <c r="G16" s="92" t="str">
        <f t="shared" si="0"/>
        <v/>
      </c>
    </row>
    <row r="17" spans="1:7" ht="13.5" x14ac:dyDescent="0.25">
      <c r="A17" s="45"/>
      <c r="B17" s="51"/>
      <c r="C17" s="47"/>
      <c r="D17" s="46"/>
      <c r="E17" s="48"/>
      <c r="F17" s="91"/>
      <c r="G17" s="92" t="str">
        <f t="shared" si="0"/>
        <v/>
      </c>
    </row>
    <row r="18" spans="1:7" ht="13.5" x14ac:dyDescent="0.25">
      <c r="A18" s="45"/>
      <c r="B18" s="51"/>
      <c r="C18" s="47"/>
      <c r="D18" s="46"/>
      <c r="E18" s="48"/>
      <c r="F18" s="91"/>
      <c r="G18" s="92" t="str">
        <f t="shared" si="0"/>
        <v/>
      </c>
    </row>
    <row r="19" spans="1:7" ht="13.5" x14ac:dyDescent="0.25">
      <c r="A19" s="45"/>
      <c r="B19" s="51"/>
      <c r="C19" s="47"/>
      <c r="D19" s="46"/>
      <c r="E19" s="48"/>
      <c r="F19" s="91"/>
      <c r="G19" s="92" t="str">
        <f t="shared" si="0"/>
        <v/>
      </c>
    </row>
    <row r="20" spans="1:7" ht="13.5" x14ac:dyDescent="0.25">
      <c r="A20" s="45"/>
      <c r="B20" s="51"/>
      <c r="C20" s="47"/>
      <c r="D20" s="46"/>
      <c r="E20" s="48"/>
      <c r="F20" s="91"/>
      <c r="G20" s="92" t="str">
        <f t="shared" si="0"/>
        <v/>
      </c>
    </row>
    <row r="21" spans="1:7" ht="13.5" x14ac:dyDescent="0.25">
      <c r="A21" s="45"/>
      <c r="B21" s="51"/>
      <c r="C21" s="47"/>
      <c r="D21" s="46"/>
      <c r="E21" s="48"/>
      <c r="F21" s="91"/>
      <c r="G21" s="92" t="str">
        <f t="shared" si="0"/>
        <v/>
      </c>
    </row>
    <row r="22" spans="1:7" ht="13.5" x14ac:dyDescent="0.25">
      <c r="A22" s="45"/>
      <c r="B22" s="51"/>
      <c r="C22" s="47"/>
      <c r="D22" s="46"/>
      <c r="E22" s="48"/>
      <c r="F22" s="91"/>
      <c r="G22" s="92" t="str">
        <f t="shared" si="0"/>
        <v/>
      </c>
    </row>
    <row r="23" spans="1:7" ht="13.5" x14ac:dyDescent="0.25">
      <c r="A23" s="45"/>
      <c r="B23" s="51"/>
      <c r="C23" s="47"/>
      <c r="D23" s="46"/>
      <c r="E23" s="48"/>
      <c r="F23" s="91"/>
      <c r="G23" s="92" t="str">
        <f t="shared" si="0"/>
        <v/>
      </c>
    </row>
    <row r="24" spans="1:7" ht="13.5" x14ac:dyDescent="0.25">
      <c r="A24" s="45"/>
      <c r="B24" s="51"/>
      <c r="C24" s="47"/>
      <c r="D24" s="46"/>
      <c r="E24" s="48"/>
      <c r="F24" s="91"/>
      <c r="G24" s="92" t="str">
        <f t="shared" si="0"/>
        <v/>
      </c>
    </row>
    <row r="25" spans="1:7" ht="13.5" x14ac:dyDescent="0.25">
      <c r="A25" s="45"/>
      <c r="B25" s="51"/>
      <c r="C25" s="47"/>
      <c r="D25" s="46"/>
      <c r="E25" s="48"/>
      <c r="F25" s="91"/>
      <c r="G25" s="92" t="str">
        <f t="shared" si="0"/>
        <v/>
      </c>
    </row>
    <row r="26" spans="1:7" ht="13.5" x14ac:dyDescent="0.25">
      <c r="A26" s="45"/>
      <c r="B26" s="51"/>
      <c r="C26" s="47"/>
      <c r="D26" s="46"/>
      <c r="E26" s="48"/>
      <c r="F26" s="91"/>
      <c r="G26" s="92" t="str">
        <f t="shared" si="0"/>
        <v/>
      </c>
    </row>
    <row r="27" spans="1:7" ht="13.5" x14ac:dyDescent="0.25">
      <c r="A27" s="45"/>
      <c r="B27" s="51"/>
      <c r="C27" s="47"/>
      <c r="D27" s="46"/>
      <c r="E27" s="48"/>
      <c r="F27" s="91"/>
      <c r="G27" s="92" t="str">
        <f t="shared" si="0"/>
        <v/>
      </c>
    </row>
    <row r="28" spans="1:7" ht="13.5" x14ac:dyDescent="0.25">
      <c r="A28" s="45"/>
      <c r="B28" s="51"/>
      <c r="C28" s="47"/>
      <c r="D28" s="46"/>
      <c r="E28" s="48"/>
      <c r="F28" s="91"/>
      <c r="G28" s="92" t="str">
        <f t="shared" si="0"/>
        <v/>
      </c>
    </row>
    <row r="29" spans="1:7" ht="13.5" x14ac:dyDescent="0.25">
      <c r="A29" s="45"/>
      <c r="B29" s="51"/>
      <c r="C29" s="47"/>
      <c r="D29" s="46"/>
      <c r="E29" s="48"/>
      <c r="F29" s="91"/>
      <c r="G29" s="92" t="str">
        <f t="shared" si="0"/>
        <v/>
      </c>
    </row>
    <row r="30" spans="1:7" ht="13.5" x14ac:dyDescent="0.25">
      <c r="A30" s="45"/>
      <c r="B30" s="51"/>
      <c r="C30" s="47"/>
      <c r="D30" s="46"/>
      <c r="E30" s="48"/>
      <c r="F30" s="91"/>
      <c r="G30" s="92" t="str">
        <f t="shared" si="0"/>
        <v/>
      </c>
    </row>
    <row r="31" spans="1:7" ht="13.5" x14ac:dyDescent="0.25">
      <c r="A31" s="45"/>
      <c r="B31" s="51"/>
      <c r="C31" s="47"/>
      <c r="D31" s="46"/>
      <c r="E31" s="48"/>
      <c r="F31" s="91"/>
      <c r="G31" s="92" t="str">
        <f t="shared" si="0"/>
        <v/>
      </c>
    </row>
    <row r="32" spans="1:7" ht="13.5" x14ac:dyDescent="0.25">
      <c r="A32" s="45"/>
      <c r="B32" s="51"/>
      <c r="C32" s="47"/>
      <c r="D32" s="46"/>
      <c r="E32" s="48"/>
      <c r="F32" s="91"/>
      <c r="G32" s="92" t="str">
        <f t="shared" si="0"/>
        <v/>
      </c>
    </row>
    <row r="33" spans="1:7" ht="13.5" x14ac:dyDescent="0.25">
      <c r="A33" s="45"/>
      <c r="B33" s="51"/>
      <c r="C33" s="47"/>
      <c r="D33" s="46"/>
      <c r="E33" s="48"/>
      <c r="F33" s="91"/>
      <c r="G33" s="92" t="str">
        <f t="shared" si="0"/>
        <v/>
      </c>
    </row>
    <row r="34" spans="1:7" ht="13.5" x14ac:dyDescent="0.25">
      <c r="A34" s="45"/>
      <c r="B34" s="51"/>
      <c r="C34" s="47"/>
      <c r="D34" s="46"/>
      <c r="E34" s="48"/>
      <c r="F34" s="91"/>
      <c r="G34" s="92" t="str">
        <f t="shared" si="0"/>
        <v/>
      </c>
    </row>
    <row r="35" spans="1:7" ht="13.5" x14ac:dyDescent="0.25">
      <c r="A35" s="45"/>
      <c r="B35" s="51"/>
      <c r="C35" s="47"/>
      <c r="D35" s="46"/>
      <c r="E35" s="48"/>
      <c r="F35" s="91"/>
      <c r="G35" s="92" t="str">
        <f t="shared" si="0"/>
        <v/>
      </c>
    </row>
    <row r="36" spans="1:7" ht="13.5" x14ac:dyDescent="0.25">
      <c r="A36" s="45"/>
      <c r="B36" s="51"/>
      <c r="C36" s="47"/>
      <c r="D36" s="46"/>
      <c r="E36" s="48"/>
      <c r="F36" s="91"/>
      <c r="G36" s="92" t="str">
        <f t="shared" si="0"/>
        <v/>
      </c>
    </row>
    <row r="37" spans="1:7" ht="13.5" x14ac:dyDescent="0.25">
      <c r="A37" s="45"/>
      <c r="B37" s="51"/>
      <c r="C37" s="47"/>
      <c r="D37" s="46"/>
      <c r="E37" s="48"/>
      <c r="F37" s="91"/>
      <c r="G37" s="92" t="str">
        <f t="shared" si="0"/>
        <v/>
      </c>
    </row>
    <row r="38" spans="1:7" ht="13.5" x14ac:dyDescent="0.25">
      <c r="A38" s="45"/>
      <c r="B38" s="51"/>
      <c r="C38" s="47"/>
      <c r="D38" s="46"/>
      <c r="E38" s="48"/>
      <c r="F38" s="91"/>
      <c r="G38" s="92" t="str">
        <f t="shared" si="0"/>
        <v/>
      </c>
    </row>
    <row r="39" spans="1:7" ht="13.5" x14ac:dyDescent="0.25">
      <c r="A39" s="45"/>
      <c r="B39" s="51"/>
      <c r="C39" s="47"/>
      <c r="D39" s="46"/>
      <c r="E39" s="48"/>
      <c r="F39" s="91"/>
      <c r="G39" s="92" t="str">
        <f t="shared" si="0"/>
        <v/>
      </c>
    </row>
    <row r="40" spans="1:7" ht="13.5" x14ac:dyDescent="0.25">
      <c r="A40" s="45"/>
      <c r="B40" s="51"/>
      <c r="C40" s="47"/>
      <c r="D40" s="46"/>
      <c r="E40" s="48"/>
      <c r="F40" s="91"/>
      <c r="G40" s="92" t="str">
        <f t="shared" si="0"/>
        <v/>
      </c>
    </row>
    <row r="41" spans="1:7" ht="13.5" x14ac:dyDescent="0.25">
      <c r="A41" s="45"/>
      <c r="B41" s="51"/>
      <c r="C41" s="47"/>
      <c r="D41" s="46"/>
      <c r="E41" s="48"/>
      <c r="F41" s="91"/>
      <c r="G41" s="92" t="str">
        <f t="shared" si="0"/>
        <v/>
      </c>
    </row>
    <row r="42" spans="1:7" ht="13.5" x14ac:dyDescent="0.25">
      <c r="A42" s="45"/>
      <c r="B42" s="51"/>
      <c r="C42" s="47"/>
      <c r="D42" s="46"/>
      <c r="E42" s="48"/>
      <c r="F42" s="91"/>
      <c r="G42" s="92" t="str">
        <f t="shared" si="0"/>
        <v/>
      </c>
    </row>
    <row r="43" spans="1:7" ht="13.5" x14ac:dyDescent="0.25">
      <c r="A43" s="45"/>
      <c r="B43" s="51"/>
      <c r="C43" s="47"/>
      <c r="D43" s="46"/>
      <c r="E43" s="48"/>
      <c r="F43" s="91"/>
      <c r="G43" s="92" t="str">
        <f t="shared" si="0"/>
        <v/>
      </c>
    </row>
    <row r="44" spans="1:7" ht="13.5" x14ac:dyDescent="0.25">
      <c r="A44" s="45"/>
      <c r="B44" s="51"/>
      <c r="C44" s="47"/>
      <c r="D44" s="46"/>
      <c r="E44" s="48"/>
      <c r="F44" s="91"/>
      <c r="G44" s="92" t="str">
        <f t="shared" si="0"/>
        <v/>
      </c>
    </row>
    <row r="45" spans="1:7" ht="14.25" thickBot="1" x14ac:dyDescent="0.3">
      <c r="A45" s="49"/>
      <c r="B45" s="52"/>
      <c r="C45" s="47"/>
      <c r="D45" s="46"/>
      <c r="E45" s="48"/>
      <c r="F45" s="91"/>
      <c r="G45" s="92" t="str">
        <f t="shared" si="0"/>
        <v/>
      </c>
    </row>
    <row r="46" spans="1:7" ht="13.5" x14ac:dyDescent="0.25">
      <c r="A46" s="53"/>
      <c r="B46" s="54"/>
      <c r="C46" s="67"/>
      <c r="D46" s="68"/>
      <c r="E46" s="76"/>
      <c r="F46" s="93"/>
      <c r="G46" s="94"/>
    </row>
    <row r="47" spans="1:7" ht="13.5" x14ac:dyDescent="0.25">
      <c r="A47" s="238" t="s">
        <v>9</v>
      </c>
      <c r="B47" s="238"/>
      <c r="C47" s="111" t="s">
        <v>72</v>
      </c>
      <c r="D47" s="112"/>
      <c r="E47" s="113"/>
      <c r="F47" s="114"/>
      <c r="G47" s="115">
        <f>SUM(G13:G45)</f>
        <v>0</v>
      </c>
    </row>
    <row r="48" spans="1:7" ht="13.5" x14ac:dyDescent="0.25">
      <c r="A48" s="53"/>
      <c r="B48" s="54"/>
      <c r="C48" s="69"/>
      <c r="D48" s="70"/>
      <c r="E48" s="77"/>
      <c r="F48" s="95"/>
      <c r="G48" s="96"/>
    </row>
    <row r="49" spans="1:7" ht="13.5" x14ac:dyDescent="0.25">
      <c r="A49" s="239"/>
      <c r="B49" s="239"/>
      <c r="C49" s="71" t="s">
        <v>17</v>
      </c>
      <c r="D49" s="72"/>
      <c r="E49" s="65"/>
      <c r="F49" s="97"/>
      <c r="G49" s="98"/>
    </row>
    <row r="50" spans="1:7" ht="14.25" thickBot="1" x14ac:dyDescent="0.3">
      <c r="A50" s="229"/>
      <c r="B50" s="240"/>
      <c r="C50" s="73"/>
      <c r="D50" s="74"/>
      <c r="E50" s="78"/>
      <c r="F50" s="99"/>
      <c r="G50" s="100"/>
    </row>
    <row r="51" spans="1:7" ht="13.5" x14ac:dyDescent="0.25">
      <c r="A51" s="2"/>
      <c r="B51" s="13"/>
      <c r="C51" s="241" t="s">
        <v>51</v>
      </c>
      <c r="D51" s="242"/>
      <c r="E51" s="243"/>
      <c r="F51" s="93"/>
      <c r="G51" s="93">
        <f>SUM(G13:G45,G49)</f>
        <v>0</v>
      </c>
    </row>
    <row r="52" spans="1:7" ht="13.5" x14ac:dyDescent="0.25">
      <c r="A52" s="40"/>
      <c r="B52" s="2"/>
      <c r="C52" s="69"/>
      <c r="D52" s="70"/>
      <c r="E52" s="77"/>
      <c r="F52" s="95"/>
      <c r="G52" s="96"/>
    </row>
    <row r="53" spans="1:7" ht="13.5" x14ac:dyDescent="0.25">
      <c r="A53" s="229"/>
      <c r="B53" s="230"/>
      <c r="C53" s="244" t="s">
        <v>73</v>
      </c>
      <c r="D53" s="245"/>
      <c r="E53" s="119">
        <v>0.14974999999999999</v>
      </c>
      <c r="F53" s="95"/>
      <c r="G53" s="95">
        <f>PRODUCT(G51,E53)</f>
        <v>0</v>
      </c>
    </row>
    <row r="54" spans="1:7" ht="13.5" x14ac:dyDescent="0.25">
      <c r="A54" s="229"/>
      <c r="B54" s="230"/>
      <c r="C54" s="69"/>
      <c r="D54" s="70"/>
      <c r="E54" s="77"/>
      <c r="F54" s="95"/>
      <c r="G54" s="96"/>
    </row>
    <row r="55" spans="1:7" ht="13.5" x14ac:dyDescent="0.25">
      <c r="A55" s="215" t="s">
        <v>89</v>
      </c>
      <c r="B55" s="220"/>
      <c r="C55" s="221" t="s">
        <v>69</v>
      </c>
      <c r="D55" s="222"/>
      <c r="E55" s="77"/>
      <c r="F55" s="95"/>
      <c r="G55" s="96">
        <f>SUM(G51,G53)</f>
        <v>0</v>
      </c>
    </row>
    <row r="56" spans="1:7" ht="14.25" thickBot="1" x14ac:dyDescent="0.3">
      <c r="A56" s="215" t="s">
        <v>53</v>
      </c>
      <c r="B56" s="223"/>
      <c r="C56" s="226"/>
      <c r="D56" s="227"/>
      <c r="E56" s="228"/>
      <c r="F56" s="95"/>
      <c r="G56" s="96"/>
    </row>
    <row r="57" spans="1:7" x14ac:dyDescent="0.2">
      <c r="A57" s="215" t="s">
        <v>54</v>
      </c>
      <c r="B57" s="216"/>
      <c r="C57" s="11"/>
      <c r="D57" s="12"/>
      <c r="E57" s="12"/>
      <c r="F57" s="101"/>
      <c r="G57" s="102"/>
    </row>
    <row r="58" spans="1:7" x14ac:dyDescent="0.2">
      <c r="A58" s="215" t="s">
        <v>55</v>
      </c>
      <c r="B58" s="216"/>
      <c r="C58" s="224" t="s">
        <v>36</v>
      </c>
      <c r="D58" s="225"/>
      <c r="E58" s="225"/>
      <c r="F58" s="103"/>
      <c r="G58" s="104"/>
    </row>
    <row r="59" spans="1:7" x14ac:dyDescent="0.2">
      <c r="A59" s="215" t="s">
        <v>56</v>
      </c>
      <c r="B59" s="216"/>
      <c r="C59" s="79"/>
      <c r="D59" s="75"/>
      <c r="E59" s="75"/>
      <c r="F59" s="105"/>
      <c r="G59" s="106"/>
    </row>
    <row r="60" spans="1:7" ht="13.5" thickBot="1" x14ac:dyDescent="0.25">
      <c r="A60" s="215" t="s">
        <v>57</v>
      </c>
      <c r="B60" s="217"/>
      <c r="C60" s="218" t="s">
        <v>37</v>
      </c>
      <c r="D60" s="219"/>
      <c r="E60" s="219"/>
      <c r="F60" s="107"/>
      <c r="G60" s="108">
        <f>SUM(G55-G58)</f>
        <v>0</v>
      </c>
    </row>
    <row r="61" spans="1:7" x14ac:dyDescent="0.2">
      <c r="A61" s="213" t="s">
        <v>61</v>
      </c>
      <c r="B61" s="214"/>
    </row>
  </sheetData>
  <mergeCells count="35">
    <mergeCell ref="A1:C1"/>
    <mergeCell ref="D1:F1"/>
    <mergeCell ref="A2:C2"/>
    <mergeCell ref="D2:E2"/>
    <mergeCell ref="A3:C3"/>
    <mergeCell ref="D3:G3"/>
    <mergeCell ref="A4:C4"/>
    <mergeCell ref="D4:G4"/>
    <mergeCell ref="A5:C5"/>
    <mergeCell ref="D5:G5"/>
    <mergeCell ref="A6:C6"/>
    <mergeCell ref="D6:G6"/>
    <mergeCell ref="A54:B54"/>
    <mergeCell ref="F7:G7"/>
    <mergeCell ref="D9:E9"/>
    <mergeCell ref="F9:G9"/>
    <mergeCell ref="D10:E10"/>
    <mergeCell ref="F10:G10"/>
    <mergeCell ref="A47:B47"/>
    <mergeCell ref="A49:B49"/>
    <mergeCell ref="A50:B50"/>
    <mergeCell ref="C51:E51"/>
    <mergeCell ref="A53:B53"/>
    <mergeCell ref="C53:D53"/>
    <mergeCell ref="A61:B61"/>
    <mergeCell ref="A59:B59"/>
    <mergeCell ref="A60:B60"/>
    <mergeCell ref="C60:E60"/>
    <mergeCell ref="A55:B55"/>
    <mergeCell ref="C55:D55"/>
    <mergeCell ref="A56:B56"/>
    <mergeCell ref="A57:B57"/>
    <mergeCell ref="A58:B58"/>
    <mergeCell ref="C58:E58"/>
    <mergeCell ref="C56:E56"/>
  </mergeCells>
  <phoneticPr fontId="0" type="noConversion"/>
  <conditionalFormatting sqref="A13:G45">
    <cfRule type="expression" dxfId="0" priority="1" stopIfTrue="1">
      <formula>MOD(ROW(),2)</formula>
    </cfRule>
  </conditionalFormatting>
  <pageMargins left="0.2" right="0.2" top="0.3" bottom="0.3" header="0.4921259845" footer="0.4921259845"/>
  <pageSetup paperSize="9" scale="95" orientation="portrait" blackAndWhite="1" horizontalDpi="300" verticalDpi="300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Clients</vt:lpstr>
      <vt:lpstr>ListeEtatVierge</vt:lpstr>
      <vt:lpstr>EtatCompte</vt:lpstr>
      <vt:lpstr>BL</vt:lpstr>
      <vt:lpstr>Clients!DonnéesExternes_1</vt:lpstr>
      <vt:lpstr>ListeEtatVierge!Dynamic</vt:lpstr>
      <vt:lpstr>Clients!Impression_des_titres</vt:lpstr>
      <vt:lpstr>BL!Zone_d_impression</vt:lpstr>
      <vt:lpstr>Clients!Zone_d_impression</vt:lpstr>
      <vt:lpstr>EtatCompte!Zone_d_impression</vt:lpstr>
      <vt:lpstr>ListeEtatVierge!Zone_d_impression</vt:lpstr>
    </vt:vector>
  </TitlesOfParts>
  <Company>CrackwoodTech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Brisebois</dc:creator>
  <cp:lastModifiedBy>Kevin</cp:lastModifiedBy>
  <cp:lastPrinted>2017-03-06T17:30:32Z</cp:lastPrinted>
  <dcterms:created xsi:type="dcterms:W3CDTF">2004-10-29T11:51:33Z</dcterms:created>
  <dcterms:modified xsi:type="dcterms:W3CDTF">2017-03-07T22:43:05Z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0d23c87e-8cbb-47d0-9aca-2045626a8cc1</vt:lpwstr>
  </property>
</Properties>
</file>