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980" windowHeight="7815"/>
  </bookViews>
  <sheets>
    <sheet name="Factures" sheetId="1" r:id="rId1"/>
    <sheet name="01-07-13----01-09-13 " sheetId="4" state="hidden" r:id="rId2"/>
    <sheet name="Données" sheetId="2" r:id="rId3"/>
    <sheet name="Feuil3" sheetId="3" r:id="rId4"/>
  </sheets>
  <functionGroups builtInGroupCount="17"/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gasin">Données!$A$2:$A$6</definedName>
    <definedName name="Magasins">Données!$A$2:$A$17</definedName>
    <definedName name="Magasinss">Données!$A$2:$A$6</definedName>
    <definedName name="_xlnm.Print_Area" localSheetId="0">Factures!$A$1:$H$40</definedName>
  </definedNames>
  <calcPr calcId="145621"/>
</workbook>
</file>

<file path=xl/calcChain.xml><?xml version="1.0" encoding="utf-8"?>
<calcChain xmlns="http://schemas.openxmlformats.org/spreadsheetml/2006/main">
  <c r="E6" i="1" l="1"/>
  <c r="E40" i="1"/>
  <c r="E39" i="1"/>
  <c r="E38" i="1"/>
  <c r="E37" i="1"/>
  <c r="E36" i="1"/>
  <c r="E35" i="1"/>
  <c r="E34" i="1"/>
  <c r="E33" i="1"/>
  <c r="E32" i="1"/>
  <c r="E31" i="1"/>
  <c r="E30" i="1"/>
  <c r="E29" i="1" l="1"/>
  <c r="E13" i="1" l="1"/>
  <c r="E14" i="1"/>
  <c r="E15" i="1"/>
  <c r="E16" i="1"/>
  <c r="E17" i="1"/>
  <c r="C7" i="1" l="1"/>
  <c r="C8" i="1"/>
  <c r="H40" i="1" l="1"/>
  <c r="E28" i="1"/>
  <c r="E27" i="1"/>
  <c r="E26" i="1"/>
  <c r="E25" i="1"/>
  <c r="E24" i="1"/>
  <c r="E23" i="1"/>
  <c r="E22" i="1"/>
  <c r="E21" i="1"/>
  <c r="E20" i="1"/>
  <c r="E19" i="1"/>
  <c r="E18" i="1"/>
  <c r="E12" i="1"/>
  <c r="E11" i="1"/>
  <c r="E10" i="1"/>
  <c r="E7" i="1" l="1"/>
  <c r="H8" i="1"/>
  <c r="H7" i="4"/>
  <c r="E25" i="4"/>
  <c r="E24" i="4"/>
  <c r="E23" i="4"/>
  <c r="E22" i="4"/>
  <c r="E21" i="4"/>
  <c r="E20" i="4"/>
  <c r="E8" i="1" l="1"/>
  <c r="E19" i="4"/>
  <c r="E18" i="4"/>
  <c r="E17" i="4"/>
  <c r="E16" i="4"/>
  <c r="E15" i="4"/>
  <c r="E14" i="4"/>
  <c r="E13" i="4"/>
  <c r="E12" i="4"/>
  <c r="E11" i="4"/>
  <c r="E10" i="4"/>
  <c r="B33" i="4"/>
  <c r="E32" i="4"/>
  <c r="E31" i="4"/>
  <c r="E30" i="4"/>
  <c r="E29" i="4"/>
  <c r="E28" i="4"/>
  <c r="E27" i="4"/>
  <c r="C7" i="4"/>
  <c r="E33" i="4" l="1"/>
  <c r="E6" i="4" s="1"/>
  <c r="E7" i="4" s="1"/>
</calcChain>
</file>

<file path=xl/sharedStrings.xml><?xml version="1.0" encoding="utf-8"?>
<sst xmlns="http://schemas.openxmlformats.org/spreadsheetml/2006/main" count="76" uniqueCount="56">
  <si>
    <t xml:space="preserve">Montant </t>
  </si>
  <si>
    <t>Date</t>
  </si>
  <si>
    <t>Magasin</t>
  </si>
  <si>
    <t>Materio Laurentien</t>
  </si>
  <si>
    <t>Balance heures =</t>
  </si>
  <si>
    <t>TOTAL=</t>
  </si>
  <si>
    <t>Heures restantes fin de période=</t>
  </si>
  <si>
    <t>Heures utilisées</t>
  </si>
  <si>
    <t>Balance en argent</t>
  </si>
  <si>
    <t>Argent restant fin de période=</t>
  </si>
  <si>
    <t>GRILLE HEURES EN BANQUES</t>
  </si>
  <si>
    <t>Rona Mascouche</t>
  </si>
  <si>
    <t>Période visée: du 01/07/2013 au 01/09/2013</t>
  </si>
  <si>
    <t>Patrick Morin</t>
  </si>
  <si>
    <t>Allard Plancher</t>
  </si>
  <si>
    <t>Rona Terrebonne</t>
  </si>
  <si>
    <t>Sylvain Peinture</t>
  </si>
  <si>
    <t>Maison Du Peintre</t>
  </si>
  <si>
    <t>Planchers Economiques</t>
  </si>
  <si>
    <t>Christian Menard Electrique</t>
  </si>
  <si>
    <t xml:space="preserve"> </t>
  </si>
  <si>
    <t>Heures ajoutées OVERTIME</t>
  </si>
  <si>
    <t>A ce jour:</t>
  </si>
  <si>
    <t>Période:</t>
  </si>
  <si>
    <t>2016-03-28 au 2016-04-01</t>
  </si>
  <si>
    <t>Total</t>
  </si>
  <si>
    <t>Taux:</t>
  </si>
  <si>
    <t>01/01/2016</t>
  </si>
  <si>
    <t>14/02/2016</t>
  </si>
  <si>
    <t>Jour/Semaine</t>
  </si>
  <si>
    <t>Nombre</t>
  </si>
  <si>
    <t>Heures ajoutées pér.préc.</t>
  </si>
  <si>
    <t>2016-02-01 au xx/xx/2016</t>
  </si>
  <si>
    <t>Magasins</t>
  </si>
  <si>
    <t>RONA Mascouche</t>
  </si>
  <si>
    <t>Matério</t>
  </si>
  <si>
    <t>Marcil</t>
  </si>
  <si>
    <t>Maison du Peintre</t>
  </si>
  <si>
    <t>RONA Terrebonne</t>
  </si>
  <si>
    <t>x</t>
  </si>
  <si>
    <t xml:space="preserve">Total Factures </t>
  </si>
  <si>
    <t>Total Heures utilisées=</t>
  </si>
  <si>
    <t>Nom:</t>
  </si>
  <si>
    <r>
      <rPr>
        <b/>
        <sz val="12"/>
        <color theme="1"/>
        <rFont val="Calibri"/>
        <family val="2"/>
        <scheme val="minor"/>
      </rPr>
      <t>Montant</t>
    </r>
    <r>
      <rPr>
        <b/>
        <sz val="13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(av. Txs)</t>
    </r>
  </si>
  <si>
    <t>Boiseries Raymond</t>
  </si>
  <si>
    <t>Bétonel</t>
  </si>
  <si>
    <t>Home Dépôt</t>
  </si>
  <si>
    <t>Réno-Dépôt</t>
  </si>
  <si>
    <t>Canadian Tire</t>
  </si>
  <si>
    <t>CostCo</t>
  </si>
  <si>
    <t>Wal-Mart</t>
  </si>
  <si>
    <t>Benjamin Moore</t>
  </si>
  <si>
    <t>Home Hardware</t>
  </si>
  <si>
    <t>Planchers Économiques</t>
  </si>
  <si>
    <t>GRILLE HEURES EN BANQUE</t>
  </si>
  <si>
    <t>Cassius Clay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</si>
</sst>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164" formatCode="_-[$$-1009]* #,##0.00_-;\-[$$-1009]* #,##0.00_-;_-[$$-1009]* &quot;-&quot;??_-;_-@_-"/>
    <numFmt numFmtId="165" formatCode="dd\/mm\/yyyy"/>
    <numFmt numFmtId="166" formatCode="&quot;$&quot;#,##0.00"/>
    <numFmt numFmtId="167" formatCode=";;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rgb="FF333333"/>
      <name val="Verdana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2" borderId="5" xfId="0" applyFill="1" applyBorder="1"/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/>
    <xf numFmtId="2" fontId="0" fillId="0" borderId="3" xfId="0" applyNumberFormat="1" applyBorder="1" applyAlignment="1"/>
    <xf numFmtId="2" fontId="0" fillId="0" borderId="3" xfId="0" applyNumberFormat="1" applyBorder="1"/>
    <xf numFmtId="2" fontId="0" fillId="2" borderId="3" xfId="0" applyNumberFormat="1" applyFill="1" applyBorder="1"/>
    <xf numFmtId="164" fontId="0" fillId="2" borderId="2" xfId="1" applyNumberFormat="1" applyFont="1" applyFill="1" applyBorder="1" applyAlignment="1"/>
    <xf numFmtId="164" fontId="0" fillId="0" borderId="2" xfId="1" applyNumberFormat="1" applyFont="1" applyBorder="1" applyAlignment="1"/>
    <xf numFmtId="164" fontId="0" fillId="0" borderId="2" xfId="1" applyNumberFormat="1" applyFont="1" applyBorder="1"/>
    <xf numFmtId="164" fontId="0" fillId="2" borderId="2" xfId="1" applyNumberFormat="1" applyFont="1" applyFill="1" applyBorder="1"/>
    <xf numFmtId="0" fontId="2" fillId="0" borderId="0" xfId="0" applyFont="1" applyAlignment="1">
      <alignment horizontal="right"/>
    </xf>
    <xf numFmtId="2" fontId="2" fillId="0" borderId="0" xfId="0" applyNumberFormat="1" applyFont="1"/>
    <xf numFmtId="0" fontId="2" fillId="0" borderId="0" xfId="0" applyFont="1" applyBorder="1"/>
    <xf numFmtId="44" fontId="2" fillId="0" borderId="0" xfId="1" applyFont="1" applyBorder="1"/>
    <xf numFmtId="44" fontId="2" fillId="0" borderId="0" xfId="1" applyFont="1"/>
    <xf numFmtId="0" fontId="4" fillId="0" borderId="0" xfId="0" applyFont="1"/>
    <xf numFmtId="0" fontId="3" fillId="0" borderId="0" xfId="0" applyFont="1" applyBorder="1" applyAlignment="1"/>
    <xf numFmtId="164" fontId="2" fillId="2" borderId="4" xfId="1" applyNumberFormat="1" applyFont="1" applyFill="1" applyBorder="1"/>
    <xf numFmtId="2" fontId="2" fillId="2" borderId="6" xfId="0" applyNumberFormat="1" applyFont="1" applyFill="1" applyBorder="1"/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3" borderId="3" xfId="0" applyNumberFormat="1" applyFill="1" applyBorder="1" applyAlignment="1"/>
    <xf numFmtId="164" fontId="0" fillId="0" borderId="10" xfId="1" applyNumberFormat="1" applyFont="1" applyBorder="1" applyAlignment="1"/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2" xfId="0" applyNumberFormat="1" applyBorder="1" applyAlignment="1"/>
    <xf numFmtId="0" fontId="0" fillId="2" borderId="13" xfId="0" applyFill="1" applyBorder="1"/>
    <xf numFmtId="14" fontId="7" fillId="0" borderId="0" xfId="0" applyNumberFormat="1" applyFont="1"/>
    <xf numFmtId="14" fontId="0" fillId="0" borderId="0" xfId="0" applyNumberFormat="1"/>
    <xf numFmtId="0" fontId="5" fillId="0" borderId="0" xfId="0" applyFont="1" applyAlignment="1"/>
    <xf numFmtId="165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Fill="1"/>
    <xf numFmtId="0" fontId="0" fillId="2" borderId="2" xfId="0" applyFill="1" applyBorder="1"/>
    <xf numFmtId="0" fontId="0" fillId="0" borderId="2" xfId="0" applyBorder="1"/>
    <xf numFmtId="0" fontId="8" fillId="0" borderId="0" xfId="0" applyFont="1"/>
    <xf numFmtId="2" fontId="0" fillId="4" borderId="9" xfId="0" applyNumberFormat="1" applyFill="1" applyBorder="1"/>
    <xf numFmtId="167" fontId="0" fillId="0" borderId="0" xfId="0" applyNumberFormat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65" fontId="0" fillId="2" borderId="1" xfId="0" applyNumberFormat="1" applyFill="1" applyBorder="1"/>
    <xf numFmtId="0" fontId="0" fillId="2" borderId="1" xfId="0" applyFill="1" applyBorder="1"/>
    <xf numFmtId="164" fontId="2" fillId="2" borderId="2" xfId="1" applyNumberFormat="1" applyFont="1" applyFill="1" applyBorder="1"/>
    <xf numFmtId="164" fontId="0" fillId="0" borderId="2" xfId="0" applyNumberFormat="1" applyFill="1" applyBorder="1"/>
    <xf numFmtId="0" fontId="0" fillId="0" borderId="3" xfId="0" applyBorder="1"/>
    <xf numFmtId="0" fontId="0" fillId="2" borderId="3" xfId="0" applyFill="1" applyBorder="1"/>
    <xf numFmtId="164" fontId="2" fillId="0" borderId="0" xfId="0" applyNumberFormat="1" applyFont="1"/>
    <xf numFmtId="0" fontId="2" fillId="0" borderId="0" xfId="0" applyNumberFormat="1" applyFont="1"/>
    <xf numFmtId="14" fontId="2" fillId="2" borderId="10" xfId="0" applyNumberFormat="1" applyFont="1" applyFill="1" applyBorder="1"/>
    <xf numFmtId="0" fontId="2" fillId="2" borderId="12" xfId="0" applyFont="1" applyFill="1" applyBorder="1"/>
    <xf numFmtId="14" fontId="0" fillId="0" borderId="2" xfId="0" applyNumberFormat="1" applyBorder="1"/>
    <xf numFmtId="0" fontId="0" fillId="2" borderId="15" xfId="0" applyFill="1" applyBorder="1"/>
    <xf numFmtId="0" fontId="0" fillId="2" borderId="16" xfId="0" applyFill="1" applyBorder="1"/>
    <xf numFmtId="0" fontId="0" fillId="0" borderId="7" xfId="0" applyBorder="1" applyAlignment="1">
      <alignment horizontal="right"/>
    </xf>
    <xf numFmtId="166" fontId="2" fillId="0" borderId="0" xfId="0" applyNumberFormat="1" applyFont="1"/>
    <xf numFmtId="2" fontId="2" fillId="0" borderId="0" xfId="1" applyNumberFormat="1" applyFont="1" applyBorder="1"/>
    <xf numFmtId="0" fontId="0" fillId="0" borderId="0" xfId="0" applyAlignment="1">
      <alignment horizontal="left"/>
    </xf>
    <xf numFmtId="0" fontId="0" fillId="4" borderId="14" xfId="0" applyFill="1" applyBorder="1" applyAlignment="1">
      <alignment horizontal="center"/>
    </xf>
    <xf numFmtId="164" fontId="0" fillId="0" borderId="17" xfId="1" applyNumberFormat="1" applyFont="1" applyBorder="1" applyAlignment="1"/>
    <xf numFmtId="165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9" xfId="0" applyNumberFormat="1" applyBorder="1" applyAlignment="1"/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0" borderId="2" xfId="0" applyFill="1" applyBorder="1"/>
    <xf numFmtId="0" fontId="0" fillId="0" borderId="4" xfId="0" applyFill="1" applyBorder="1"/>
    <xf numFmtId="0" fontId="0" fillId="0" borderId="5" xfId="0" applyFill="1" applyBorder="1"/>
    <xf numFmtId="14" fontId="0" fillId="2" borderId="1" xfId="0" applyNumberFormat="1" applyFill="1" applyBorder="1"/>
    <xf numFmtId="2" fontId="0" fillId="0" borderId="3" xfId="0" applyNumberFormat="1" applyFill="1" applyBorder="1" applyAlignment="1"/>
    <xf numFmtId="2" fontId="0" fillId="0" borderId="6" xfId="0" applyNumberFormat="1" applyFill="1" applyBorder="1" applyAlignment="1"/>
    <xf numFmtId="0" fontId="2" fillId="0" borderId="0" xfId="0" applyNumberFormat="1" applyFont="1" applyAlignment="1">
      <alignment horizontal="left"/>
    </xf>
    <xf numFmtId="167" fontId="0" fillId="0" borderId="0" xfId="0" applyNumberFormat="1" applyAlignment="1">
      <alignment horizontal="right"/>
    </xf>
    <xf numFmtId="0" fontId="4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8</xdr:row>
          <xdr:rowOff>0</xdr:rowOff>
        </xdr:from>
        <xdr:to>
          <xdr:col>10</xdr:col>
          <xdr:colOff>571500</xdr:colOff>
          <xdr:row>9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reçu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142875</xdr:rowOff>
        </xdr:from>
        <xdr:to>
          <xdr:col>10</xdr:col>
          <xdr:colOff>571500</xdr:colOff>
          <xdr:row>11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Personnaliser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0"/>
  <sheetViews>
    <sheetView tabSelected="1" zoomScale="85" zoomScaleNormal="85" workbookViewId="0">
      <selection activeCell="A24" sqref="A24"/>
    </sheetView>
  </sheetViews>
  <sheetFormatPr baseColWidth="10" defaultRowHeight="15" x14ac:dyDescent="0.25"/>
  <cols>
    <col min="2" max="2" width="17.85546875" customWidth="1"/>
    <col min="3" max="3" width="13" customWidth="1"/>
    <col min="4" max="4" width="37.28515625" customWidth="1"/>
    <col min="5" max="5" width="17.42578125" customWidth="1"/>
    <col min="6" max="6" width="4.5703125" customWidth="1"/>
    <col min="7" max="7" width="22.85546875" customWidth="1"/>
    <col min="8" max="8" width="15.140625" customWidth="1"/>
    <col min="11" max="11" width="12.42578125" customWidth="1"/>
  </cols>
  <sheetData>
    <row r="1" spans="1:14" x14ac:dyDescent="0.25">
      <c r="B1" s="45" t="s">
        <v>39</v>
      </c>
    </row>
    <row r="2" spans="1:14" x14ac:dyDescent="0.25">
      <c r="B2" s="80" t="s">
        <v>39</v>
      </c>
      <c r="C2" s="2"/>
    </row>
    <row r="3" spans="1:14" ht="23.25" x14ac:dyDescent="0.35">
      <c r="A3" s="83" t="s">
        <v>54</v>
      </c>
      <c r="B3" s="83"/>
      <c r="C3" s="83"/>
      <c r="D3" s="83"/>
      <c r="E3" s="83"/>
      <c r="F3" s="83"/>
      <c r="G3" s="83"/>
      <c r="H3" s="83"/>
      <c r="I3" s="22"/>
      <c r="J3" s="22"/>
      <c r="K3" s="22"/>
      <c r="L3" s="22"/>
      <c r="M3" s="22"/>
      <c r="N3" s="22"/>
    </row>
    <row r="4" spans="1:14" ht="15" customHeight="1" x14ac:dyDescent="0.25">
      <c r="B4" s="81" t="s">
        <v>23</v>
      </c>
      <c r="C4" s="84" t="s">
        <v>32</v>
      </c>
      <c r="D4" s="84"/>
      <c r="E4" s="37"/>
      <c r="G4" s="21"/>
    </row>
    <row r="5" spans="1:14" x14ac:dyDescent="0.25">
      <c r="B5" s="79" t="s">
        <v>42</v>
      </c>
      <c r="C5" s="82" t="s">
        <v>55</v>
      </c>
      <c r="D5" s="82"/>
      <c r="E5" s="1"/>
      <c r="G5" s="21"/>
    </row>
    <row r="6" spans="1:14" x14ac:dyDescent="0.25">
      <c r="B6" s="2" t="s">
        <v>4</v>
      </c>
      <c r="C6" s="17">
        <v>26.797499999999999</v>
      </c>
      <c r="D6" s="16" t="s">
        <v>6</v>
      </c>
      <c r="E6" s="17">
        <f>SUM(C6-E8)</f>
        <v>19.315633333333331</v>
      </c>
      <c r="G6" t="s">
        <v>26</v>
      </c>
      <c r="H6" s="62">
        <v>37.5</v>
      </c>
    </row>
    <row r="7" spans="1:14" x14ac:dyDescent="0.25">
      <c r="B7" s="18" t="s">
        <v>8</v>
      </c>
      <c r="C7" s="63">
        <f>PRODUCT(C6,H6)</f>
        <v>1004.90625</v>
      </c>
      <c r="D7" s="16" t="s">
        <v>9</v>
      </c>
      <c r="E7" s="20">
        <f>PRODUCT((E6+H40)*38)</f>
        <v>1759.9940666666666</v>
      </c>
      <c r="G7" s="43" t="s">
        <v>31</v>
      </c>
    </row>
    <row r="8" spans="1:14" ht="15.75" customHeight="1" thickBot="1" x14ac:dyDescent="0.3">
      <c r="B8" s="55" t="s">
        <v>40</v>
      </c>
      <c r="C8" s="54">
        <f>SUM(B10:B40)</f>
        <v>280.57</v>
      </c>
      <c r="D8" s="16" t="s">
        <v>41</v>
      </c>
      <c r="E8" s="17">
        <f>SUM(E10:E40)</f>
        <v>7.4818666666666669</v>
      </c>
      <c r="G8" t="s">
        <v>22</v>
      </c>
      <c r="H8" s="35">
        <f ca="1">TODAY()</f>
        <v>42465</v>
      </c>
    </row>
    <row r="9" spans="1:14" ht="20.25" customHeight="1" thickBot="1" x14ac:dyDescent="0.35">
      <c r="B9" s="70" t="s">
        <v>43</v>
      </c>
      <c r="C9" s="72" t="s">
        <v>1</v>
      </c>
      <c r="D9" s="71" t="s">
        <v>2</v>
      </c>
      <c r="E9" s="27" t="s">
        <v>7</v>
      </c>
      <c r="F9" s="40"/>
      <c r="G9" s="56" t="s">
        <v>29</v>
      </c>
      <c r="H9" s="57" t="s">
        <v>30</v>
      </c>
    </row>
    <row r="10" spans="1:14" x14ac:dyDescent="0.25">
      <c r="B10" s="66">
        <v>120.95</v>
      </c>
      <c r="C10" s="67">
        <v>42450</v>
      </c>
      <c r="D10" s="68" t="s">
        <v>11</v>
      </c>
      <c r="E10" s="69">
        <f>SUM(B10/H6)</f>
        <v>3.2253333333333334</v>
      </c>
      <c r="F10" s="40"/>
      <c r="G10" s="58">
        <v>42453</v>
      </c>
      <c r="H10" s="10">
        <v>8</v>
      </c>
    </row>
    <row r="11" spans="1:14" x14ac:dyDescent="0.25">
      <c r="B11" s="12">
        <v>59.27</v>
      </c>
      <c r="C11" s="38" t="s">
        <v>27</v>
      </c>
      <c r="D11" s="5" t="s">
        <v>11</v>
      </c>
      <c r="E11" s="8">
        <f>SUM(B11/H6)</f>
        <v>1.5805333333333333</v>
      </c>
      <c r="F11" s="40"/>
      <c r="G11" s="41" t="s">
        <v>24</v>
      </c>
      <c r="H11" s="11">
        <v>19</v>
      </c>
    </row>
    <row r="12" spans="1:14" ht="15" customHeight="1" x14ac:dyDescent="0.25">
      <c r="B12" s="13">
        <v>100.35</v>
      </c>
      <c r="C12" s="39" t="s">
        <v>28</v>
      </c>
      <c r="D12" s="6" t="s">
        <v>17</v>
      </c>
      <c r="E12" s="9">
        <f>SUM(B12/H6)</f>
        <v>2.6759999999999997</v>
      </c>
      <c r="F12" s="40"/>
      <c r="G12" s="42"/>
      <c r="H12" s="10"/>
    </row>
    <row r="13" spans="1:14" x14ac:dyDescent="0.25">
      <c r="B13" s="12"/>
      <c r="C13" s="38"/>
      <c r="D13" s="5"/>
      <c r="E13" s="8">
        <f>SUM(B13/H6)</f>
        <v>0</v>
      </c>
      <c r="F13" s="40"/>
      <c r="G13" s="41"/>
      <c r="H13" s="11"/>
    </row>
    <row r="14" spans="1:14" x14ac:dyDescent="0.25">
      <c r="B14" s="13"/>
      <c r="C14" s="39"/>
      <c r="D14" s="6"/>
      <c r="E14" s="9">
        <f>SUM(B14/H6)</f>
        <v>0</v>
      </c>
      <c r="F14" s="40"/>
      <c r="G14" s="42"/>
      <c r="H14" s="10"/>
    </row>
    <row r="15" spans="1:14" x14ac:dyDescent="0.25">
      <c r="B15" s="12"/>
      <c r="C15" s="38"/>
      <c r="D15" s="5"/>
      <c r="E15" s="8">
        <f>SUM(B15/H6)</f>
        <v>0</v>
      </c>
      <c r="F15" s="40"/>
      <c r="G15" s="41"/>
      <c r="H15" s="11"/>
    </row>
    <row r="16" spans="1:14" x14ac:dyDescent="0.25">
      <c r="B16" s="13"/>
      <c r="C16" s="39"/>
      <c r="D16" s="6"/>
      <c r="E16" s="9">
        <f>SUM(B16/H6)</f>
        <v>0</v>
      </c>
      <c r="F16" s="40"/>
      <c r="G16" s="42"/>
      <c r="H16" s="10"/>
    </row>
    <row r="17" spans="2:8" x14ac:dyDescent="0.25">
      <c r="B17" s="12"/>
      <c r="C17" s="38"/>
      <c r="D17" s="5"/>
      <c r="E17" s="8">
        <f>SUM(B17/H6)</f>
        <v>0</v>
      </c>
      <c r="F17" s="40"/>
      <c r="G17" s="41"/>
      <c r="H17" s="11"/>
    </row>
    <row r="18" spans="2:8" x14ac:dyDescent="0.25">
      <c r="B18" s="13"/>
      <c r="C18" s="39"/>
      <c r="D18" s="6"/>
      <c r="E18" s="9">
        <f>SUM(B18/H6)</f>
        <v>0</v>
      </c>
      <c r="F18" s="40"/>
      <c r="G18" s="42"/>
      <c r="H18" s="10"/>
    </row>
    <row r="19" spans="2:8" x14ac:dyDescent="0.25">
      <c r="B19" s="12"/>
      <c r="C19" s="38"/>
      <c r="D19" s="5"/>
      <c r="E19" s="8">
        <f>SUM(B19/H6)</f>
        <v>0</v>
      </c>
      <c r="F19" s="40"/>
      <c r="G19" s="41"/>
      <c r="H19" s="11"/>
    </row>
    <row r="20" spans="2:8" x14ac:dyDescent="0.25">
      <c r="B20" s="13"/>
      <c r="C20" s="39"/>
      <c r="D20" s="6"/>
      <c r="E20" s="9">
        <f>SUM(B20/H6)</f>
        <v>0</v>
      </c>
      <c r="F20" s="40"/>
      <c r="G20" s="42"/>
      <c r="H20" s="10"/>
    </row>
    <row r="21" spans="2:8" x14ac:dyDescent="0.25">
      <c r="B21" s="12"/>
      <c r="C21" s="38"/>
      <c r="D21" s="5"/>
      <c r="E21" s="8">
        <f>SUM(B21/H6)</f>
        <v>0</v>
      </c>
      <c r="F21" s="40"/>
      <c r="G21" s="41"/>
      <c r="H21" s="11"/>
    </row>
    <row r="22" spans="2:8" x14ac:dyDescent="0.25">
      <c r="B22" s="13"/>
      <c r="C22" s="39"/>
      <c r="D22" s="6"/>
      <c r="E22" s="9">
        <f>SUM(B22/H6)</f>
        <v>0</v>
      </c>
      <c r="F22" s="40"/>
      <c r="G22" s="42"/>
      <c r="H22" s="10"/>
    </row>
    <row r="23" spans="2:8" x14ac:dyDescent="0.25">
      <c r="B23" s="12"/>
      <c r="C23" s="38"/>
      <c r="D23" s="5"/>
      <c r="E23" s="8">
        <f>SUM(B23/H6)</f>
        <v>0</v>
      </c>
      <c r="F23" s="40"/>
      <c r="G23" s="41"/>
      <c r="H23" s="11"/>
    </row>
    <row r="24" spans="2:8" x14ac:dyDescent="0.25">
      <c r="B24" s="14"/>
      <c r="C24" s="39"/>
      <c r="D24" s="28"/>
      <c r="E24" s="9">
        <f>SUM(B24/H6)</f>
        <v>0</v>
      </c>
      <c r="F24" s="40"/>
      <c r="G24" s="42"/>
      <c r="H24" s="10"/>
    </row>
    <row r="25" spans="2:8" x14ac:dyDescent="0.25">
      <c r="B25" s="15"/>
      <c r="C25" s="38"/>
      <c r="D25" s="5"/>
      <c r="E25" s="8">
        <f>SUM(B25/H6)</f>
        <v>0</v>
      </c>
      <c r="F25" s="40"/>
      <c r="G25" s="41"/>
      <c r="H25" s="11"/>
    </row>
    <row r="26" spans="2:8" x14ac:dyDescent="0.25">
      <c r="B26" s="14"/>
      <c r="C26" s="39"/>
      <c r="D26" s="6"/>
      <c r="E26" s="9">
        <f>SUM(B26/H6)</f>
        <v>0</v>
      </c>
      <c r="F26" s="40"/>
      <c r="G26" s="42"/>
      <c r="H26" s="10"/>
    </row>
    <row r="27" spans="2:8" x14ac:dyDescent="0.25">
      <c r="B27" s="15"/>
      <c r="C27" s="38"/>
      <c r="D27" s="5"/>
      <c r="E27" s="8">
        <f>SUM(B27/H6)</f>
        <v>0</v>
      </c>
      <c r="F27" s="40"/>
      <c r="G27" s="41"/>
      <c r="H27" s="11"/>
    </row>
    <row r="28" spans="2:8" x14ac:dyDescent="0.25">
      <c r="B28" s="14"/>
      <c r="C28" s="39"/>
      <c r="D28" s="6"/>
      <c r="E28" s="9">
        <f>SUM(B28/H6)</f>
        <v>0</v>
      </c>
      <c r="F28" s="40"/>
      <c r="G28" s="42"/>
      <c r="H28" s="10"/>
    </row>
    <row r="29" spans="2:8" x14ac:dyDescent="0.25">
      <c r="B29" s="50"/>
      <c r="C29" s="48"/>
      <c r="D29" s="49"/>
      <c r="E29" s="8">
        <f>SUM(B29/H6)</f>
        <v>0</v>
      </c>
      <c r="F29" s="40"/>
      <c r="G29" s="41"/>
      <c r="H29" s="11"/>
    </row>
    <row r="30" spans="2:8" x14ac:dyDescent="0.25">
      <c r="B30" s="51"/>
      <c r="C30" s="46"/>
      <c r="D30" s="47"/>
      <c r="E30" s="77">
        <f>SUM(B30/H6)</f>
        <v>0</v>
      </c>
      <c r="F30" s="40"/>
      <c r="G30" s="42"/>
      <c r="H30" s="10"/>
    </row>
    <row r="31" spans="2:8" x14ac:dyDescent="0.25">
      <c r="B31" s="41"/>
      <c r="C31" s="49"/>
      <c r="D31" s="76"/>
      <c r="E31" s="8">
        <f>SUM(B31/H6)</f>
        <v>0</v>
      </c>
      <c r="F31" s="40"/>
      <c r="G31" s="41"/>
      <c r="H31" s="11"/>
    </row>
    <row r="32" spans="2:8" x14ac:dyDescent="0.25">
      <c r="B32" s="73"/>
      <c r="C32" s="46"/>
      <c r="D32" s="46"/>
      <c r="E32" s="77">
        <f>SUM(B32/H6)</f>
        <v>0</v>
      </c>
      <c r="F32" s="40"/>
      <c r="G32" s="42"/>
      <c r="H32" s="10"/>
    </row>
    <row r="33" spans="1:8" x14ac:dyDescent="0.25">
      <c r="A33" s="2"/>
      <c r="B33" s="41"/>
      <c r="C33" s="49"/>
      <c r="D33" s="49"/>
      <c r="E33" s="8">
        <f>SUM(B33/H6)</f>
        <v>0</v>
      </c>
      <c r="F33" s="40"/>
      <c r="G33" s="41"/>
      <c r="H33" s="11"/>
    </row>
    <row r="34" spans="1:8" x14ac:dyDescent="0.25">
      <c r="B34" s="73"/>
      <c r="C34" s="46"/>
      <c r="D34" s="46"/>
      <c r="E34" s="77">
        <f>SUM(B34/H6)</f>
        <v>0</v>
      </c>
      <c r="G34" s="42"/>
      <c r="H34" s="10"/>
    </row>
    <row r="35" spans="1:8" x14ac:dyDescent="0.25">
      <c r="B35" s="41"/>
      <c r="C35" s="49"/>
      <c r="D35" s="49"/>
      <c r="E35" s="8">
        <f>SUM(B35/H6)</f>
        <v>0</v>
      </c>
      <c r="G35" s="41"/>
      <c r="H35" s="11"/>
    </row>
    <row r="36" spans="1:8" x14ac:dyDescent="0.25">
      <c r="B36" s="73"/>
      <c r="C36" s="46"/>
      <c r="D36" s="46"/>
      <c r="E36" s="77">
        <f>SUM(B36/H6)</f>
        <v>0</v>
      </c>
      <c r="G36" s="42"/>
      <c r="H36" s="52"/>
    </row>
    <row r="37" spans="1:8" x14ac:dyDescent="0.25">
      <c r="B37" s="41"/>
      <c r="C37" s="49"/>
      <c r="D37" s="49"/>
      <c r="E37" s="8">
        <f>SUM(B37/H6)</f>
        <v>0</v>
      </c>
      <c r="G37" s="41"/>
      <c r="H37" s="53"/>
    </row>
    <row r="38" spans="1:8" x14ac:dyDescent="0.25">
      <c r="B38" s="73"/>
      <c r="C38" s="46"/>
      <c r="D38" s="46"/>
      <c r="E38" s="77">
        <f>SUM(B38/H6)</f>
        <v>0</v>
      </c>
      <c r="G38" s="42"/>
      <c r="H38" s="52"/>
    </row>
    <row r="39" spans="1:8" ht="15.75" thickBot="1" x14ac:dyDescent="0.3">
      <c r="B39" s="41"/>
      <c r="C39" s="49"/>
      <c r="D39" s="49"/>
      <c r="E39" s="8">
        <f>SUM(B39/H6)</f>
        <v>0</v>
      </c>
      <c r="G39" s="59"/>
      <c r="H39" s="60"/>
    </row>
    <row r="40" spans="1:8" ht="15.75" thickBot="1" x14ac:dyDescent="0.3">
      <c r="B40" s="74"/>
      <c r="C40" s="75"/>
      <c r="D40" s="75"/>
      <c r="E40" s="78">
        <f>SUM(B40/H6)</f>
        <v>0</v>
      </c>
      <c r="G40" s="61" t="s">
        <v>25</v>
      </c>
      <c r="H40" s="44">
        <f>SUM(H10:H35)</f>
        <v>27</v>
      </c>
    </row>
  </sheetData>
  <sortState ref="L16:L17">
    <sortCondition ref="L16:L17"/>
  </sortState>
  <mergeCells count="3">
    <mergeCell ref="C5:D5"/>
    <mergeCell ref="A3:H3"/>
    <mergeCell ref="C4:D4"/>
  </mergeCells>
  <pageMargins left="0.59055118110236227" right="0.23622047244094491" top="0.74803149606299213" bottom="0.74803149606299213" header="0.31496062992125984" footer="0.31496062992125984"/>
  <pageSetup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1_Cliquer">
                <anchor moveWithCells="1" sizeWithCells="1">
                  <from>
                    <xdr:col>8</xdr:col>
                    <xdr:colOff>752475</xdr:colOff>
                    <xdr:row>8</xdr:row>
                    <xdr:rowOff>0</xdr:rowOff>
                  </from>
                  <to>
                    <xdr:col>10</xdr:col>
                    <xdr:colOff>571500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9</xdr:col>
                    <xdr:colOff>0</xdr:colOff>
                    <xdr:row>9</xdr:row>
                    <xdr:rowOff>142875</xdr:rowOff>
                  </from>
                  <to>
                    <xdr:col>10</xdr:col>
                    <xdr:colOff>571500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33"/>
  <sheetViews>
    <sheetView workbookViewId="0">
      <selection activeCell="F17" sqref="F17"/>
    </sheetView>
  </sheetViews>
  <sheetFormatPr baseColWidth="10" defaultRowHeight="15" x14ac:dyDescent="0.25"/>
  <cols>
    <col min="2" max="2" width="17.85546875" customWidth="1"/>
    <col min="3" max="3" width="13" customWidth="1"/>
    <col min="4" max="4" width="37.28515625" customWidth="1"/>
    <col min="5" max="5" width="17.42578125" customWidth="1"/>
    <col min="8" max="8" width="13.85546875" bestFit="1" customWidth="1"/>
    <col min="11" max="11" width="12.42578125" customWidth="1"/>
  </cols>
  <sheetData>
    <row r="3" spans="2:14" ht="23.25" x14ac:dyDescent="0.35">
      <c r="B3" s="83" t="s">
        <v>10</v>
      </c>
      <c r="C3" s="83"/>
      <c r="D3" s="83"/>
      <c r="E3" s="83"/>
      <c r="F3" s="22"/>
      <c r="G3" s="22"/>
      <c r="H3" s="22"/>
      <c r="I3" s="22"/>
      <c r="J3" s="22"/>
      <c r="K3" s="22"/>
      <c r="L3" s="22"/>
      <c r="M3" s="22"/>
      <c r="N3" s="22"/>
    </row>
    <row r="4" spans="2:14" x14ac:dyDescent="0.25">
      <c r="B4" s="85" t="s">
        <v>12</v>
      </c>
      <c r="C4" s="85"/>
      <c r="D4" s="85"/>
      <c r="E4" s="85"/>
      <c r="G4" s="21"/>
    </row>
    <row r="5" spans="2:14" x14ac:dyDescent="0.25">
      <c r="B5" s="1"/>
      <c r="C5" s="1"/>
      <c r="D5" s="1"/>
      <c r="E5" s="1"/>
      <c r="G5" s="21"/>
    </row>
    <row r="6" spans="2:14" x14ac:dyDescent="0.25">
      <c r="B6" s="2" t="s">
        <v>4</v>
      </c>
      <c r="C6" s="17">
        <v>165</v>
      </c>
      <c r="D6" s="16" t="s">
        <v>6</v>
      </c>
      <c r="E6" s="17">
        <f>SUM(C6-E33)</f>
        <v>24.328928571428577</v>
      </c>
      <c r="F6" t="s">
        <v>20</v>
      </c>
      <c r="G6" t="s">
        <v>21</v>
      </c>
    </row>
    <row r="7" spans="2:14" x14ac:dyDescent="0.25">
      <c r="B7" s="18" t="s">
        <v>8</v>
      </c>
      <c r="C7" s="19">
        <f>PRODUCT(C6*28)</f>
        <v>4620</v>
      </c>
      <c r="D7" s="16" t="s">
        <v>9</v>
      </c>
      <c r="E7" s="20">
        <f>PRODUCT(E6*28)</f>
        <v>681.21000000000015</v>
      </c>
      <c r="G7" t="s">
        <v>22</v>
      </c>
      <c r="H7" s="35">
        <f ca="1">TODAY()</f>
        <v>42465</v>
      </c>
    </row>
    <row r="8" spans="2:14" ht="12.75" customHeight="1" thickBot="1" x14ac:dyDescent="0.3">
      <c r="G8" s="36">
        <v>41495</v>
      </c>
      <c r="H8">
        <v>10</v>
      </c>
    </row>
    <row r="9" spans="2:14" ht="20.25" customHeight="1" thickBot="1" x14ac:dyDescent="0.35">
      <c r="B9" s="25" t="s">
        <v>0</v>
      </c>
      <c r="C9" s="26" t="s">
        <v>1</v>
      </c>
      <c r="D9" s="26" t="s">
        <v>2</v>
      </c>
      <c r="E9" s="27" t="s">
        <v>7</v>
      </c>
    </row>
    <row r="10" spans="2:14" x14ac:dyDescent="0.25">
      <c r="B10" s="30">
        <v>27.6</v>
      </c>
      <c r="C10" s="31">
        <v>41444</v>
      </c>
      <c r="D10" s="32" t="s">
        <v>13</v>
      </c>
      <c r="E10" s="33">
        <f>SUM(10/28)</f>
        <v>0.35714285714285715</v>
      </c>
    </row>
    <row r="11" spans="2:14" x14ac:dyDescent="0.25">
      <c r="B11" s="12">
        <v>84.22</v>
      </c>
      <c r="C11" s="7">
        <v>41473</v>
      </c>
      <c r="D11" s="5" t="s">
        <v>3</v>
      </c>
      <c r="E11" s="8">
        <f t="shared" ref="E11:E19" si="0">SUM(B11/28)</f>
        <v>3.007857142857143</v>
      </c>
    </row>
    <row r="12" spans="2:14" x14ac:dyDescent="0.25">
      <c r="B12" s="13">
        <v>350</v>
      </c>
      <c r="C12" s="4">
        <v>41471</v>
      </c>
      <c r="D12" s="6" t="s">
        <v>14</v>
      </c>
      <c r="E12" s="9">
        <f t="shared" si="0"/>
        <v>12.5</v>
      </c>
    </row>
    <row r="13" spans="2:14" x14ac:dyDescent="0.25">
      <c r="B13" s="12">
        <v>30.74</v>
      </c>
      <c r="C13" s="7">
        <v>41473</v>
      </c>
      <c r="D13" s="5" t="s">
        <v>3</v>
      </c>
      <c r="E13" s="8">
        <f t="shared" si="0"/>
        <v>1.0978571428571429</v>
      </c>
    </row>
    <row r="14" spans="2:14" x14ac:dyDescent="0.25">
      <c r="B14" s="13">
        <v>143.57</v>
      </c>
      <c r="C14" s="4">
        <v>41460</v>
      </c>
      <c r="D14" s="6" t="s">
        <v>15</v>
      </c>
      <c r="E14" s="9">
        <f t="shared" si="0"/>
        <v>5.1274999999999995</v>
      </c>
    </row>
    <row r="15" spans="2:14" x14ac:dyDescent="0.25">
      <c r="B15" s="12">
        <v>31.87</v>
      </c>
      <c r="C15" s="7">
        <v>41465</v>
      </c>
      <c r="D15" s="5" t="s">
        <v>3</v>
      </c>
      <c r="E15" s="8">
        <f t="shared" si="0"/>
        <v>1.1382142857142858</v>
      </c>
    </row>
    <row r="16" spans="2:14" x14ac:dyDescent="0.25">
      <c r="B16" s="13">
        <v>291.39</v>
      </c>
      <c r="C16" s="4">
        <v>41459</v>
      </c>
      <c r="D16" s="6" t="s">
        <v>15</v>
      </c>
      <c r="E16" s="9">
        <f t="shared" si="0"/>
        <v>10.406785714285714</v>
      </c>
    </row>
    <row r="17" spans="2:5" x14ac:dyDescent="0.25">
      <c r="B17" s="12">
        <v>1200</v>
      </c>
      <c r="C17" s="7">
        <v>41490</v>
      </c>
      <c r="D17" s="5" t="s">
        <v>16</v>
      </c>
      <c r="E17" s="34">
        <f t="shared" si="0"/>
        <v>42.857142857142854</v>
      </c>
    </row>
    <row r="18" spans="2:5" x14ac:dyDescent="0.25">
      <c r="B18" s="13">
        <v>520.66</v>
      </c>
      <c r="C18" s="4">
        <v>41478</v>
      </c>
      <c r="D18" s="6" t="s">
        <v>17</v>
      </c>
      <c r="E18" s="29">
        <f t="shared" si="0"/>
        <v>18.594999999999999</v>
      </c>
    </row>
    <row r="19" spans="2:5" x14ac:dyDescent="0.25">
      <c r="B19" s="12">
        <v>545.9</v>
      </c>
      <c r="C19" s="7">
        <v>41471</v>
      </c>
      <c r="D19" s="5" t="s">
        <v>18</v>
      </c>
      <c r="E19" s="8">
        <f t="shared" si="0"/>
        <v>19.49642857142857</v>
      </c>
    </row>
    <row r="20" spans="2:5" x14ac:dyDescent="0.25">
      <c r="B20" s="15">
        <v>14.97</v>
      </c>
      <c r="C20" s="7">
        <v>41477</v>
      </c>
      <c r="D20" s="5" t="s">
        <v>3</v>
      </c>
      <c r="E20" s="11">
        <f t="shared" ref="E20:E25" si="1">SUM(B20/28)</f>
        <v>0.5346428571428572</v>
      </c>
    </row>
    <row r="21" spans="2:5" x14ac:dyDescent="0.25">
      <c r="B21" s="14">
        <v>178</v>
      </c>
      <c r="C21" s="4">
        <v>41474</v>
      </c>
      <c r="D21" s="6" t="s">
        <v>3</v>
      </c>
      <c r="E21" s="10">
        <f t="shared" si="1"/>
        <v>6.3571428571428568</v>
      </c>
    </row>
    <row r="22" spans="2:5" x14ac:dyDescent="0.25">
      <c r="B22" s="15">
        <v>46.95</v>
      </c>
      <c r="C22" s="7">
        <v>41478</v>
      </c>
      <c r="D22" s="5" t="s">
        <v>3</v>
      </c>
      <c r="E22" s="11">
        <f t="shared" si="1"/>
        <v>1.6767857142857143</v>
      </c>
    </row>
    <row r="23" spans="2:5" x14ac:dyDescent="0.25">
      <c r="B23" s="14">
        <v>148.13999999999999</v>
      </c>
      <c r="C23" s="4">
        <v>41476</v>
      </c>
      <c r="D23" s="6" t="s">
        <v>3</v>
      </c>
      <c r="E23" s="10">
        <f t="shared" si="1"/>
        <v>5.2907142857142855</v>
      </c>
    </row>
    <row r="24" spans="2:5" x14ac:dyDescent="0.25">
      <c r="B24" s="14">
        <v>30.38</v>
      </c>
      <c r="C24" s="4">
        <v>41494</v>
      </c>
      <c r="D24" s="28" t="s">
        <v>11</v>
      </c>
      <c r="E24" s="10">
        <f t="shared" si="1"/>
        <v>1.085</v>
      </c>
    </row>
    <row r="25" spans="2:5" x14ac:dyDescent="0.25">
      <c r="B25" s="15">
        <v>312</v>
      </c>
      <c r="C25" s="7">
        <v>41493</v>
      </c>
      <c r="D25" s="5" t="s">
        <v>19</v>
      </c>
      <c r="E25" s="11">
        <f t="shared" si="1"/>
        <v>11.142857142857142</v>
      </c>
    </row>
    <row r="26" spans="2:5" x14ac:dyDescent="0.25">
      <c r="B26" s="14"/>
      <c r="C26" s="4"/>
      <c r="D26" s="6"/>
      <c r="E26" s="10"/>
    </row>
    <row r="27" spans="2:5" x14ac:dyDescent="0.25">
      <c r="B27" s="15"/>
      <c r="C27" s="5"/>
      <c r="D27" s="5"/>
      <c r="E27" s="11">
        <f t="shared" ref="E27:E32" si="2">SUM(B27/28)</f>
        <v>0</v>
      </c>
    </row>
    <row r="28" spans="2:5" x14ac:dyDescent="0.25">
      <c r="B28" s="14"/>
      <c r="C28" s="6"/>
      <c r="D28" s="6"/>
      <c r="E28" s="10">
        <f t="shared" si="2"/>
        <v>0</v>
      </c>
    </row>
    <row r="29" spans="2:5" x14ac:dyDescent="0.25">
      <c r="B29" s="15"/>
      <c r="C29" s="5"/>
      <c r="D29" s="5"/>
      <c r="E29" s="11">
        <f t="shared" si="2"/>
        <v>0</v>
      </c>
    </row>
    <row r="30" spans="2:5" x14ac:dyDescent="0.25">
      <c r="B30" s="14"/>
      <c r="C30" s="6"/>
      <c r="D30" s="6"/>
      <c r="E30" s="10">
        <f t="shared" si="2"/>
        <v>0</v>
      </c>
    </row>
    <row r="31" spans="2:5" x14ac:dyDescent="0.25">
      <c r="B31" s="15"/>
      <c r="C31" s="5"/>
      <c r="D31" s="5"/>
      <c r="E31" s="11">
        <f t="shared" si="2"/>
        <v>0</v>
      </c>
    </row>
    <row r="32" spans="2:5" x14ac:dyDescent="0.25">
      <c r="B32" s="14"/>
      <c r="C32" s="6"/>
      <c r="D32" s="6"/>
      <c r="E32" s="10">
        <f t="shared" si="2"/>
        <v>0</v>
      </c>
    </row>
    <row r="33" spans="1:5" ht="15.75" thickBot="1" x14ac:dyDescent="0.3">
      <c r="A33" s="2" t="s">
        <v>5</v>
      </c>
      <c r="B33" s="23">
        <f>SUM(B10:B32)</f>
        <v>3956.3899999999994</v>
      </c>
      <c r="C33" s="3"/>
      <c r="D33" s="3"/>
      <c r="E33" s="24">
        <f>SUM(E10:E32)</f>
        <v>140.67107142857142</v>
      </c>
    </row>
  </sheetData>
  <mergeCells count="2">
    <mergeCell ref="B3:E3"/>
    <mergeCell ref="B4:E4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0"/>
  <sheetViews>
    <sheetView workbookViewId="0">
      <selection activeCell="C13" sqref="C13"/>
    </sheetView>
  </sheetViews>
  <sheetFormatPr baseColWidth="10" defaultRowHeight="15" x14ac:dyDescent="0.25"/>
  <cols>
    <col min="1" max="1" width="42.7109375" style="64" customWidth="1"/>
  </cols>
  <sheetData>
    <row r="1" spans="1:1" ht="15.75" thickBot="1" x14ac:dyDescent="0.3">
      <c r="A1" s="65" t="s">
        <v>33</v>
      </c>
    </row>
    <row r="2" spans="1:1" x14ac:dyDescent="0.25">
      <c r="A2" s="64" t="s">
        <v>51</v>
      </c>
    </row>
    <row r="3" spans="1:1" x14ac:dyDescent="0.25">
      <c r="A3" s="64" t="s">
        <v>45</v>
      </c>
    </row>
    <row r="4" spans="1:1" x14ac:dyDescent="0.25">
      <c r="A4" s="64" t="s">
        <v>44</v>
      </c>
    </row>
    <row r="5" spans="1:1" x14ac:dyDescent="0.25">
      <c r="A5" s="64" t="s">
        <v>48</v>
      </c>
    </row>
    <row r="6" spans="1:1" x14ac:dyDescent="0.25">
      <c r="A6" s="64" t="s">
        <v>49</v>
      </c>
    </row>
    <row r="7" spans="1:1" x14ac:dyDescent="0.25">
      <c r="A7" s="64" t="s">
        <v>46</v>
      </c>
    </row>
    <row r="8" spans="1:1" x14ac:dyDescent="0.25">
      <c r="A8" t="s">
        <v>52</v>
      </c>
    </row>
    <row r="9" spans="1:1" x14ac:dyDescent="0.25">
      <c r="A9" s="64" t="s">
        <v>37</v>
      </c>
    </row>
    <row r="10" spans="1:1" x14ac:dyDescent="0.25">
      <c r="A10" s="64" t="s">
        <v>36</v>
      </c>
    </row>
    <row r="11" spans="1:1" x14ac:dyDescent="0.25">
      <c r="A11" s="64" t="s">
        <v>35</v>
      </c>
    </row>
    <row r="12" spans="1:1" x14ac:dyDescent="0.25">
      <c r="A12" s="64" t="s">
        <v>13</v>
      </c>
    </row>
    <row r="13" spans="1:1" x14ac:dyDescent="0.25">
      <c r="A13" s="64" t="s">
        <v>53</v>
      </c>
    </row>
    <row r="14" spans="1:1" x14ac:dyDescent="0.25">
      <c r="A14" s="64" t="s">
        <v>47</v>
      </c>
    </row>
    <row r="15" spans="1:1" x14ac:dyDescent="0.25">
      <c r="A15" s="64" t="s">
        <v>34</v>
      </c>
    </row>
    <row r="16" spans="1:1" x14ac:dyDescent="0.25">
      <c r="A16" s="64" t="s">
        <v>38</v>
      </c>
    </row>
    <row r="17" spans="1:1" x14ac:dyDescent="0.25">
      <c r="A17" s="64" t="s">
        <v>50</v>
      </c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</sheetData>
  <sortState ref="A2:A17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Factures</vt:lpstr>
      <vt:lpstr>01-07-13----01-09-13 </vt:lpstr>
      <vt:lpstr>Données</vt:lpstr>
      <vt:lpstr>Feuil3</vt:lpstr>
      <vt:lpstr>Magasin</vt:lpstr>
      <vt:lpstr>Magasins</vt:lpstr>
      <vt:lpstr>Magasinss</vt:lpstr>
      <vt:lpstr>Factures!Zone_d_impression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Dj-Crackwood</dc:creator>
  <cp:lastModifiedBy>Kevin</cp:lastModifiedBy>
  <cp:lastPrinted>2016-04-05T02:26:49Z</cp:lastPrinted>
  <dcterms:created xsi:type="dcterms:W3CDTF">2013-06-10T03:15:20Z</dcterms:created>
  <dcterms:modified xsi:type="dcterms:W3CDTF">2016-04-06T02:58:41Z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d4aecb1f-e1e7-475f-a64b-f0b71927aa87</vt:lpwstr>
  </property>
</Properties>
</file>