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 activeTab="7"/>
  </bookViews>
  <sheets>
    <sheet name="Accueil" sheetId="1" r:id="rId1"/>
    <sheet name="Ecriture" sheetId="2" r:id="rId2"/>
    <sheet name="Rubrique" sheetId="3" r:id="rId3"/>
    <sheet name="Regroupement" sheetId="4" r:id="rId4"/>
    <sheet name="Catégorie " sheetId="5" r:id="rId5"/>
    <sheet name="Compte" sheetId="6" r:id="rId6"/>
    <sheet name="Graphes écritures par rubrique" sheetId="7" r:id="rId7"/>
    <sheet name="Graphes écritures par regroupem" sheetId="8" r:id="rId8"/>
    <sheet name="Feuil9" sheetId="9" r:id="rId9"/>
  </sheets>
  <definedNames>
    <definedName name="Modes_paiement">Feuil9!$D$2:$D$7</definedName>
    <definedName name="Sens">Feuil9!$A$2:$A$3</definedName>
  </definedNames>
  <calcPr calcId="145621"/>
</workbook>
</file>

<file path=xl/calcChain.xml><?xml version="1.0" encoding="utf-8"?>
<calcChain xmlns="http://schemas.openxmlformats.org/spreadsheetml/2006/main">
  <c r="D2" i="6" l="1"/>
  <c r="E2" i="6"/>
  <c r="C2" i="6"/>
  <c r="E5" i="6"/>
  <c r="C2" i="5"/>
  <c r="D2" i="5"/>
  <c r="B2" i="5"/>
  <c r="C2" i="4"/>
  <c r="D2" i="4"/>
  <c r="B2" i="4"/>
  <c r="D2" i="3"/>
  <c r="E2" i="3"/>
  <c r="C2" i="3"/>
  <c r="H1" i="2"/>
</calcChain>
</file>

<file path=xl/sharedStrings.xml><?xml version="1.0" encoding="utf-8"?>
<sst xmlns="http://schemas.openxmlformats.org/spreadsheetml/2006/main" count="294" uniqueCount="86">
  <si>
    <t>Compte</t>
  </si>
  <si>
    <t>Solde initial</t>
  </si>
  <si>
    <t>Recettes</t>
  </si>
  <si>
    <t>Dépenses</t>
  </si>
  <si>
    <t>Solde</t>
  </si>
  <si>
    <t>Observations</t>
  </si>
  <si>
    <t>Compte chèques</t>
  </si>
  <si>
    <t>Comptes</t>
  </si>
  <si>
    <t>Compte chèque</t>
  </si>
  <si>
    <t>Observation</t>
  </si>
  <si>
    <t>Date</t>
  </si>
  <si>
    <t>Libellé</t>
  </si>
  <si>
    <t>Rubrique</t>
  </si>
  <si>
    <t>Sens</t>
  </si>
  <si>
    <t>Mode</t>
  </si>
  <si>
    <t>Référence</t>
  </si>
  <si>
    <t>Montant écriture</t>
  </si>
  <si>
    <t>Date valeur banque</t>
  </si>
  <si>
    <t>Recettes encaissées</t>
  </si>
  <si>
    <t>...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</si>
  <si>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</si>
  <si>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</si>
  <si>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</si>
  <si>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</si>
  <si>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</si>
  <si>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</si>
  <si>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</si>
  <si>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</si>
  <si>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</si>
  <si>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</si>
  <si>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</si>
  <si>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</si>
  <si>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17/02/2015</t>
  </si>
  <si>
    <t>Autres impôts</t>
  </si>
  <si>
    <t>18/01/2015</t>
  </si>
  <si>
    <t>Impôts et taxes</t>
  </si>
  <si>
    <t>19/03/2015</t>
  </si>
  <si>
    <t>Loyers et charges locatives</t>
  </si>
  <si>
    <t>20/02/2015</t>
  </si>
  <si>
    <t>Locations</t>
  </si>
  <si>
    <t>20/03/2015</t>
  </si>
  <si>
    <t>Honoraires</t>
  </si>
  <si>
    <t>22/01/2015</t>
  </si>
  <si>
    <t>Prime d'assurance</t>
  </si>
  <si>
    <t>Autre TFSE</t>
  </si>
  <si>
    <t>23/01/2015</t>
  </si>
  <si>
    <t>Frais de déplacement</t>
  </si>
  <si>
    <t>24/02/2015</t>
  </si>
  <si>
    <t>Charges sociales personnelles</t>
  </si>
  <si>
    <t>25/01/2015</t>
  </si>
  <si>
    <t>Frais de réception</t>
  </si>
  <si>
    <t>Fournitures de bureau</t>
  </si>
  <si>
    <t>25/02/2015</t>
  </si>
  <si>
    <t>Autres frais divers de gestion</t>
  </si>
  <si>
    <t>Autre</t>
  </si>
  <si>
    <t>26/03/2015</t>
  </si>
  <si>
    <t>Charges externes</t>
  </si>
  <si>
    <t>Produits financiers</t>
  </si>
  <si>
    <t>31/01/2015</t>
  </si>
  <si>
    <t>Frais financiers</t>
  </si>
  <si>
    <t>Résultat financier</t>
  </si>
  <si>
    <t>17/02/2016</t>
  </si>
  <si>
    <t>Gains divers</t>
  </si>
  <si>
    <t>18/01/2016</t>
  </si>
  <si>
    <t>Pertes diverses</t>
  </si>
  <si>
    <t>19/03/2016</t>
  </si>
  <si>
    <t>Dotation aux amortissements</t>
  </si>
  <si>
    <t>20/02/2016</t>
  </si>
  <si>
    <t>Bénéfices</t>
  </si>
  <si>
    <t>Catégorie</t>
  </si>
  <si>
    <t>Véhicule</t>
  </si>
  <si>
    <t>Dépenses courantes</t>
  </si>
  <si>
    <t>Revenus</t>
  </si>
  <si>
    <t>Loisirs</t>
  </si>
  <si>
    <t>Regroupements</t>
  </si>
  <si>
    <t>Vacances 2015</t>
  </si>
  <si>
    <t>…</t>
  </si>
  <si>
    <t>Vacances</t>
  </si>
  <si>
    <t>25 écritures</t>
  </si>
  <si>
    <t>Total recettes</t>
  </si>
  <si>
    <t>Total dépenses</t>
  </si>
  <si>
    <t>Solde général</t>
  </si>
  <si>
    <t>Espèces</t>
  </si>
  <si>
    <t>Modes_paiement</t>
  </si>
  <si>
    <t>Famille</t>
  </si>
  <si>
    <t xml:space="preserve">ARCHITECTE D'INTERIEUR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</si>
</sst>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0" fillId="0" borderId="0" xfId="0" applyFont="1" applyFill="1" applyProtection="1">
      <protection locked="0"/>
    </xf>
    <xf numFmtId="0" fontId="2" fillId="3" borderId="3" xfId="0" applyFont="1" applyFill="1" applyBorder="1" applyAlignment="1" applyProtection="1">
      <alignment vertical="top"/>
    </xf>
    <xf numFmtId="14" fontId="2" fillId="3" borderId="2" xfId="1" applyNumberFormat="1" applyFont="1" applyFill="1" applyBorder="1" applyAlignment="1" applyProtection="1">
      <alignment horizontal="center" vertical="top"/>
    </xf>
    <xf numFmtId="165" fontId="2" fillId="3" borderId="2" xfId="1" applyNumberFormat="1" applyFont="1" applyFill="1" applyBorder="1" applyAlignment="1" applyProtection="1">
      <alignment horizontal="left" vertical="top" wrapText="1"/>
    </xf>
    <xf numFmtId="0" fontId="2" fillId="3" borderId="2" xfId="0" applyFont="1" applyFill="1" applyBorder="1" applyAlignment="1" applyProtection="1">
      <alignment horizontal="left" vertical="top"/>
    </xf>
    <xf numFmtId="0" fontId="2" fillId="3" borderId="2" xfId="0" applyFont="1" applyFill="1" applyBorder="1" applyAlignment="1" applyProtection="1">
      <alignment vertical="top"/>
    </xf>
    <xf numFmtId="165" fontId="2" fillId="3" borderId="2" xfId="1" applyNumberFormat="1" applyFont="1" applyFill="1" applyBorder="1" applyAlignment="1" applyProtection="1">
      <alignment horizontal="center" vertical="top" wrapText="1"/>
    </xf>
    <xf numFmtId="165" fontId="2" fillId="3" borderId="4" xfId="1" applyNumberFormat="1" applyFont="1" applyFill="1" applyBorder="1" applyAlignment="1" applyProtection="1">
      <alignment horizontal="left" vertical="top" wrapText="1"/>
    </xf>
    <xf numFmtId="165" fontId="7" fillId="3" borderId="0" xfId="1" applyNumberFormat="1" applyFont="1" applyFill="1" applyBorder="1" applyAlignment="1" applyProtection="1">
      <alignment horizontal="left" vertical="top" wrapText="1"/>
    </xf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/>
    <xf numFmtId="0" fontId="0" fillId="0" borderId="1" xfId="0" applyFont="1" applyFill="1" applyBorder="1"/>
    <xf numFmtId="0" fontId="2" fillId="3" borderId="2" xfId="0" applyFont="1" applyFill="1" applyBorder="1" applyAlignment="1">
      <alignment vertical="top"/>
    </xf>
    <xf numFmtId="165" fontId="2" fillId="3" borderId="2" xfId="1" applyNumberFormat="1" applyFont="1" applyFill="1" applyBorder="1" applyAlignment="1">
      <alignment horizontal="left" vertical="top"/>
    </xf>
    <xf numFmtId="165" fontId="2" fillId="3" borderId="2" xfId="1" applyNumberFormat="1" applyFont="1" applyFill="1" applyBorder="1" applyAlignment="1">
      <alignment horizontal="center" vertical="top" wrapText="1"/>
    </xf>
    <xf numFmtId="165" fontId="0" fillId="0" borderId="1" xfId="1" applyNumberFormat="1" applyFont="1" applyFill="1" applyBorder="1" applyAlignment="1">
      <alignment horizontal="left"/>
    </xf>
    <xf numFmtId="165" fontId="0" fillId="2" borderId="1" xfId="1" applyNumberFormat="1" applyFont="1" applyFill="1" applyBorder="1" applyAlignment="1">
      <alignment horizontal="center"/>
    </xf>
    <xf numFmtId="0" fontId="0" fillId="0" borderId="1" xfId="0" applyFont="1" applyBorder="1" applyProtection="1">
      <protection locked="0"/>
    </xf>
    <xf numFmtId="0" fontId="0" fillId="0" borderId="6" xfId="0" applyFont="1" applyBorder="1" applyAlignment="1">
      <alignment horizontal="left"/>
    </xf>
    <xf numFmtId="165" fontId="0" fillId="0" borderId="6" xfId="1" applyNumberFormat="1" applyFont="1" applyFill="1" applyBorder="1" applyAlignment="1">
      <alignment horizontal="left"/>
    </xf>
    <xf numFmtId="165" fontId="0" fillId="2" borderId="6" xfId="1" applyNumberFormat="1" applyFont="1" applyFill="1" applyBorder="1" applyAlignment="1">
      <alignment horizontal="center"/>
    </xf>
    <xf numFmtId="0" fontId="0" fillId="0" borderId="6" xfId="0" applyFont="1" applyBorder="1" applyProtection="1">
      <protection locked="0"/>
    </xf>
    <xf numFmtId="0" fontId="7" fillId="3" borderId="4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0" fillId="0" borderId="0" xfId="0"/>
    <xf numFmtId="0" fontId="0" fillId="0" borderId="0" xfId="0" applyFont="1" applyProtection="1">
      <protection locked="0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165" fontId="2" fillId="3" borderId="2" xfId="1" applyNumberFormat="1" applyFont="1" applyFill="1" applyBorder="1" applyAlignment="1">
      <alignment horizontal="center" vertical="top"/>
    </xf>
    <xf numFmtId="0" fontId="0" fillId="0" borderId="0" xfId="0"/>
    <xf numFmtId="0" fontId="0" fillId="0" borderId="0" xfId="0" applyFont="1" applyProtection="1">
      <protection locked="0"/>
    </xf>
    <xf numFmtId="165" fontId="2" fillId="3" borderId="2" xfId="1" applyNumberFormat="1" applyFont="1" applyFill="1" applyBorder="1" applyAlignment="1">
      <alignment horizontal="center" vertical="top" wrapText="1"/>
    </xf>
    <xf numFmtId="0" fontId="0" fillId="0" borderId="0" xfId="0"/>
    <xf numFmtId="0" fontId="0" fillId="0" borderId="0" xfId="0" applyFont="1" applyProtection="1">
      <protection locked="0"/>
    </xf>
    <xf numFmtId="165" fontId="0" fillId="0" borderId="0" xfId="1" applyNumberFormat="1" applyFont="1" applyFill="1" applyAlignment="1">
      <alignment horizontal="center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0" fontId="0" fillId="0" borderId="0" xfId="0"/>
    <xf numFmtId="165" fontId="6" fillId="3" borderId="0" xfId="1" applyNumberFormat="1" applyFont="1" applyFill="1" applyAlignment="1" applyProtection="1">
      <alignment horizontal="left" vertical="center"/>
    </xf>
    <xf numFmtId="0" fontId="2" fillId="3" borderId="0" xfId="0" applyFont="1" applyFill="1" applyAlignment="1" applyProtection="1">
      <alignment vertical="center"/>
    </xf>
    <xf numFmtId="0" fontId="0" fillId="4" borderId="1" xfId="0" applyFill="1" applyBorder="1"/>
    <xf numFmtId="166" fontId="0" fillId="0" borderId="1" xfId="0" applyNumberFormat="1" applyBorder="1"/>
    <xf numFmtId="166" fontId="3" fillId="0" borderId="1" xfId="0" applyNumberFormat="1" applyFont="1" applyBorder="1"/>
    <xf numFmtId="166" fontId="4" fillId="0" borderId="1" xfId="0" applyNumberFormat="1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14" fontId="0" fillId="0" borderId="7" xfId="1" applyNumberFormat="1" applyFont="1" applyFill="1" applyBorder="1" applyAlignment="1" applyProtection="1">
      <alignment horizontal="center"/>
    </xf>
    <xf numFmtId="165" fontId="0" fillId="0" borderId="7" xfId="1" applyNumberFormat="1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166" fontId="0" fillId="0" borderId="7" xfId="1" applyNumberFormat="1" applyFont="1" applyFill="1" applyBorder="1" applyProtection="1"/>
    <xf numFmtId="14" fontId="0" fillId="0" borderId="0" xfId="1" applyNumberFormat="1" applyFont="1" applyFill="1" applyBorder="1" applyAlignment="1" applyProtection="1">
      <alignment horizontal="center"/>
    </xf>
    <xf numFmtId="165" fontId="0" fillId="0" borderId="0" xfId="1" applyNumberFormat="1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166" fontId="0" fillId="0" borderId="0" xfId="1" applyNumberFormat="1" applyFont="1" applyFill="1" applyBorder="1" applyProtection="1"/>
    <xf numFmtId="166" fontId="0" fillId="0" borderId="0" xfId="0" applyNumberFormat="1"/>
    <xf numFmtId="165" fontId="0" fillId="2" borderId="0" xfId="1" applyNumberFormat="1" applyFont="1" applyFill="1" applyAlignment="1">
      <alignment horizontal="center"/>
    </xf>
    <xf numFmtId="0" fontId="0" fillId="0" borderId="1" xfId="0" applyFont="1" applyFill="1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Protection="1"/>
    <xf numFmtId="0" fontId="0" fillId="0" borderId="7" xfId="0" applyFill="1" applyBorder="1" applyProtection="1"/>
    <xf numFmtId="165" fontId="7" fillId="3" borderId="7" xfId="1" applyNumberFormat="1" applyFont="1" applyFill="1" applyBorder="1" applyAlignment="1" applyProtection="1">
      <alignment horizontal="left" vertical="top" wrapText="1"/>
    </xf>
    <xf numFmtId="0" fontId="8" fillId="0" borderId="0" xfId="0" applyFont="1" applyAlignment="1">
      <alignment horizontal="center" vertical="center"/>
    </xf>
    <xf numFmtId="0" fontId="0" fillId="0" borderId="7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165" fontId="0" fillId="0" borderId="0" xfId="1" applyNumberFormat="1" applyFont="1" applyFill="1" applyBorder="1" applyAlignment="1" applyProtection="1">
      <alignment horizontal="left" vertical="top"/>
    </xf>
  </cellXfs>
  <cellStyles count="3">
    <cellStyle name="Monétaire 2" xfId="1"/>
    <cellStyle name="Normal" xfId="0" builtinId="0"/>
    <cellStyle name="Normal 2" xfId="2"/>
  </cellStyles>
  <dxfs count="5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top" textRotation="0" wrapText="1" indent="0" justifyLastLine="0" shrinkToFit="0" readingOrder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left" vertical="top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left" vertical="top" textRotation="0" wrapText="1" indent="0" justifyLastLine="0" shrinkToFit="0" readingOrder="0"/>
      <protection locked="1" hidden="0"/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numFmt numFmtId="166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eau1" displayName="Tableau1" ref="A5:F6" totalsRowShown="0">
  <autoFilter ref="A5:F6"/>
  <tableColumns count="6">
    <tableColumn id="1" name="Comptes"/>
    <tableColumn id="2" name="Solde initial" dataDxfId="50"/>
    <tableColumn id="3" name="Recettes"/>
    <tableColumn id="4" name="Dépenses"/>
    <tableColumn id="5" name="Solde"/>
    <tableColumn id="6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4:J33" totalsRowShown="0" headerRowDxfId="49" dataDxfId="47" headerRowBorderDxfId="48" tableBorderDxfId="46" totalsRowBorderDxfId="45" headerRowCellStyle="Monétaire 2" dataCellStyle="Monétaire 2">
  <autoFilter ref="A4:J33"/>
  <tableColumns count="10">
    <tableColumn id="1" name="Compte" dataDxfId="44"/>
    <tableColumn id="2" name="Date" dataDxfId="2" dataCellStyle="Monétaire 2"/>
    <tableColumn id="3" name="Libellé" dataDxfId="0" dataCellStyle="Monétaire 2"/>
    <tableColumn id="5" name="Famille" dataDxfId="1" dataCellStyle="Monétaire 2"/>
    <tableColumn id="6" name="Sens" dataDxfId="43"/>
    <tableColumn id="7" name="Mode" dataDxfId="42"/>
    <tableColumn id="8" name="Référence" dataDxfId="41" dataCellStyle="Monétaire 2"/>
    <tableColumn id="9" name="Montant écriture" dataDxfId="40" dataCellStyle="Monétaire 2"/>
    <tableColumn id="11" name="Date valeur banque" dataDxfId="39" dataCellStyle="Monétaire 2"/>
    <tableColumn id="12" name="Observations" dataDxfId="38" dataCellStyle="Monétaire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4:F33" totalsRowShown="0" dataDxfId="37" tableBorderDxfId="36" dataCellStyle="Monétaire 2">
  <autoFilter ref="A4:F33"/>
  <tableColumns count="6">
    <tableColumn id="1" name="Rubrique" dataDxfId="35"/>
    <tableColumn id="2" name="Catégorie" dataDxfId="34" dataCellStyle="Monétaire 2"/>
    <tableColumn id="3" name="Recettes" dataDxfId="33" dataCellStyle="Monétaire 2"/>
    <tableColumn id="4" name="Dépenses" dataDxfId="32" dataCellStyle="Monétaire 2"/>
    <tableColumn id="5" name="Solde" dataDxfId="31" dataCellStyle="Monétaire 2"/>
    <tableColumn id="6" name="Observation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4:E7" totalsRowShown="0" headerRowBorderDxfId="29" tableBorderDxfId="28" totalsRowBorderDxfId="27">
  <autoFilter ref="A4:E7"/>
  <tableColumns count="5">
    <tableColumn id="1" name="Regroupements" dataDxfId="26"/>
    <tableColumn id="2" name="Recettes" dataDxfId="25" dataCellStyle="Monétaire 2"/>
    <tableColumn id="3" name="Dépenses" dataDxfId="24" dataCellStyle="Monétaire 2"/>
    <tableColumn id="4" name="Solde" dataDxfId="23" dataCellStyle="Monétaire 2"/>
    <tableColumn id="5" name="Observations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4:E10" totalsRowShown="0" headerRowBorderDxfId="21" tableBorderDxfId="20" totalsRowBorderDxfId="19">
  <autoFilter ref="A4:E10"/>
  <tableColumns count="5">
    <tableColumn id="1" name="Catégorie" dataDxfId="18"/>
    <tableColumn id="2" name="Recettes" dataDxfId="17" dataCellStyle="Monétaire 2"/>
    <tableColumn id="3" name="Dépenses" dataDxfId="16" dataCellStyle="Monétaire 2"/>
    <tableColumn id="4" name="Solde" dataDxfId="15" dataCellStyle="Monétaire 2"/>
    <tableColumn id="5" name="Observations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4:F5" totalsRowShown="0" headerRowDxfId="13" dataDxfId="11" headerRowBorderDxfId="12" tableBorderDxfId="10" totalsRowBorderDxfId="9" headerRowCellStyle="Monétaire 2" dataCellStyle="Monétaire 2">
  <autoFilter ref="A4:F5"/>
  <tableColumns count="6">
    <tableColumn id="1" name="Compte" dataDxfId="8"/>
    <tableColumn id="2" name="Solde initial" dataDxfId="7" dataCellStyle="Monétaire 2"/>
    <tableColumn id="3" name="Recettes" dataDxfId="6" dataCellStyle="Monétaire 2"/>
    <tableColumn id="4" name="Dépenses" dataDxfId="5" dataCellStyle="Monétaire 2"/>
    <tableColumn id="5" name="Solde" dataDxfId="4" dataCellStyle="Monétaire 2">
      <calculatedColumnFormula>SUM(Tableau7[[Solde initial]:[Dépenses]])</calculatedColumnFormula>
    </tableColumn>
    <tableColumn id="6" name="Observation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4" sqref="A4"/>
    </sheetView>
  </sheetViews>
  <sheetFormatPr baseColWidth="10" defaultRowHeight="14.4" x14ac:dyDescent="0.3"/>
  <cols>
    <col min="1" max="1" width="25.77734375" customWidth="1"/>
    <col min="2" max="2" width="13.77734375" customWidth="1"/>
    <col min="3" max="3" width="15.5546875" customWidth="1"/>
    <col min="4" max="6" width="13.77734375" customWidth="1"/>
  </cols>
  <sheetData>
    <row r="1" spans="1:6" ht="15.6" customHeight="1" x14ac:dyDescent="0.3">
      <c r="A1" s="68" t="s">
        <v>85</v>
      </c>
    </row>
    <row r="2" spans="1:6" x14ac:dyDescent="0.3">
      <c r="A2" s="68"/>
    </row>
    <row r="3" spans="1:6" x14ac:dyDescent="0.3">
      <c r="A3" s="68"/>
    </row>
    <row r="5" spans="1:6" x14ac:dyDescent="0.3">
      <c r="A5" t="s">
        <v>7</v>
      </c>
      <c r="B5" t="s">
        <v>1</v>
      </c>
      <c r="C5" t="s">
        <v>2</v>
      </c>
      <c r="D5" t="s">
        <v>3</v>
      </c>
      <c r="E5" t="s">
        <v>4</v>
      </c>
      <c r="F5" t="s">
        <v>9</v>
      </c>
    </row>
    <row r="6" spans="1:6" x14ac:dyDescent="0.3">
      <c r="A6" t="s">
        <v>8</v>
      </c>
      <c r="B6" s="59">
        <v>1000</v>
      </c>
      <c r="C6" s="41"/>
    </row>
  </sheetData>
  <mergeCells count="1">
    <mergeCell ref="A1:A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zoomScale="55" zoomScaleNormal="55" workbookViewId="0">
      <selection activeCell="F5" sqref="F5"/>
    </sheetView>
  </sheetViews>
  <sheetFormatPr baseColWidth="10" defaultRowHeight="14.4" x14ac:dyDescent="0.3"/>
  <cols>
    <col min="1" max="2" width="14.33203125" customWidth="1"/>
    <col min="3" max="3" width="19.77734375" customWidth="1"/>
    <col min="4" max="7" width="14.33203125" customWidth="1"/>
    <col min="8" max="8" width="17.5546875" customWidth="1"/>
    <col min="9" max="10" width="14.33203125" customWidth="1"/>
  </cols>
  <sheetData>
    <row r="1" spans="1:10" ht="15.6" x14ac:dyDescent="0.3">
      <c r="F1" s="43" t="s">
        <v>78</v>
      </c>
      <c r="G1" s="42"/>
      <c r="H1" s="42">
        <f>SUBTOTAL(9,Tableau3[Montant écriture])</f>
        <v>290</v>
      </c>
    </row>
    <row r="4" spans="1:10" ht="28.8" x14ac:dyDescent="0.3">
      <c r="A4" s="2" t="s">
        <v>0</v>
      </c>
      <c r="B4" s="3" t="s">
        <v>10</v>
      </c>
      <c r="C4" s="4" t="s">
        <v>11</v>
      </c>
      <c r="D4" s="5" t="s">
        <v>84</v>
      </c>
      <c r="E4" s="6" t="s">
        <v>13</v>
      </c>
      <c r="F4" s="6" t="s">
        <v>14</v>
      </c>
      <c r="G4" s="4" t="s">
        <v>15</v>
      </c>
      <c r="H4" s="4" t="s">
        <v>16</v>
      </c>
      <c r="I4" s="7" t="s">
        <v>17</v>
      </c>
      <c r="J4" s="8" t="s">
        <v>5</v>
      </c>
    </row>
    <row r="5" spans="1:10" x14ac:dyDescent="0.3">
      <c r="A5" s="66" t="s">
        <v>6</v>
      </c>
      <c r="B5" s="51">
        <v>42005</v>
      </c>
      <c r="C5" s="69" t="s">
        <v>18</v>
      </c>
      <c r="D5" s="52" t="s">
        <v>19</v>
      </c>
      <c r="E5" s="53" t="s">
        <v>3</v>
      </c>
      <c r="F5" s="53" t="s">
        <v>20</v>
      </c>
      <c r="G5" s="52"/>
      <c r="H5" s="54">
        <v>10</v>
      </c>
      <c r="I5" s="51">
        <v>42024</v>
      </c>
      <c r="J5" s="67"/>
    </row>
    <row r="6" spans="1:10" x14ac:dyDescent="0.3">
      <c r="A6" s="65" t="s">
        <v>6</v>
      </c>
      <c r="B6" s="55">
        <v>42036</v>
      </c>
      <c r="C6" s="70" t="s">
        <v>21</v>
      </c>
      <c r="D6" s="56" t="s">
        <v>19</v>
      </c>
      <c r="E6" s="57" t="s">
        <v>3</v>
      </c>
      <c r="F6" s="57" t="s">
        <v>20</v>
      </c>
      <c r="G6" s="56"/>
      <c r="H6" s="58">
        <v>10</v>
      </c>
      <c r="I6" s="55">
        <v>42036</v>
      </c>
      <c r="J6" s="9"/>
    </row>
    <row r="7" spans="1:10" x14ac:dyDescent="0.3">
      <c r="A7" s="65" t="s">
        <v>6</v>
      </c>
      <c r="B7" s="55">
        <v>42038</v>
      </c>
      <c r="C7" s="70" t="s">
        <v>23</v>
      </c>
      <c r="D7" s="56" t="s">
        <v>19</v>
      </c>
      <c r="E7" s="57" t="s">
        <v>3</v>
      </c>
      <c r="F7" s="57" t="s">
        <v>20</v>
      </c>
      <c r="G7" s="56"/>
      <c r="H7" s="58">
        <v>10</v>
      </c>
      <c r="I7" s="55">
        <v>42038</v>
      </c>
      <c r="J7" s="9"/>
    </row>
    <row r="8" spans="1:10" x14ac:dyDescent="0.3">
      <c r="A8" s="65" t="s">
        <v>6</v>
      </c>
      <c r="B8" s="55">
        <v>42045</v>
      </c>
      <c r="C8" s="70" t="s">
        <v>25</v>
      </c>
      <c r="D8" s="56" t="s">
        <v>19</v>
      </c>
      <c r="E8" s="57" t="s">
        <v>3</v>
      </c>
      <c r="F8" s="57" t="s">
        <v>20</v>
      </c>
      <c r="G8" s="56"/>
      <c r="H8" s="58">
        <v>10</v>
      </c>
      <c r="I8" s="55">
        <v>42045</v>
      </c>
      <c r="J8" s="9"/>
    </row>
    <row r="9" spans="1:10" x14ac:dyDescent="0.3">
      <c r="A9" s="65" t="s">
        <v>6</v>
      </c>
      <c r="B9" s="55">
        <v>42064</v>
      </c>
      <c r="C9" s="71" t="s">
        <v>26</v>
      </c>
      <c r="D9" s="56" t="s">
        <v>19</v>
      </c>
      <c r="E9" s="57" t="s">
        <v>3</v>
      </c>
      <c r="F9" s="57" t="s">
        <v>20</v>
      </c>
      <c r="G9" s="56"/>
      <c r="H9" s="58">
        <v>10</v>
      </c>
      <c r="I9" s="55">
        <v>42083</v>
      </c>
      <c r="J9" s="9"/>
    </row>
    <row r="10" spans="1:10" x14ac:dyDescent="0.3">
      <c r="A10" s="65" t="s">
        <v>6</v>
      </c>
      <c r="B10" s="55">
        <v>42066</v>
      </c>
      <c r="C10" s="71" t="s">
        <v>28</v>
      </c>
      <c r="D10" s="56" t="s">
        <v>19</v>
      </c>
      <c r="E10" s="57" t="s">
        <v>3</v>
      </c>
      <c r="F10" s="57" t="s">
        <v>20</v>
      </c>
      <c r="G10" s="56"/>
      <c r="H10" s="58">
        <v>10</v>
      </c>
      <c r="I10" s="55">
        <v>42066</v>
      </c>
      <c r="J10" s="9"/>
    </row>
    <row r="11" spans="1:10" x14ac:dyDescent="0.3">
      <c r="A11" s="65" t="s">
        <v>6</v>
      </c>
      <c r="B11" s="55">
        <v>42068</v>
      </c>
      <c r="C11" s="71" t="s">
        <v>29</v>
      </c>
      <c r="D11" s="56" t="s">
        <v>19</v>
      </c>
      <c r="E11" s="57" t="s">
        <v>3</v>
      </c>
      <c r="F11" s="57" t="s">
        <v>20</v>
      </c>
      <c r="G11" s="56"/>
      <c r="H11" s="58">
        <v>10</v>
      </c>
      <c r="I11" s="55">
        <v>42068</v>
      </c>
      <c r="J11" s="9"/>
    </row>
    <row r="12" spans="1:10" x14ac:dyDescent="0.3">
      <c r="A12" s="65" t="s">
        <v>6</v>
      </c>
      <c r="B12" s="55">
        <v>42075</v>
      </c>
      <c r="C12" s="71" t="s">
        <v>30</v>
      </c>
      <c r="D12" s="56" t="s">
        <v>19</v>
      </c>
      <c r="E12" s="57" t="s">
        <v>3</v>
      </c>
      <c r="F12" s="57" t="s">
        <v>20</v>
      </c>
      <c r="G12" s="56"/>
      <c r="H12" s="58">
        <v>10</v>
      </c>
      <c r="I12" s="55">
        <v>42075</v>
      </c>
      <c r="J12" s="9"/>
    </row>
    <row r="13" spans="1:10" x14ac:dyDescent="0.3">
      <c r="A13" s="65" t="s">
        <v>6</v>
      </c>
      <c r="B13" s="55">
        <v>42095</v>
      </c>
      <c r="C13" s="71" t="s">
        <v>31</v>
      </c>
      <c r="D13" s="56" t="s">
        <v>19</v>
      </c>
      <c r="E13" s="57" t="s">
        <v>3</v>
      </c>
      <c r="F13" s="57" t="s">
        <v>20</v>
      </c>
      <c r="G13" s="56"/>
      <c r="H13" s="58">
        <v>10</v>
      </c>
      <c r="I13" s="55">
        <v>42008</v>
      </c>
      <c r="J13" s="9"/>
    </row>
    <row r="14" spans="1:10" x14ac:dyDescent="0.3">
      <c r="A14" s="65" t="s">
        <v>6</v>
      </c>
      <c r="B14" s="55" t="s">
        <v>32</v>
      </c>
      <c r="C14" s="71" t="s">
        <v>33</v>
      </c>
      <c r="D14" s="56" t="s">
        <v>19</v>
      </c>
      <c r="E14" s="57" t="s">
        <v>3</v>
      </c>
      <c r="F14" s="57" t="s">
        <v>20</v>
      </c>
      <c r="G14" s="56"/>
      <c r="H14" s="58">
        <v>10</v>
      </c>
      <c r="I14" s="55">
        <v>42052</v>
      </c>
      <c r="J14" s="9"/>
    </row>
    <row r="15" spans="1:10" x14ac:dyDescent="0.3">
      <c r="A15" s="65" t="s">
        <v>6</v>
      </c>
      <c r="B15" s="55" t="s">
        <v>34</v>
      </c>
      <c r="C15" s="71" t="s">
        <v>35</v>
      </c>
      <c r="D15" s="56" t="s">
        <v>19</v>
      </c>
      <c r="E15" s="57" t="s">
        <v>3</v>
      </c>
      <c r="F15" s="57" t="s">
        <v>20</v>
      </c>
      <c r="G15" s="56"/>
      <c r="H15" s="58">
        <v>10</v>
      </c>
      <c r="I15" s="55">
        <v>42022</v>
      </c>
      <c r="J15" s="9"/>
    </row>
    <row r="16" spans="1:10" x14ac:dyDescent="0.3">
      <c r="A16" s="65" t="s">
        <v>6</v>
      </c>
      <c r="B16" s="55" t="s">
        <v>36</v>
      </c>
      <c r="C16" s="71" t="s">
        <v>37</v>
      </c>
      <c r="D16" s="56" t="s">
        <v>19</v>
      </c>
      <c r="E16" s="57" t="s">
        <v>3</v>
      </c>
      <c r="F16" s="57" t="s">
        <v>20</v>
      </c>
      <c r="G16" s="56"/>
      <c r="H16" s="58">
        <v>10</v>
      </c>
      <c r="I16" s="55"/>
      <c r="J16" s="9"/>
    </row>
    <row r="17" spans="1:10" x14ac:dyDescent="0.3">
      <c r="A17" s="65" t="s">
        <v>6</v>
      </c>
      <c r="B17" s="55" t="s">
        <v>38</v>
      </c>
      <c r="C17" s="71" t="s">
        <v>39</v>
      </c>
      <c r="D17" s="56" t="s">
        <v>19</v>
      </c>
      <c r="E17" s="57" t="s">
        <v>3</v>
      </c>
      <c r="F17" s="57" t="s">
        <v>20</v>
      </c>
      <c r="G17" s="56"/>
      <c r="H17" s="58">
        <v>10</v>
      </c>
      <c r="I17" s="55">
        <v>42055</v>
      </c>
      <c r="J17" s="9"/>
    </row>
    <row r="18" spans="1:10" x14ac:dyDescent="0.3">
      <c r="A18" s="65" t="s">
        <v>6</v>
      </c>
      <c r="B18" s="55" t="s">
        <v>40</v>
      </c>
      <c r="C18" s="71" t="s">
        <v>41</v>
      </c>
      <c r="D18" s="56" t="s">
        <v>19</v>
      </c>
      <c r="E18" s="57" t="s">
        <v>3</v>
      </c>
      <c r="F18" s="57" t="s">
        <v>20</v>
      </c>
      <c r="G18" s="56"/>
      <c r="H18" s="58">
        <v>10</v>
      </c>
      <c r="I18" s="55">
        <v>42083</v>
      </c>
      <c r="J18" s="9"/>
    </row>
    <row r="19" spans="1:10" x14ac:dyDescent="0.3">
      <c r="A19" s="65" t="s">
        <v>6</v>
      </c>
      <c r="B19" s="55" t="s">
        <v>42</v>
      </c>
      <c r="C19" s="71" t="s">
        <v>43</v>
      </c>
      <c r="D19" s="56" t="s">
        <v>19</v>
      </c>
      <c r="E19" s="57" t="s">
        <v>3</v>
      </c>
      <c r="F19" s="57" t="s">
        <v>20</v>
      </c>
      <c r="G19" s="56"/>
      <c r="H19" s="58">
        <v>10</v>
      </c>
      <c r="I19" s="55">
        <v>42026</v>
      </c>
      <c r="J19" s="9"/>
    </row>
    <row r="20" spans="1:10" x14ac:dyDescent="0.3">
      <c r="A20" s="65" t="s">
        <v>6</v>
      </c>
      <c r="B20" s="55" t="s">
        <v>42</v>
      </c>
      <c r="C20" s="71" t="s">
        <v>44</v>
      </c>
      <c r="D20" s="56" t="s">
        <v>19</v>
      </c>
      <c r="E20" s="57" t="s">
        <v>3</v>
      </c>
      <c r="F20" s="57" t="s">
        <v>20</v>
      </c>
      <c r="G20" s="56"/>
      <c r="H20" s="58">
        <v>10</v>
      </c>
      <c r="I20" s="55">
        <v>42026</v>
      </c>
      <c r="J20" s="9"/>
    </row>
    <row r="21" spans="1:10" x14ac:dyDescent="0.3">
      <c r="A21" s="65" t="s">
        <v>6</v>
      </c>
      <c r="B21" s="55" t="s">
        <v>45</v>
      </c>
      <c r="C21" s="71" t="s">
        <v>46</v>
      </c>
      <c r="D21" s="56" t="s">
        <v>19</v>
      </c>
      <c r="E21" s="57" t="s">
        <v>3</v>
      </c>
      <c r="F21" s="57" t="s">
        <v>20</v>
      </c>
      <c r="G21" s="56"/>
      <c r="H21" s="58">
        <v>10</v>
      </c>
      <c r="I21" s="55">
        <v>42027</v>
      </c>
      <c r="J21" s="9"/>
    </row>
    <row r="22" spans="1:10" x14ac:dyDescent="0.3">
      <c r="A22" s="65" t="s">
        <v>6</v>
      </c>
      <c r="B22" s="55" t="s">
        <v>47</v>
      </c>
      <c r="C22" s="71" t="s">
        <v>48</v>
      </c>
      <c r="D22" s="56" t="s">
        <v>19</v>
      </c>
      <c r="E22" s="57" t="s">
        <v>3</v>
      </c>
      <c r="F22" s="57" t="s">
        <v>20</v>
      </c>
      <c r="G22" s="56"/>
      <c r="H22" s="58">
        <v>10</v>
      </c>
      <c r="I22" s="55">
        <v>42059</v>
      </c>
      <c r="J22" s="9"/>
    </row>
    <row r="23" spans="1:10" x14ac:dyDescent="0.3">
      <c r="A23" s="65" t="s">
        <v>6</v>
      </c>
      <c r="B23" s="55" t="s">
        <v>49</v>
      </c>
      <c r="C23" s="71" t="s">
        <v>50</v>
      </c>
      <c r="D23" s="56" t="s">
        <v>19</v>
      </c>
      <c r="E23" s="57" t="s">
        <v>3</v>
      </c>
      <c r="F23" s="57" t="s">
        <v>20</v>
      </c>
      <c r="G23" s="56"/>
      <c r="H23" s="58">
        <v>10</v>
      </c>
      <c r="I23" s="55">
        <v>42029</v>
      </c>
      <c r="J23" s="9"/>
    </row>
    <row r="24" spans="1:10" x14ac:dyDescent="0.3">
      <c r="A24" s="65" t="s">
        <v>6</v>
      </c>
      <c r="B24" s="55" t="s">
        <v>49</v>
      </c>
      <c r="C24" s="71" t="s">
        <v>51</v>
      </c>
      <c r="D24" s="56" t="s">
        <v>19</v>
      </c>
      <c r="E24" s="57" t="s">
        <v>3</v>
      </c>
      <c r="F24" s="57" t="s">
        <v>20</v>
      </c>
      <c r="G24" s="56"/>
      <c r="H24" s="58">
        <v>10</v>
      </c>
      <c r="I24" s="55">
        <v>42029</v>
      </c>
      <c r="J24" s="9"/>
    </row>
    <row r="25" spans="1:10" x14ac:dyDescent="0.3">
      <c r="A25" s="65" t="s">
        <v>6</v>
      </c>
      <c r="B25" s="55" t="s">
        <v>52</v>
      </c>
      <c r="C25" s="71" t="s">
        <v>53</v>
      </c>
      <c r="D25" s="56" t="s">
        <v>19</v>
      </c>
      <c r="E25" s="57" t="s">
        <v>3</v>
      </c>
      <c r="F25" s="57" t="s">
        <v>20</v>
      </c>
      <c r="G25" s="56"/>
      <c r="H25" s="58">
        <v>10</v>
      </c>
      <c r="I25" s="55">
        <v>42060</v>
      </c>
      <c r="J25" s="9"/>
    </row>
    <row r="26" spans="1:10" x14ac:dyDescent="0.3">
      <c r="A26" s="65" t="s">
        <v>6</v>
      </c>
      <c r="B26" s="55" t="s">
        <v>55</v>
      </c>
      <c r="C26" s="71" t="s">
        <v>56</v>
      </c>
      <c r="D26" s="56" t="s">
        <v>19</v>
      </c>
      <c r="E26" s="57" t="s">
        <v>3</v>
      </c>
      <c r="F26" s="57" t="s">
        <v>20</v>
      </c>
      <c r="G26" s="56"/>
      <c r="H26" s="58">
        <v>10</v>
      </c>
      <c r="I26" s="55"/>
      <c r="J26" s="9"/>
    </row>
    <row r="27" spans="1:10" x14ac:dyDescent="0.3">
      <c r="A27" s="65" t="s">
        <v>6</v>
      </c>
      <c r="B27" s="55" t="s">
        <v>55</v>
      </c>
      <c r="C27" s="71" t="s">
        <v>57</v>
      </c>
      <c r="D27" s="56" t="s">
        <v>19</v>
      </c>
      <c r="E27" s="57" t="s">
        <v>3</v>
      </c>
      <c r="F27" s="57" t="s">
        <v>20</v>
      </c>
      <c r="G27" s="56"/>
      <c r="H27" s="58">
        <v>10</v>
      </c>
      <c r="I27" s="55"/>
      <c r="J27" s="9"/>
    </row>
    <row r="28" spans="1:10" x14ac:dyDescent="0.3">
      <c r="A28" s="65" t="s">
        <v>6</v>
      </c>
      <c r="B28" s="55" t="s">
        <v>58</v>
      </c>
      <c r="C28" s="71" t="s">
        <v>59</v>
      </c>
      <c r="D28" s="56" t="s">
        <v>19</v>
      </c>
      <c r="E28" s="57" t="s">
        <v>3</v>
      </c>
      <c r="F28" s="57" t="s">
        <v>20</v>
      </c>
      <c r="G28" s="56"/>
      <c r="H28" s="58">
        <v>10</v>
      </c>
      <c r="I28" s="55">
        <v>42035</v>
      </c>
      <c r="J28" s="9"/>
    </row>
    <row r="29" spans="1:10" x14ac:dyDescent="0.3">
      <c r="A29" s="65" t="s">
        <v>6</v>
      </c>
      <c r="B29" s="55">
        <v>42096</v>
      </c>
      <c r="C29" s="71" t="s">
        <v>60</v>
      </c>
      <c r="D29" s="56" t="s">
        <v>19</v>
      </c>
      <c r="E29" s="57" t="s">
        <v>3</v>
      </c>
      <c r="F29" s="57" t="s">
        <v>20</v>
      </c>
      <c r="G29" s="56"/>
      <c r="H29" s="58">
        <v>10</v>
      </c>
      <c r="I29" s="55">
        <v>42083</v>
      </c>
      <c r="J29" s="9"/>
    </row>
    <row r="30" spans="1:10" x14ac:dyDescent="0.3">
      <c r="A30" s="65" t="s">
        <v>6</v>
      </c>
      <c r="B30" s="55" t="s">
        <v>61</v>
      </c>
      <c r="C30" s="71" t="s">
        <v>62</v>
      </c>
      <c r="D30" s="56" t="s">
        <v>19</v>
      </c>
      <c r="E30" s="57" t="s">
        <v>3</v>
      </c>
      <c r="F30" s="57" t="s">
        <v>20</v>
      </c>
      <c r="G30" s="56"/>
      <c r="H30" s="58">
        <v>10</v>
      </c>
      <c r="I30" s="55">
        <v>42066</v>
      </c>
      <c r="J30" s="9"/>
    </row>
    <row r="31" spans="1:10" x14ac:dyDescent="0.3">
      <c r="A31" s="65" t="s">
        <v>6</v>
      </c>
      <c r="B31" s="55" t="s">
        <v>63</v>
      </c>
      <c r="C31" s="71" t="s">
        <v>64</v>
      </c>
      <c r="D31" s="56" t="s">
        <v>19</v>
      </c>
      <c r="E31" s="57" t="s">
        <v>3</v>
      </c>
      <c r="F31" s="57" t="s">
        <v>20</v>
      </c>
      <c r="G31" s="56"/>
      <c r="H31" s="58">
        <v>10</v>
      </c>
      <c r="I31" s="55">
        <v>42068</v>
      </c>
      <c r="J31" s="9"/>
    </row>
    <row r="32" spans="1:10" x14ac:dyDescent="0.3">
      <c r="A32" s="65" t="s">
        <v>6</v>
      </c>
      <c r="B32" s="55" t="s">
        <v>65</v>
      </c>
      <c r="C32" s="71" t="s">
        <v>66</v>
      </c>
      <c r="D32" s="56" t="s">
        <v>19</v>
      </c>
      <c r="E32" s="57" t="s">
        <v>3</v>
      </c>
      <c r="F32" s="57" t="s">
        <v>20</v>
      </c>
      <c r="G32" s="56"/>
      <c r="H32" s="58">
        <v>10</v>
      </c>
      <c r="I32" s="55">
        <v>42075</v>
      </c>
      <c r="J32" s="9"/>
    </row>
    <row r="33" spans="1:10" x14ac:dyDescent="0.3">
      <c r="A33" s="65" t="s">
        <v>6</v>
      </c>
      <c r="B33" s="55" t="s">
        <v>67</v>
      </c>
      <c r="C33" s="71" t="s">
        <v>68</v>
      </c>
      <c r="D33" s="56" t="s">
        <v>19</v>
      </c>
      <c r="E33" s="57" t="s">
        <v>3</v>
      </c>
      <c r="F33" s="57" t="s">
        <v>20</v>
      </c>
      <c r="G33" s="56"/>
      <c r="H33" s="58">
        <v>10</v>
      </c>
      <c r="I33" s="55">
        <v>42008</v>
      </c>
      <c r="J33" s="9"/>
    </row>
    <row r="34" spans="1:10" x14ac:dyDescent="0.3">
      <c r="J34" s="1"/>
    </row>
    <row r="35" spans="1:10" x14ac:dyDescent="0.3">
      <c r="J35" s="1"/>
    </row>
    <row r="36" spans="1:10" x14ac:dyDescent="0.3">
      <c r="J36" s="1"/>
    </row>
    <row r="37" spans="1:10" x14ac:dyDescent="0.3">
      <c r="J37" s="1"/>
    </row>
    <row r="38" spans="1:10" x14ac:dyDescent="0.3">
      <c r="J38" s="1"/>
    </row>
    <row r="39" spans="1:10" x14ac:dyDescent="0.3">
      <c r="J39" s="1"/>
    </row>
    <row r="40" spans="1:10" x14ac:dyDescent="0.3">
      <c r="J40" s="1"/>
    </row>
    <row r="41" spans="1:10" x14ac:dyDescent="0.3">
      <c r="J41" s="1"/>
    </row>
    <row r="42" spans="1:10" x14ac:dyDescent="0.3">
      <c r="J42" s="1"/>
    </row>
    <row r="43" spans="1:10" x14ac:dyDescent="0.3">
      <c r="J43" s="1"/>
    </row>
    <row r="44" spans="1:10" x14ac:dyDescent="0.3">
      <c r="J44" s="1"/>
    </row>
    <row r="45" spans="1:10" x14ac:dyDescent="0.3">
      <c r="J45" s="1"/>
    </row>
    <row r="46" spans="1:10" x14ac:dyDescent="0.3">
      <c r="J46" s="1"/>
    </row>
    <row r="47" spans="1:10" x14ac:dyDescent="0.3">
      <c r="J47" s="1"/>
    </row>
    <row r="48" spans="1:10" x14ac:dyDescent="0.3">
      <c r="J48" s="1"/>
    </row>
    <row r="49" spans="10:10" x14ac:dyDescent="0.3">
      <c r="J49" s="1"/>
    </row>
    <row r="50" spans="10:10" x14ac:dyDescent="0.3">
      <c r="J50" s="1"/>
    </row>
    <row r="51" spans="10:10" x14ac:dyDescent="0.3">
      <c r="J51" s="1"/>
    </row>
    <row r="52" spans="10:10" x14ac:dyDescent="0.3">
      <c r="J52" s="1"/>
    </row>
    <row r="53" spans="10:10" x14ac:dyDescent="0.3">
      <c r="J53" s="1"/>
    </row>
    <row r="54" spans="10:10" x14ac:dyDescent="0.3">
      <c r="J54" s="1"/>
    </row>
    <row r="55" spans="10:10" x14ac:dyDescent="0.3">
      <c r="J55" s="1"/>
    </row>
    <row r="56" spans="10:10" x14ac:dyDescent="0.3">
      <c r="J56" s="1"/>
    </row>
    <row r="57" spans="10:10" x14ac:dyDescent="0.3">
      <c r="J57" s="1"/>
    </row>
    <row r="58" spans="10:10" x14ac:dyDescent="0.3">
      <c r="J58" s="1"/>
    </row>
    <row r="59" spans="10:10" x14ac:dyDescent="0.3">
      <c r="J59" s="1"/>
    </row>
    <row r="60" spans="10:10" x14ac:dyDescent="0.3">
      <c r="J60" s="1"/>
    </row>
    <row r="61" spans="10:10" x14ac:dyDescent="0.3">
      <c r="J61" s="1"/>
    </row>
    <row r="62" spans="10:10" x14ac:dyDescent="0.3">
      <c r="J62" s="1"/>
    </row>
  </sheetData>
  <dataValidations count="2">
    <dataValidation type="list" allowBlank="1" showInputMessage="1" showErrorMessage="1" sqref="E5:E33">
      <formula1>Sens</formula1>
    </dataValidation>
    <dataValidation type="list" allowBlank="1" showInputMessage="1" showErrorMessage="1" sqref="F5:F33">
      <formula1>Modes_paiement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zoomScale="80" zoomScaleNormal="80" workbookViewId="0">
      <selection activeCell="F6" sqref="F6"/>
    </sheetView>
  </sheetViews>
  <sheetFormatPr baseColWidth="10" defaultRowHeight="14.4" x14ac:dyDescent="0.3"/>
  <cols>
    <col min="1" max="1" width="25.109375" customWidth="1"/>
    <col min="2" max="2" width="17.5546875" customWidth="1"/>
    <col min="3" max="3" width="12.6640625" customWidth="1"/>
    <col min="4" max="4" width="11.77734375" customWidth="1"/>
    <col min="6" max="6" width="13.33203125" customWidth="1"/>
  </cols>
  <sheetData>
    <row r="1" spans="1:6" x14ac:dyDescent="0.3">
      <c r="C1" s="44" t="s">
        <v>79</v>
      </c>
      <c r="D1" s="44" t="s">
        <v>80</v>
      </c>
      <c r="E1" s="44" t="s">
        <v>81</v>
      </c>
    </row>
    <row r="2" spans="1:6" x14ac:dyDescent="0.3">
      <c r="C2" s="45">
        <f>SUBTOTAL(9,Tableau4[Recettes])</f>
        <v>52712</v>
      </c>
      <c r="D2" s="46">
        <f>SUBTOTAL(9,Tableau4[Dépenses])</f>
        <v>-52279</v>
      </c>
      <c r="E2" s="47">
        <f>SUBTOTAL(9,Tableau4[Solde])</f>
        <v>433</v>
      </c>
    </row>
    <row r="4" spans="1:6" x14ac:dyDescent="0.3">
      <c r="A4" s="10" t="s">
        <v>12</v>
      </c>
      <c r="B4" s="17" t="s">
        <v>69</v>
      </c>
      <c r="C4" s="18" t="s">
        <v>2</v>
      </c>
      <c r="D4" s="18" t="s">
        <v>3</v>
      </c>
      <c r="E4" s="16" t="s">
        <v>4</v>
      </c>
      <c r="F4" s="11" t="s">
        <v>5</v>
      </c>
    </row>
    <row r="5" spans="1:6" x14ac:dyDescent="0.3">
      <c r="A5" s="22" t="s">
        <v>18</v>
      </c>
      <c r="B5" s="23" t="s">
        <v>70</v>
      </c>
      <c r="C5" s="24">
        <v>0</v>
      </c>
      <c r="D5" s="24">
        <v>-700</v>
      </c>
      <c r="E5" s="24">
        <v>-700</v>
      </c>
      <c r="F5" s="25"/>
    </row>
    <row r="6" spans="1:6" x14ac:dyDescent="0.3">
      <c r="A6" s="12" t="s">
        <v>21</v>
      </c>
      <c r="B6" s="19" t="s">
        <v>71</v>
      </c>
      <c r="C6" s="20">
        <v>0</v>
      </c>
      <c r="D6" s="20">
        <v>-250</v>
      </c>
      <c r="E6" s="20">
        <v>-250</v>
      </c>
      <c r="F6" s="21"/>
    </row>
    <row r="7" spans="1:6" x14ac:dyDescent="0.3">
      <c r="A7" s="13" t="s">
        <v>23</v>
      </c>
      <c r="B7" s="19" t="s">
        <v>70</v>
      </c>
      <c r="C7" s="20">
        <v>0</v>
      </c>
      <c r="D7" s="20">
        <v>-1432</v>
      </c>
      <c r="E7" s="20">
        <v>-1432</v>
      </c>
      <c r="F7" s="21"/>
    </row>
    <row r="8" spans="1:6" x14ac:dyDescent="0.3">
      <c r="A8" s="13" t="s">
        <v>25</v>
      </c>
      <c r="B8" s="19" t="s">
        <v>71</v>
      </c>
      <c r="C8" s="20">
        <v>0</v>
      </c>
      <c r="D8" s="20">
        <v>-1356</v>
      </c>
      <c r="E8" s="20">
        <v>-1356</v>
      </c>
      <c r="F8" s="21"/>
    </row>
    <row r="9" spans="1:6" x14ac:dyDescent="0.3">
      <c r="A9" s="13" t="s">
        <v>26</v>
      </c>
      <c r="B9" s="19" t="s">
        <v>71</v>
      </c>
      <c r="C9" s="20">
        <v>0</v>
      </c>
      <c r="D9" s="20">
        <v>-35000</v>
      </c>
      <c r="E9" s="20">
        <v>-35000</v>
      </c>
      <c r="F9" s="21"/>
    </row>
    <row r="10" spans="1:6" x14ac:dyDescent="0.3">
      <c r="A10" s="14" t="s">
        <v>28</v>
      </c>
      <c r="B10" s="19" t="s">
        <v>71</v>
      </c>
      <c r="C10" s="20">
        <v>0</v>
      </c>
      <c r="D10" s="20">
        <v>-104</v>
      </c>
      <c r="E10" s="20">
        <v>-104</v>
      </c>
      <c r="F10" s="21"/>
    </row>
    <row r="11" spans="1:6" x14ac:dyDescent="0.3">
      <c r="A11" s="14" t="s">
        <v>29</v>
      </c>
      <c r="B11" s="19" t="s">
        <v>72</v>
      </c>
      <c r="C11" s="20">
        <v>0</v>
      </c>
      <c r="D11" s="20">
        <v>-1640</v>
      </c>
      <c r="E11" s="20">
        <v>-1640</v>
      </c>
      <c r="F11" s="21"/>
    </row>
    <row r="12" spans="1:6" x14ac:dyDescent="0.3">
      <c r="A12" s="14" t="s">
        <v>30</v>
      </c>
      <c r="B12" s="19" t="s">
        <v>70</v>
      </c>
      <c r="C12" s="20">
        <v>0</v>
      </c>
      <c r="D12" s="20">
        <v>-1821</v>
      </c>
      <c r="E12" s="20">
        <v>-1821</v>
      </c>
      <c r="F12" s="21"/>
    </row>
    <row r="13" spans="1:6" x14ac:dyDescent="0.3">
      <c r="A13" s="14" t="s">
        <v>31</v>
      </c>
      <c r="B13" s="19" t="s">
        <v>73</v>
      </c>
      <c r="C13" s="20">
        <v>0</v>
      </c>
      <c r="D13" s="20">
        <v>-1501</v>
      </c>
      <c r="E13" s="20">
        <v>-1501</v>
      </c>
      <c r="F13" s="21"/>
    </row>
    <row r="14" spans="1:6" x14ac:dyDescent="0.3">
      <c r="A14" s="14" t="s">
        <v>33</v>
      </c>
      <c r="B14" s="19" t="s">
        <v>72</v>
      </c>
      <c r="C14" s="20">
        <v>0</v>
      </c>
      <c r="D14" s="20">
        <v>-1670</v>
      </c>
      <c r="E14" s="20">
        <v>-1670</v>
      </c>
      <c r="F14" s="21"/>
    </row>
    <row r="15" spans="1:6" x14ac:dyDescent="0.3">
      <c r="A15" s="14" t="s">
        <v>35</v>
      </c>
      <c r="B15" s="19" t="s">
        <v>71</v>
      </c>
      <c r="C15" s="20">
        <v>0</v>
      </c>
      <c r="D15" s="20">
        <v>-1722</v>
      </c>
      <c r="E15" s="20">
        <v>-1722</v>
      </c>
      <c r="F15" s="21"/>
    </row>
    <row r="16" spans="1:6" x14ac:dyDescent="0.3">
      <c r="A16" s="14" t="s">
        <v>37</v>
      </c>
      <c r="B16" s="19" t="s">
        <v>70</v>
      </c>
      <c r="C16" s="20">
        <v>0</v>
      </c>
      <c r="D16" s="20">
        <v>-1320</v>
      </c>
      <c r="E16" s="20">
        <v>-1320</v>
      </c>
      <c r="F16" s="21"/>
    </row>
    <row r="17" spans="1:6" x14ac:dyDescent="0.3">
      <c r="A17" s="14" t="s">
        <v>39</v>
      </c>
      <c r="B17" s="19" t="s">
        <v>71</v>
      </c>
      <c r="C17" s="20">
        <v>0</v>
      </c>
      <c r="D17" s="20">
        <v>-200</v>
      </c>
      <c r="E17" s="20">
        <v>-200</v>
      </c>
      <c r="F17" s="21"/>
    </row>
    <row r="18" spans="1:6" x14ac:dyDescent="0.3">
      <c r="A18" s="14" t="s">
        <v>41</v>
      </c>
      <c r="B18" s="19" t="s">
        <v>70</v>
      </c>
      <c r="C18" s="20">
        <v>0</v>
      </c>
      <c r="D18" s="20">
        <v>-200</v>
      </c>
      <c r="E18" s="20">
        <v>-200</v>
      </c>
      <c r="F18" s="21"/>
    </row>
    <row r="19" spans="1:6" x14ac:dyDescent="0.3">
      <c r="A19" s="14" t="s">
        <v>43</v>
      </c>
      <c r="B19" s="19" t="s">
        <v>71</v>
      </c>
      <c r="C19" s="20">
        <v>0</v>
      </c>
      <c r="D19" s="20">
        <v>-2352</v>
      </c>
      <c r="E19" s="20">
        <v>-2352</v>
      </c>
      <c r="F19" s="21"/>
    </row>
    <row r="20" spans="1:6" x14ac:dyDescent="0.3">
      <c r="A20" s="14" t="s">
        <v>44</v>
      </c>
      <c r="B20" s="19" t="s">
        <v>71</v>
      </c>
      <c r="C20" s="20">
        <v>0</v>
      </c>
      <c r="D20" s="20">
        <v>-310</v>
      </c>
      <c r="E20" s="20">
        <v>-310</v>
      </c>
      <c r="F20" s="21"/>
    </row>
    <row r="21" spans="1:6" x14ac:dyDescent="0.3">
      <c r="A21" s="14" t="s">
        <v>46</v>
      </c>
      <c r="B21" s="19" t="s">
        <v>71</v>
      </c>
      <c r="C21" s="20">
        <v>10000</v>
      </c>
      <c r="D21" s="20">
        <v>0</v>
      </c>
      <c r="E21" s="20">
        <v>10000</v>
      </c>
      <c r="F21" s="21"/>
    </row>
    <row r="22" spans="1:6" x14ac:dyDescent="0.3">
      <c r="A22" s="14" t="s">
        <v>48</v>
      </c>
      <c r="B22" s="19" t="s">
        <v>72</v>
      </c>
      <c r="C22" s="20">
        <v>3722</v>
      </c>
      <c r="D22" s="20">
        <v>0</v>
      </c>
      <c r="E22" s="20">
        <v>3722</v>
      </c>
      <c r="F22" s="21"/>
    </row>
    <row r="23" spans="1:6" x14ac:dyDescent="0.3">
      <c r="A23" s="14" t="s">
        <v>50</v>
      </c>
      <c r="B23" s="19" t="s">
        <v>70</v>
      </c>
      <c r="C23" s="20">
        <v>3500</v>
      </c>
      <c r="D23" s="20">
        <v>0</v>
      </c>
      <c r="E23" s="20">
        <v>3500</v>
      </c>
      <c r="F23" s="21"/>
    </row>
    <row r="24" spans="1:6" x14ac:dyDescent="0.3">
      <c r="A24" s="15" t="s">
        <v>51</v>
      </c>
      <c r="B24" s="19" t="s">
        <v>73</v>
      </c>
      <c r="C24" s="20">
        <v>3500</v>
      </c>
      <c r="D24" s="20">
        <v>0</v>
      </c>
      <c r="E24" s="20">
        <v>3500</v>
      </c>
      <c r="F24" s="21"/>
    </row>
    <row r="25" spans="1:6" x14ac:dyDescent="0.3">
      <c r="A25" s="15" t="s">
        <v>53</v>
      </c>
      <c r="B25" s="19" t="s">
        <v>72</v>
      </c>
      <c r="C25" s="20">
        <v>25000</v>
      </c>
      <c r="D25" s="20">
        <v>0</v>
      </c>
      <c r="E25" s="20">
        <v>25000</v>
      </c>
      <c r="F25" s="21"/>
    </row>
    <row r="26" spans="1:6" x14ac:dyDescent="0.3">
      <c r="A26" s="15" t="s">
        <v>56</v>
      </c>
      <c r="B26" s="19" t="s">
        <v>71</v>
      </c>
      <c r="C26" s="20">
        <v>3501</v>
      </c>
      <c r="D26" s="20">
        <v>0</v>
      </c>
      <c r="E26" s="20">
        <v>3501</v>
      </c>
      <c r="F26" s="21"/>
    </row>
    <row r="27" spans="1:6" x14ac:dyDescent="0.3">
      <c r="A27" s="15" t="s">
        <v>57</v>
      </c>
      <c r="B27" s="19" t="s">
        <v>70</v>
      </c>
      <c r="C27" s="20">
        <v>3489</v>
      </c>
      <c r="D27" s="20">
        <v>0</v>
      </c>
      <c r="E27" s="20">
        <v>3489</v>
      </c>
      <c r="F27" s="21"/>
    </row>
    <row r="28" spans="1:6" x14ac:dyDescent="0.3">
      <c r="A28" s="15" t="s">
        <v>59</v>
      </c>
      <c r="B28" s="19" t="s">
        <v>71</v>
      </c>
      <c r="C28" s="20">
        <v>0</v>
      </c>
      <c r="D28" s="20">
        <v>-701</v>
      </c>
      <c r="E28" s="20">
        <v>-701</v>
      </c>
      <c r="F28" s="21"/>
    </row>
    <row r="29" spans="1:6" x14ac:dyDescent="0.3">
      <c r="A29" s="15" t="s">
        <v>60</v>
      </c>
      <c r="B29" s="19" t="s">
        <v>70</v>
      </c>
      <c r="C29" s="20">
        <v>0</v>
      </c>
      <c r="D29" s="20">
        <v>0</v>
      </c>
      <c r="E29" s="20">
        <v>0</v>
      </c>
      <c r="F29" s="21"/>
    </row>
    <row r="30" spans="1:6" x14ac:dyDescent="0.3">
      <c r="A30" s="15" t="s">
        <v>62</v>
      </c>
      <c r="B30" s="19" t="s">
        <v>71</v>
      </c>
      <c r="C30" s="20">
        <v>0</v>
      </c>
      <c r="D30" s="20">
        <v>0</v>
      </c>
      <c r="E30" s="20">
        <v>0</v>
      </c>
      <c r="F30" s="21"/>
    </row>
    <row r="31" spans="1:6" x14ac:dyDescent="0.3">
      <c r="A31" s="15" t="s">
        <v>64</v>
      </c>
      <c r="B31" s="19" t="s">
        <v>71</v>
      </c>
      <c r="C31" s="20">
        <v>0</v>
      </c>
      <c r="D31" s="20">
        <v>0</v>
      </c>
      <c r="E31" s="20">
        <v>0</v>
      </c>
      <c r="F31" s="21"/>
    </row>
    <row r="32" spans="1:6" x14ac:dyDescent="0.3">
      <c r="A32" s="15" t="s">
        <v>66</v>
      </c>
      <c r="B32" s="19" t="s">
        <v>71</v>
      </c>
      <c r="C32" s="20">
        <v>0</v>
      </c>
      <c r="D32" s="20">
        <v>0</v>
      </c>
      <c r="E32" s="20">
        <v>0</v>
      </c>
      <c r="F32" s="21"/>
    </row>
    <row r="33" spans="1:6" x14ac:dyDescent="0.3">
      <c r="A33" s="15" t="s">
        <v>68</v>
      </c>
      <c r="B33" s="19" t="s">
        <v>72</v>
      </c>
      <c r="C33" s="20">
        <v>0</v>
      </c>
      <c r="D33" s="20">
        <v>0</v>
      </c>
      <c r="E33" s="20">
        <v>0</v>
      </c>
      <c r="F33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6" sqref="B6"/>
    </sheetView>
  </sheetViews>
  <sheetFormatPr baseColWidth="10" defaultRowHeight="14.4" x14ac:dyDescent="0.3"/>
  <cols>
    <col min="2" max="2" width="11.77734375" customWidth="1"/>
    <col min="3" max="3" width="15.21875" customWidth="1"/>
    <col min="4" max="4" width="11.77734375" customWidth="1"/>
  </cols>
  <sheetData>
    <row r="1" spans="1:5" x14ac:dyDescent="0.3">
      <c r="B1" s="44" t="s">
        <v>79</v>
      </c>
      <c r="C1" s="44" t="s">
        <v>80</v>
      </c>
      <c r="D1" s="44" t="s">
        <v>81</v>
      </c>
    </row>
    <row r="2" spans="1:5" x14ac:dyDescent="0.3">
      <c r="B2" s="48">
        <f>SUBTOTAL(9,Tableau5[Recettes])</f>
        <v>52712</v>
      </c>
      <c r="C2" s="49">
        <f>SUBTOTAL(9,Tableau5[Dépenses])</f>
        <v>-52279</v>
      </c>
      <c r="D2" s="50">
        <f>SUBTOTAL(9,Tableau5[Solde])</f>
        <v>433</v>
      </c>
    </row>
    <row r="4" spans="1:5" x14ac:dyDescent="0.3">
      <c r="A4" s="10" t="s">
        <v>74</v>
      </c>
      <c r="B4" s="32" t="s">
        <v>2</v>
      </c>
      <c r="C4" s="31" t="s">
        <v>3</v>
      </c>
      <c r="D4" s="31" t="s">
        <v>4</v>
      </c>
      <c r="E4" s="11" t="s">
        <v>5</v>
      </c>
    </row>
    <row r="5" spans="1:5" x14ac:dyDescent="0.3">
      <c r="A5" s="28" t="s">
        <v>19</v>
      </c>
      <c r="B5" s="30">
        <v>52712</v>
      </c>
      <c r="C5" s="30">
        <v>-52279</v>
      </c>
      <c r="D5" s="30">
        <v>433</v>
      </c>
      <c r="E5" s="27"/>
    </row>
    <row r="6" spans="1:5" x14ac:dyDescent="0.3">
      <c r="A6" s="28"/>
      <c r="B6" s="30">
        <v>0</v>
      </c>
      <c r="C6" s="30">
        <v>0</v>
      </c>
      <c r="D6" s="30">
        <v>0</v>
      </c>
      <c r="E6" s="26"/>
    </row>
    <row r="7" spans="1:5" x14ac:dyDescent="0.3">
      <c r="A7" s="28" t="s">
        <v>75</v>
      </c>
      <c r="B7" s="30">
        <v>0</v>
      </c>
      <c r="C7" s="30">
        <v>0</v>
      </c>
      <c r="D7" s="30">
        <v>0</v>
      </c>
      <c r="E7" s="27"/>
    </row>
    <row r="8" spans="1:5" x14ac:dyDescent="0.3">
      <c r="E8" s="29"/>
    </row>
    <row r="9" spans="1:5" x14ac:dyDescent="0.3">
      <c r="E9" s="29"/>
    </row>
    <row r="10" spans="1:5" x14ac:dyDescent="0.3">
      <c r="E10" s="2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B6" sqref="B6"/>
    </sheetView>
  </sheetViews>
  <sheetFormatPr baseColWidth="10" defaultRowHeight="14.4" x14ac:dyDescent="0.3"/>
  <cols>
    <col min="2" max="2" width="11.77734375" customWidth="1"/>
    <col min="3" max="3" width="14.33203125" customWidth="1"/>
    <col min="4" max="4" width="11.77734375" customWidth="1"/>
  </cols>
  <sheetData>
    <row r="1" spans="1:5" x14ac:dyDescent="0.3">
      <c r="B1" s="44" t="s">
        <v>79</v>
      </c>
      <c r="C1" s="44" t="s">
        <v>80</v>
      </c>
      <c r="D1" s="44" t="s">
        <v>81</v>
      </c>
    </row>
    <row r="2" spans="1:5" x14ac:dyDescent="0.3">
      <c r="B2" s="48">
        <f>SUBTOTAL(9,Tableau6[Recettes])</f>
        <v>0</v>
      </c>
      <c r="C2" s="49">
        <f>SUBTOTAL(9,Tableau6[Dépenses])</f>
        <v>-48516</v>
      </c>
      <c r="D2" s="50">
        <f>SUBTOTAL(9,Tableau6[Solde])</f>
        <v>-48516</v>
      </c>
    </row>
    <row r="4" spans="1:5" x14ac:dyDescent="0.3">
      <c r="A4" s="10" t="s">
        <v>69</v>
      </c>
      <c r="B4" s="32" t="s">
        <v>2</v>
      </c>
      <c r="C4" s="35" t="s">
        <v>3</v>
      </c>
      <c r="D4" s="35" t="s">
        <v>4</v>
      </c>
      <c r="E4" s="11" t="s">
        <v>5</v>
      </c>
    </row>
    <row r="5" spans="1:5" x14ac:dyDescent="0.3">
      <c r="A5" s="33" t="s">
        <v>76</v>
      </c>
      <c r="B5" s="60"/>
      <c r="C5" s="60">
        <v>0</v>
      </c>
      <c r="D5" s="60">
        <v>0</v>
      </c>
      <c r="E5" s="27"/>
    </row>
    <row r="6" spans="1:5" x14ac:dyDescent="0.3">
      <c r="A6" s="33" t="s">
        <v>71</v>
      </c>
      <c r="B6" s="60">
        <v>0</v>
      </c>
      <c r="C6" s="60">
        <v>-38432</v>
      </c>
      <c r="D6" s="60">
        <v>-38432</v>
      </c>
      <c r="E6" s="26"/>
    </row>
    <row r="7" spans="1:5" x14ac:dyDescent="0.3">
      <c r="A7" s="33" t="s">
        <v>73</v>
      </c>
      <c r="B7" s="60">
        <v>0</v>
      </c>
      <c r="C7" s="60">
        <v>-1501</v>
      </c>
      <c r="D7" s="60">
        <v>-1501</v>
      </c>
      <c r="E7" s="27"/>
    </row>
    <row r="8" spans="1:5" x14ac:dyDescent="0.3">
      <c r="A8" s="33" t="s">
        <v>72</v>
      </c>
      <c r="B8" s="60">
        <v>0</v>
      </c>
      <c r="C8" s="60">
        <v>-3310</v>
      </c>
      <c r="D8" s="60">
        <v>-3310</v>
      </c>
      <c r="E8" s="27"/>
    </row>
    <row r="9" spans="1:5" x14ac:dyDescent="0.3">
      <c r="A9" s="33" t="s">
        <v>77</v>
      </c>
      <c r="B9" s="60">
        <v>0</v>
      </c>
      <c r="C9" s="60">
        <v>0</v>
      </c>
      <c r="D9" s="60">
        <v>0</v>
      </c>
      <c r="E9" s="27"/>
    </row>
    <row r="10" spans="1:5" x14ac:dyDescent="0.3">
      <c r="A10" s="33" t="s">
        <v>70</v>
      </c>
      <c r="B10" s="60">
        <v>0</v>
      </c>
      <c r="C10" s="60">
        <v>-5273</v>
      </c>
      <c r="D10" s="60">
        <v>-5273</v>
      </c>
      <c r="E10" s="27"/>
    </row>
    <row r="11" spans="1:5" x14ac:dyDescent="0.3">
      <c r="E11" s="34"/>
    </row>
    <row r="12" spans="1:5" x14ac:dyDescent="0.3">
      <c r="E12" s="34"/>
    </row>
    <row r="13" spans="1:5" x14ac:dyDescent="0.3">
      <c r="E13" s="34"/>
    </row>
    <row r="14" spans="1:5" x14ac:dyDescent="0.3">
      <c r="E14" s="34"/>
    </row>
    <row r="15" spans="1:5" x14ac:dyDescent="0.3">
      <c r="E15" s="34"/>
    </row>
    <row r="16" spans="1:5" x14ac:dyDescent="0.3">
      <c r="E16" s="3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E5" sqref="E5"/>
    </sheetView>
  </sheetViews>
  <sheetFormatPr baseColWidth="10" defaultRowHeight="14.4" x14ac:dyDescent="0.3"/>
  <cols>
    <col min="2" max="2" width="11.77734375" customWidth="1"/>
    <col min="3" max="5" width="14.21875" customWidth="1"/>
  </cols>
  <sheetData>
    <row r="1" spans="1:6" x14ac:dyDescent="0.3">
      <c r="C1" s="44" t="s">
        <v>79</v>
      </c>
      <c r="D1" s="44" t="s">
        <v>80</v>
      </c>
      <c r="E1" s="44" t="s">
        <v>81</v>
      </c>
    </row>
    <row r="2" spans="1:6" x14ac:dyDescent="0.3">
      <c r="C2" s="45">
        <f>Tableau7[Recettes]</f>
        <v>52712</v>
      </c>
      <c r="D2" s="45">
        <f>Tableau7[Dépenses]</f>
        <v>-52279</v>
      </c>
      <c r="E2" s="45">
        <f>Tableau7[Solde]</f>
        <v>1433</v>
      </c>
    </row>
    <row r="4" spans="1:6" x14ac:dyDescent="0.3">
      <c r="A4" s="10" t="s">
        <v>0</v>
      </c>
      <c r="B4" s="32" t="s">
        <v>1</v>
      </c>
      <c r="C4" s="40" t="s">
        <v>2</v>
      </c>
      <c r="D4" s="40" t="s">
        <v>3</v>
      </c>
      <c r="E4" s="40" t="s">
        <v>4</v>
      </c>
      <c r="F4" s="11" t="s">
        <v>5</v>
      </c>
    </row>
    <row r="5" spans="1:6" x14ac:dyDescent="0.3">
      <c r="A5" s="36" t="s">
        <v>6</v>
      </c>
      <c r="B5" s="38">
        <v>1000</v>
      </c>
      <c r="C5" s="39">
        <v>52712</v>
      </c>
      <c r="D5" s="39">
        <v>-52279</v>
      </c>
      <c r="E5" s="39">
        <f>SUM(Tableau7[[Solde initial]:[Dépenses]])</f>
        <v>1433</v>
      </c>
      <c r="F5" s="27"/>
    </row>
    <row r="6" spans="1:6" x14ac:dyDescent="0.3">
      <c r="F6" s="37"/>
    </row>
    <row r="7" spans="1:6" x14ac:dyDescent="0.3">
      <c r="A7" s="36"/>
      <c r="B7" s="36"/>
      <c r="C7" s="36"/>
      <c r="D7" s="36"/>
      <c r="E7" s="36"/>
      <c r="F7" s="36"/>
    </row>
    <row r="8" spans="1:6" x14ac:dyDescent="0.3">
      <c r="A8" s="36"/>
      <c r="B8" s="36"/>
      <c r="C8" s="36"/>
      <c r="D8" s="36"/>
      <c r="E8" s="36"/>
      <c r="F8" s="36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5" sqref="D5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2" sqref="D2:D7"/>
    </sheetView>
  </sheetViews>
  <sheetFormatPr baseColWidth="10" defaultRowHeight="14.4" x14ac:dyDescent="0.3"/>
  <cols>
    <col min="4" max="4" width="18.33203125" customWidth="1"/>
  </cols>
  <sheetData>
    <row r="1" spans="1:4" x14ac:dyDescent="0.3">
      <c r="A1" s="48" t="s">
        <v>13</v>
      </c>
      <c r="D1" s="61" t="s">
        <v>83</v>
      </c>
    </row>
    <row r="2" spans="1:4" x14ac:dyDescent="0.3">
      <c r="A2" s="48" t="s">
        <v>3</v>
      </c>
      <c r="D2" s="62" t="s">
        <v>54</v>
      </c>
    </row>
    <row r="3" spans="1:4" x14ac:dyDescent="0.3">
      <c r="A3" s="48" t="s">
        <v>2</v>
      </c>
      <c r="D3" s="62" t="s">
        <v>24</v>
      </c>
    </row>
    <row r="4" spans="1:4" x14ac:dyDescent="0.3">
      <c r="C4" s="63"/>
      <c r="D4" s="62" t="s">
        <v>27</v>
      </c>
    </row>
    <row r="5" spans="1:4" x14ac:dyDescent="0.3">
      <c r="D5" s="62" t="s">
        <v>82</v>
      </c>
    </row>
    <row r="6" spans="1:4" x14ac:dyDescent="0.3">
      <c r="D6" s="62" t="s">
        <v>22</v>
      </c>
    </row>
    <row r="7" spans="1:4" x14ac:dyDescent="0.3">
      <c r="D7" s="62" t="s">
        <v>20</v>
      </c>
    </row>
    <row r="8" spans="1:4" x14ac:dyDescent="0.3">
      <c r="D8" s="64"/>
    </row>
  </sheetData>
  <dataValidations count="2">
    <dataValidation type="list" allowBlank="1" showInputMessage="1" showErrorMessage="1" sqref="A2:A3">
      <formula1>$A$2:$A$3</formula1>
    </dataValidation>
    <dataValidation type="list" allowBlank="1" showInputMessage="1" showErrorMessage="1" sqref="D2:D7">
      <formula1>Modes_paiement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Accueil</vt:lpstr>
      <vt:lpstr>Ecriture</vt:lpstr>
      <vt:lpstr>Rubrique</vt:lpstr>
      <vt:lpstr>Regroupement</vt:lpstr>
      <vt:lpstr>Catégorie </vt:lpstr>
      <vt:lpstr>Compte</vt:lpstr>
      <vt:lpstr>Graphes écritures par rubrique</vt:lpstr>
      <vt:lpstr>Graphes écritures par regroupem</vt:lpstr>
      <vt:lpstr>Feuil9</vt:lpstr>
      <vt:lpstr>Modes_paiement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2016-03-07T08:34:33Z</dcterms:modified>
</cp:coreProperties>
</file>