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évin\Documents\Kévin\Rapport U51\"/>
    </mc:Choice>
  </mc:AlternateContent>
  <bookViews>
    <workbookView xWindow="0" yWindow="0" windowWidth="10680" windowHeight="8220" tabRatio="495" activeTab="2"/>
  </bookViews>
  <sheets>
    <sheet name="Données" sheetId="1" r:id="rId1"/>
    <sheet name="Entrée-Sortie" sheetId="2" r:id="rId2"/>
    <sheet name="Suivie de stock" sheetId="4" r:id="rId3"/>
    <sheet name="Devis" sheetId="5" r:id="rId4"/>
  </sheets>
  <definedNames>
    <definedName name="_xlnm._FilterDatabase" localSheetId="1" hidden="1">'Entrée-Sortie'!$A$1:$C$2</definedName>
    <definedName name="Données">Données!$A$1:$D$501</definedName>
    <definedName name="Entrées">'Entrée-Sortie'!$B$3:$C$40</definedName>
    <definedName name="Sorties">'Entrée-Sortie'!$F$3:$G$40</definedName>
    <definedName name="Tableau">'Suivie de stock'!$H$5:$AC$100</definedName>
    <definedName name="ValHighlight">'Suivie de stock'!$J$1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4" l="1"/>
  <c r="F9" i="4"/>
  <c r="F10" i="4"/>
  <c r="F11" i="4"/>
  <c r="F14" i="4"/>
  <c r="F16" i="4"/>
  <c r="B3" i="2"/>
  <c r="F5" i="2"/>
  <c r="F4" i="2"/>
  <c r="F4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F6" i="2" l="1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3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" i="2"/>
  <c r="B5" i="2"/>
  <c r="B6" i="2"/>
  <c r="B7" i="2"/>
  <c r="B8" i="2"/>
  <c r="G2" i="2"/>
  <c r="F12" i="4" l="1"/>
  <c r="F15" i="4"/>
  <c r="F13" i="4"/>
  <c r="F24" i="4"/>
  <c r="F57" i="4"/>
  <c r="F89" i="4"/>
  <c r="F30" i="4"/>
  <c r="F62" i="4"/>
  <c r="F94" i="4"/>
  <c r="F28" i="4"/>
  <c r="F44" i="4"/>
  <c r="F60" i="4"/>
  <c r="F76" i="4"/>
  <c r="F92" i="4"/>
  <c r="F29" i="4"/>
  <c r="F45" i="4"/>
  <c r="F61" i="4"/>
  <c r="F77" i="4"/>
  <c r="F93" i="4"/>
  <c r="F18" i="4"/>
  <c r="F34" i="4"/>
  <c r="F50" i="4"/>
  <c r="F66" i="4"/>
  <c r="F82" i="4"/>
  <c r="F98" i="4"/>
  <c r="F56" i="4"/>
  <c r="F88" i="4"/>
  <c r="C88" i="4" s="1"/>
  <c r="F41" i="4"/>
  <c r="F78" i="4"/>
  <c r="F32" i="4"/>
  <c r="F48" i="4"/>
  <c r="F64" i="4"/>
  <c r="F80" i="4"/>
  <c r="F96" i="4"/>
  <c r="F17" i="4"/>
  <c r="F33" i="4"/>
  <c r="F49" i="4"/>
  <c r="F65" i="4"/>
  <c r="F81" i="4"/>
  <c r="F97" i="4"/>
  <c r="F22" i="4"/>
  <c r="F38" i="4"/>
  <c r="F54" i="4"/>
  <c r="F70" i="4"/>
  <c r="F86" i="4"/>
  <c r="F19" i="4"/>
  <c r="F27" i="4"/>
  <c r="F39" i="4"/>
  <c r="F43" i="4"/>
  <c r="F55" i="4"/>
  <c r="F67" i="4"/>
  <c r="F79" i="4"/>
  <c r="F91" i="4"/>
  <c r="F23" i="4"/>
  <c r="F51" i="4"/>
  <c r="F63" i="4"/>
  <c r="F75" i="4"/>
  <c r="F87" i="4"/>
  <c r="F99" i="4"/>
  <c r="F31" i="4"/>
  <c r="F35" i="4"/>
  <c r="F47" i="4"/>
  <c r="F59" i="4"/>
  <c r="F71" i="4"/>
  <c r="F83" i="4"/>
  <c r="F95" i="4"/>
  <c r="F40" i="4"/>
  <c r="C40" i="4" s="1"/>
  <c r="F72" i="4"/>
  <c r="F25" i="4"/>
  <c r="F73" i="4"/>
  <c r="F46" i="4"/>
  <c r="F20" i="4"/>
  <c r="F36" i="4"/>
  <c r="F52" i="4"/>
  <c r="F68" i="4"/>
  <c r="F84" i="4"/>
  <c r="F100" i="4"/>
  <c r="F21" i="4"/>
  <c r="F37" i="4"/>
  <c r="F53" i="4"/>
  <c r="F69" i="4"/>
  <c r="F85" i="4"/>
  <c r="F26" i="4"/>
  <c r="F42" i="4"/>
  <c r="F58" i="4"/>
  <c r="F74" i="4"/>
  <c r="F90" i="4"/>
  <c r="G8" i="4"/>
  <c r="G11" i="4"/>
  <c r="F7" i="4"/>
  <c r="G9" i="4"/>
  <c r="G15" i="4"/>
  <c r="G19" i="4"/>
  <c r="G23" i="4"/>
  <c r="G27" i="4"/>
  <c r="G31" i="4"/>
  <c r="G35" i="4"/>
  <c r="G39" i="4"/>
  <c r="G43" i="4"/>
  <c r="G47" i="4"/>
  <c r="G51" i="4"/>
  <c r="G55" i="4"/>
  <c r="G59" i="4"/>
  <c r="C59" i="4" s="1"/>
  <c r="G63" i="4"/>
  <c r="G67" i="4"/>
  <c r="G71" i="4"/>
  <c r="G75" i="4"/>
  <c r="G79" i="4"/>
  <c r="G83" i="4"/>
  <c r="G87" i="4"/>
  <c r="G91" i="4"/>
  <c r="G95" i="4"/>
  <c r="G99" i="4"/>
  <c r="G18" i="4"/>
  <c r="G30" i="4"/>
  <c r="G46" i="4"/>
  <c r="G54" i="4"/>
  <c r="G66" i="4"/>
  <c r="G78" i="4"/>
  <c r="G90" i="4"/>
  <c r="G10" i="4"/>
  <c r="C10" i="4" s="1"/>
  <c r="G12" i="4"/>
  <c r="C12" i="4" s="1"/>
  <c r="G16" i="4"/>
  <c r="C16" i="4" s="1"/>
  <c r="G20" i="4"/>
  <c r="G24" i="4"/>
  <c r="G28" i="4"/>
  <c r="G32" i="4"/>
  <c r="G36" i="4"/>
  <c r="G40" i="4"/>
  <c r="G44" i="4"/>
  <c r="G48" i="4"/>
  <c r="G52" i="4"/>
  <c r="G56" i="4"/>
  <c r="G60" i="4"/>
  <c r="G64" i="4"/>
  <c r="G68" i="4"/>
  <c r="G72" i="4"/>
  <c r="G76" i="4"/>
  <c r="G80" i="4"/>
  <c r="C80" i="4" s="1"/>
  <c r="G84" i="4"/>
  <c r="G88" i="4"/>
  <c r="G92" i="4"/>
  <c r="G96" i="4"/>
  <c r="G100" i="4"/>
  <c r="G22" i="4"/>
  <c r="G26" i="4"/>
  <c r="G38" i="4"/>
  <c r="G50" i="4"/>
  <c r="G62" i="4"/>
  <c r="G74" i="4"/>
  <c r="G86" i="4"/>
  <c r="G98" i="4"/>
  <c r="G13" i="4"/>
  <c r="G17" i="4"/>
  <c r="G21" i="4"/>
  <c r="G25" i="4"/>
  <c r="G29" i="4"/>
  <c r="G33" i="4"/>
  <c r="G37" i="4"/>
  <c r="G41" i="4"/>
  <c r="G45" i="4"/>
  <c r="G49" i="4"/>
  <c r="G53" i="4"/>
  <c r="G57" i="4"/>
  <c r="G61" i="4"/>
  <c r="G65" i="4"/>
  <c r="G69" i="4"/>
  <c r="G73" i="4"/>
  <c r="G77" i="4"/>
  <c r="G81" i="4"/>
  <c r="G85" i="4"/>
  <c r="G89" i="4"/>
  <c r="G93" i="4"/>
  <c r="G97" i="4"/>
  <c r="G14" i="4"/>
  <c r="G34" i="4"/>
  <c r="G42" i="4"/>
  <c r="G58" i="4"/>
  <c r="G70" i="4"/>
  <c r="G82" i="4"/>
  <c r="G94" i="4"/>
  <c r="G7" i="4"/>
  <c r="C90" i="4"/>
  <c r="C24" i="4"/>
  <c r="C11" i="4"/>
  <c r="C97" i="4" l="1"/>
  <c r="C33" i="4"/>
  <c r="C39" i="4"/>
  <c r="C64" i="4"/>
  <c r="C19" i="4"/>
  <c r="C56" i="4"/>
  <c r="C20" i="4"/>
  <c r="A20" i="4" s="1"/>
  <c r="C44" i="4"/>
  <c r="C66" i="4"/>
  <c r="C32" i="4"/>
  <c r="C96" i="4"/>
  <c r="C74" i="4"/>
  <c r="C87" i="4"/>
  <c r="C28" i="4"/>
  <c r="C58" i="4"/>
  <c r="C83" i="4"/>
  <c r="C35" i="4"/>
  <c r="C43" i="4"/>
  <c r="C49" i="4"/>
  <c r="C76" i="4"/>
  <c r="C23" i="4"/>
  <c r="C55" i="4"/>
  <c r="C65" i="4"/>
  <c r="C92" i="4"/>
  <c r="C72" i="4"/>
  <c r="C71" i="4"/>
  <c r="C18" i="4"/>
  <c r="A18" i="4" s="1"/>
  <c r="C60" i="4"/>
  <c r="C26" i="4"/>
  <c r="C99" i="4"/>
  <c r="C51" i="4"/>
  <c r="C67" i="4"/>
  <c r="C54" i="4"/>
  <c r="C81" i="4"/>
  <c r="C17" i="4"/>
  <c r="A17" i="4" s="1"/>
  <c r="C78" i="4"/>
  <c r="C75" i="4"/>
  <c r="C91" i="4"/>
  <c r="C48" i="4"/>
  <c r="C27" i="4"/>
  <c r="C38" i="4"/>
  <c r="C86" i="4"/>
  <c r="C14" i="4"/>
  <c r="A14" i="4" s="1"/>
  <c r="C70" i="4"/>
  <c r="C30" i="4"/>
  <c r="C85" i="4"/>
  <c r="C69" i="4"/>
  <c r="C53" i="4"/>
  <c r="C37" i="4"/>
  <c r="C21" i="4"/>
  <c r="C15" i="4"/>
  <c r="A15" i="4" s="1"/>
  <c r="C82" i="4"/>
  <c r="C57" i="4"/>
  <c r="C89" i="4"/>
  <c r="C73" i="4"/>
  <c r="C41" i="4"/>
  <c r="C25" i="4"/>
  <c r="C34" i="4"/>
  <c r="C100" i="4"/>
  <c r="C84" i="4"/>
  <c r="C68" i="4"/>
  <c r="C52" i="4"/>
  <c r="C36" i="4"/>
  <c r="C95" i="4"/>
  <c r="C79" i="4"/>
  <c r="C63" i="4"/>
  <c r="C47" i="4"/>
  <c r="C31" i="4"/>
  <c r="C22" i="4"/>
  <c r="C62" i="4"/>
  <c r="C94" i="4"/>
  <c r="C46" i="4"/>
  <c r="C93" i="4"/>
  <c r="C77" i="4"/>
  <c r="C61" i="4"/>
  <c r="C45" i="4"/>
  <c r="C29" i="4"/>
  <c r="C98" i="4"/>
  <c r="C50" i="4"/>
  <c r="C13" i="4"/>
  <c r="A13" i="4" s="1"/>
  <c r="C7" i="4"/>
  <c r="C42" i="4"/>
  <c r="C9" i="4"/>
  <c r="A9" i="4" s="1"/>
  <c r="C8" i="4"/>
  <c r="A8" i="4" s="1"/>
  <c r="A11" i="4"/>
  <c r="A21" i="4"/>
  <c r="A12" i="4"/>
  <c r="A16" i="4"/>
  <c r="A10" i="4"/>
  <c r="A24" i="4" l="1"/>
  <c r="A23" i="4"/>
  <c r="A19" i="4"/>
  <c r="A27" i="4" l="1"/>
  <c r="A26" i="4"/>
  <c r="A22" i="4"/>
  <c r="A29" i="4" l="1"/>
  <c r="A30" i="4"/>
  <c r="A25" i="4"/>
  <c r="A33" i="4" l="1"/>
  <c r="A32" i="4"/>
  <c r="A28" i="4"/>
  <c r="A36" i="4" l="1"/>
  <c r="A35" i="4"/>
  <c r="A31" i="4"/>
  <c r="A38" i="4" l="1"/>
  <c r="A39" i="4"/>
  <c r="A34" i="4"/>
  <c r="A42" i="4" l="1"/>
  <c r="A41" i="4"/>
  <c r="A37" i="4"/>
  <c r="A44" i="4" l="1"/>
  <c r="A45" i="4"/>
  <c r="A40" i="4"/>
  <c r="A48" i="4" l="1"/>
  <c r="A47" i="4"/>
  <c r="A43" i="4"/>
  <c r="A50" i="4" l="1"/>
  <c r="A51" i="4"/>
  <c r="A46" i="4"/>
  <c r="A54" i="4" l="1"/>
  <c r="A53" i="4"/>
  <c r="A49" i="4"/>
  <c r="A56" i="4" l="1"/>
  <c r="A57" i="4"/>
  <c r="A52" i="4"/>
  <c r="A60" i="4" l="1"/>
  <c r="A59" i="4"/>
  <c r="A55" i="4"/>
  <c r="A62" i="4" l="1"/>
  <c r="A63" i="4"/>
  <c r="A58" i="4"/>
  <c r="A66" i="4" l="1"/>
  <c r="A65" i="4"/>
  <c r="A61" i="4"/>
  <c r="A68" i="4" l="1"/>
  <c r="A69" i="4"/>
  <c r="A64" i="4"/>
  <c r="A72" i="4" l="1"/>
  <c r="A71" i="4"/>
  <c r="A67" i="4"/>
  <c r="A74" i="4" l="1"/>
  <c r="A75" i="4"/>
  <c r="A70" i="4"/>
  <c r="A78" i="4" l="1"/>
  <c r="A77" i="4"/>
  <c r="A73" i="4"/>
  <c r="A80" i="4" l="1"/>
  <c r="A81" i="4"/>
  <c r="A76" i="4"/>
  <c r="A84" i="4" l="1"/>
  <c r="A83" i="4"/>
  <c r="A79" i="4"/>
  <c r="A86" i="4" l="1"/>
  <c r="A87" i="4"/>
  <c r="A82" i="4"/>
  <c r="A90" i="4" l="1"/>
  <c r="A89" i="4"/>
  <c r="A85" i="4"/>
  <c r="A92" i="4" l="1"/>
  <c r="A93" i="4"/>
  <c r="A88" i="4"/>
  <c r="A99" i="4" l="1"/>
  <c r="A96" i="4"/>
  <c r="A95" i="4"/>
  <c r="A98" i="4"/>
  <c r="A91" i="4"/>
  <c r="A94" i="4" l="1"/>
  <c r="A100" i="4" l="1"/>
  <c r="A97" i="4"/>
  <c r="A7" i="4"/>
</calcChain>
</file>

<file path=xl/sharedStrings.xml><?xml version="1.0" encoding="utf-8"?>
<sst xmlns="http://schemas.openxmlformats.org/spreadsheetml/2006/main" count="167" uniqueCount="47">
  <si>
    <t>Référence</t>
  </si>
  <si>
    <t>Produit</t>
  </si>
  <si>
    <t>A01</t>
  </si>
  <si>
    <t>Cheville D6</t>
  </si>
  <si>
    <t>A02</t>
  </si>
  <si>
    <t>Cheville D8</t>
  </si>
  <si>
    <t>A03</t>
  </si>
  <si>
    <t>Cheville D10</t>
  </si>
  <si>
    <t>A04</t>
  </si>
  <si>
    <t>Cheville D14</t>
  </si>
  <si>
    <t>A05</t>
  </si>
  <si>
    <t>Tirefonds 6*50</t>
  </si>
  <si>
    <t>A06</t>
  </si>
  <si>
    <t>Tirefonds 6*100</t>
  </si>
  <si>
    <t>A07</t>
  </si>
  <si>
    <t>vis 3,5*30</t>
  </si>
  <si>
    <t>A08</t>
  </si>
  <si>
    <t>vis 4*30</t>
  </si>
  <si>
    <t>A09</t>
  </si>
  <si>
    <t>vis 3,5*35</t>
  </si>
  <si>
    <t>A10</t>
  </si>
  <si>
    <t>vis 4*35</t>
  </si>
  <si>
    <t>A11</t>
  </si>
  <si>
    <t>vis 4*40</t>
  </si>
  <si>
    <t>A12</t>
  </si>
  <si>
    <t>vis 4*50</t>
  </si>
  <si>
    <t>A13</t>
  </si>
  <si>
    <t>vis 4*60</t>
  </si>
  <si>
    <t>A14</t>
  </si>
  <si>
    <t>vis 4*70</t>
  </si>
  <si>
    <t>A15</t>
  </si>
  <si>
    <t>A16</t>
  </si>
  <si>
    <t>A17</t>
  </si>
  <si>
    <t>A18</t>
  </si>
  <si>
    <t>A19</t>
  </si>
  <si>
    <t>A20</t>
  </si>
  <si>
    <t>Entrée</t>
  </si>
  <si>
    <t>Sortie</t>
  </si>
  <si>
    <t>N/A</t>
  </si>
  <si>
    <t>Seuil Critique</t>
  </si>
  <si>
    <t>Colonne1</t>
  </si>
  <si>
    <t>Fourniture</t>
  </si>
  <si>
    <t>Quantité demandée</t>
  </si>
  <si>
    <t>Stock initial</t>
  </si>
  <si>
    <t xml:space="preserve">  Stock du service menuiserie</t>
  </si>
  <si>
    <t xml:space="preserve">Stock 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</si>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</sst>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6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dashed">
        <color theme="1"/>
      </left>
      <right style="thin">
        <color theme="0"/>
      </right>
      <top style="dashed">
        <color theme="1"/>
      </top>
      <bottom style="dashed">
        <color theme="1"/>
      </bottom>
      <diagonal/>
    </border>
    <border>
      <left style="thin">
        <color theme="0"/>
      </left>
      <right style="dashed">
        <color theme="1"/>
      </right>
      <top style="dashed">
        <color theme="1"/>
      </top>
      <bottom style="dashed">
        <color theme="1"/>
      </bottom>
      <diagonal/>
    </border>
    <border>
      <left style="dashed">
        <color theme="1"/>
      </left>
      <right/>
      <top style="dashed">
        <color theme="1"/>
      </top>
      <bottom style="dashed">
        <color theme="1"/>
      </bottom>
      <diagonal/>
    </border>
    <border>
      <left/>
      <right style="dashed">
        <color theme="1"/>
      </right>
      <top style="dashed">
        <color theme="1"/>
      </top>
      <bottom style="dashed">
        <color theme="1"/>
      </bottom>
      <diagonal/>
    </border>
    <border>
      <left/>
      <right style="dashed">
        <color theme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2" fillId="2" borderId="0" xfId="0" applyFont="1" applyFill="1" applyAlignment="1">
      <alignment horizontal="center"/>
    </xf>
    <xf numFmtId="49" fontId="0" fillId="2" borderId="2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2" fillId="2" borderId="2" xfId="0" applyNumberFormat="1" applyFont="1" applyFill="1" applyBorder="1" applyAlignment="1"/>
    <xf numFmtId="49" fontId="0" fillId="0" borderId="0" xfId="0" applyNumberFormat="1"/>
    <xf numFmtId="0" fontId="2" fillId="2" borderId="3" xfId="0" applyFont="1" applyFill="1" applyBorder="1" applyAlignment="1">
      <alignment horizontal="center"/>
    </xf>
    <xf numFmtId="49" fontId="0" fillId="2" borderId="3" xfId="0" applyNumberFormat="1" applyFill="1" applyBorder="1"/>
    <xf numFmtId="0" fontId="0" fillId="2" borderId="3" xfId="0" applyFill="1" applyBorder="1"/>
    <xf numFmtId="164" fontId="0" fillId="0" borderId="4" xfId="1" applyNumberFormat="1" applyFont="1" applyFill="1" applyBorder="1"/>
    <xf numFmtId="164" fontId="0" fillId="0" borderId="0" xfId="1" applyNumberFormat="1" applyFont="1" applyFill="1" applyBorder="1"/>
    <xf numFmtId="49" fontId="0" fillId="0" borderId="0" xfId="0" applyNumberFormat="1" applyFill="1" applyBorder="1"/>
    <xf numFmtId="0" fontId="0" fillId="0" borderId="0" xfId="0" applyBorder="1"/>
    <xf numFmtId="0" fontId="0" fillId="3" borderId="0" xfId="0" applyFill="1" applyAlignment="1"/>
    <xf numFmtId="0" fontId="0" fillId="0" borderId="0" xfId="0" applyAlignment="1">
      <alignment horizontal="center" vertical="center"/>
    </xf>
    <xf numFmtId="0" fontId="5" fillId="0" borderId="0" xfId="0" applyFont="1" applyFill="1" applyAlignment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6" fillId="0" borderId="6" xfId="0" applyFont="1" applyBorder="1" applyAlignment="1">
      <alignment horizontal="center" textRotation="90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0" fillId="0" borderId="9" xfId="0" applyBorder="1"/>
    <xf numFmtId="0" fontId="7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11" xfId="0" applyBorder="1"/>
    <xf numFmtId="0" fontId="0" fillId="0" borderId="4" xfId="1" applyNumberFormat="1" applyFont="1" applyFill="1" applyBorder="1"/>
    <xf numFmtId="0" fontId="0" fillId="0" borderId="4" xfId="0" applyNumberFormat="1" applyFill="1" applyBorder="1"/>
    <xf numFmtId="0" fontId="0" fillId="0" borderId="0" xfId="0" applyNumberFormat="1"/>
    <xf numFmtId="1" fontId="0" fillId="0" borderId="0" xfId="0" applyNumberFormat="1"/>
    <xf numFmtId="0" fontId="2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6" fontId="7" fillId="3" borderId="15" xfId="0" applyNumberFormat="1" applyFont="1" applyFill="1" applyBorder="1" applyAlignment="1">
      <alignment horizontal="center"/>
    </xf>
    <xf numFmtId="166" fontId="7" fillId="3" borderId="16" xfId="0" applyNumberFormat="1" applyFont="1" applyFill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0" fontId="8" fillId="2" borderId="0" xfId="0" applyFont="1" applyFill="1" applyAlignment="1">
      <alignment horizontal="center" vertical="center" wrapText="1"/>
    </xf>
    <xf numFmtId="0" fontId="5" fillId="3" borderId="0" xfId="0" applyFont="1" applyFill="1" applyAlignment="1"/>
  </cellXfs>
  <cellStyles count="2">
    <cellStyle name="Normal" xfId="0" builtinId="0"/>
    <cellStyle name="Pourcentage" xfId="1" builtinId="5"/>
  </cellStyles>
  <dxfs count="5"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numFmt numFmtId="0" formatCode="General"/>
    </dxf>
    <dxf>
      <border>
        <bottom style="thin">
          <color theme="0"/>
        </bottom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200025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752475</xdr:colOff>
          <xdr:row>2</xdr:row>
          <xdr:rowOff>9525</xdr:rowOff>
        </xdr:from>
        <xdr:to>
          <xdr:col>11</xdr:col>
          <xdr:colOff>552450</xdr:colOff>
          <xdr:row>4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D100" totalsRowShown="0" headerRowDxfId="4" headerRowBorderDxfId="3">
  <tableColumns count="4">
    <tableColumn id="1" name="Colonne1" dataDxfId="2">
      <calculatedColumnFormula>(Tableau1[[#This Row],[Stock ]]&lt;=Tableau1[[#This Row],[Seuil Critique]])</calculatedColumnFormula>
    </tableColumn>
    <tableColumn id="2" name="Produit"/>
    <tableColumn id="3" name="Stock "/>
    <tableColumn id="4" name="Seuil Critiqu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00"/>
  <sheetViews>
    <sheetView workbookViewId="0">
      <selection activeCell="E16" sqref="E16"/>
    </sheetView>
  </sheetViews>
  <sheetFormatPr baseColWidth="10" defaultRowHeight="15" x14ac:dyDescent="0.25"/>
  <cols>
    <col min="2" max="2" width="14.85546875" bestFit="1" customWidth="1"/>
    <col min="3" max="3" width="12.7109375" bestFit="1" customWidth="1"/>
    <col min="4" max="4" width="9" bestFit="1" customWidth="1"/>
  </cols>
  <sheetData>
    <row r="1" spans="1:5" ht="15.75" x14ac:dyDescent="0.25">
      <c r="C1" s="32"/>
      <c r="D1" s="32"/>
    </row>
    <row r="2" spans="1:5" ht="15.75" x14ac:dyDescent="0.25">
      <c r="A2" s="1" t="s">
        <v>0</v>
      </c>
      <c r="B2" s="1" t="s">
        <v>1</v>
      </c>
      <c r="C2" s="10" t="s">
        <v>43</v>
      </c>
      <c r="D2" s="11"/>
      <c r="E2" s="13"/>
    </row>
    <row r="3" spans="1:5" ht="0.75" hidden="1" x14ac:dyDescent="0.25">
      <c r="A3" s="3" t="s">
        <v>38</v>
      </c>
      <c r="B3" s="7" t="s">
        <v>38</v>
      </c>
      <c r="C3" s="10"/>
      <c r="D3" s="11"/>
      <c r="E3" s="13"/>
    </row>
    <row r="4" spans="1:5" x14ac:dyDescent="0.25">
      <c r="A4" s="2" t="s">
        <v>2</v>
      </c>
      <c r="B4" s="8" t="s">
        <v>3</v>
      </c>
      <c r="C4" s="28">
        <v>4</v>
      </c>
      <c r="D4" s="11"/>
      <c r="E4" s="13"/>
    </row>
    <row r="5" spans="1:5" x14ac:dyDescent="0.25">
      <c r="A5" s="2" t="s">
        <v>4</v>
      </c>
      <c r="B5" s="8" t="s">
        <v>5</v>
      </c>
      <c r="C5" s="28">
        <v>50</v>
      </c>
      <c r="D5" s="11"/>
      <c r="E5" s="13"/>
    </row>
    <row r="6" spans="1:5" x14ac:dyDescent="0.25">
      <c r="A6" s="2" t="s">
        <v>6</v>
      </c>
      <c r="B6" s="8" t="s">
        <v>7</v>
      </c>
      <c r="C6" s="28">
        <v>20</v>
      </c>
      <c r="D6" s="11"/>
      <c r="E6" s="13"/>
    </row>
    <row r="7" spans="1:5" x14ac:dyDescent="0.25">
      <c r="A7" s="2" t="s">
        <v>8</v>
      </c>
      <c r="B7" s="8" t="s">
        <v>9</v>
      </c>
      <c r="C7" s="28"/>
      <c r="D7" s="11"/>
      <c r="E7" s="13"/>
    </row>
    <row r="8" spans="1:5" x14ac:dyDescent="0.25">
      <c r="A8" s="2" t="s">
        <v>10</v>
      </c>
      <c r="B8" s="8" t="s">
        <v>11</v>
      </c>
      <c r="C8" s="29">
        <v>86</v>
      </c>
      <c r="D8" s="12"/>
      <c r="E8" s="13"/>
    </row>
    <row r="9" spans="1:5" x14ac:dyDescent="0.25">
      <c r="A9" s="2" t="s">
        <v>12</v>
      </c>
      <c r="B9" s="8" t="s">
        <v>13</v>
      </c>
      <c r="C9" s="29">
        <v>24</v>
      </c>
      <c r="D9" s="12"/>
      <c r="E9" s="13"/>
    </row>
    <row r="10" spans="1:5" x14ac:dyDescent="0.25">
      <c r="A10" s="2" t="s">
        <v>14</v>
      </c>
      <c r="B10" s="9" t="s">
        <v>15</v>
      </c>
      <c r="C10" s="29"/>
      <c r="D10" s="12"/>
      <c r="E10" s="13"/>
    </row>
    <row r="11" spans="1:5" x14ac:dyDescent="0.25">
      <c r="A11" s="2" t="s">
        <v>16</v>
      </c>
      <c r="B11" s="9" t="s">
        <v>17</v>
      </c>
      <c r="C11" s="29">
        <v>54</v>
      </c>
      <c r="D11" s="12"/>
      <c r="E11" s="13"/>
    </row>
    <row r="12" spans="1:5" x14ac:dyDescent="0.25">
      <c r="A12" s="2" t="s">
        <v>18</v>
      </c>
      <c r="B12" s="9" t="s">
        <v>19</v>
      </c>
      <c r="C12" s="29">
        <v>6</v>
      </c>
      <c r="D12" s="12"/>
      <c r="E12" s="13"/>
    </row>
    <row r="13" spans="1:5" x14ac:dyDescent="0.25">
      <c r="A13" s="2" t="s">
        <v>20</v>
      </c>
      <c r="B13" s="9" t="s">
        <v>21</v>
      </c>
      <c r="C13" s="29">
        <v>1</v>
      </c>
      <c r="D13" s="12"/>
      <c r="E13" s="13"/>
    </row>
    <row r="14" spans="1:5" x14ac:dyDescent="0.25">
      <c r="A14" s="2" t="s">
        <v>22</v>
      </c>
      <c r="B14" s="9" t="s">
        <v>23</v>
      </c>
      <c r="C14" s="29"/>
      <c r="D14" s="12"/>
      <c r="E14" s="13"/>
    </row>
    <row r="15" spans="1:5" x14ac:dyDescent="0.25">
      <c r="A15" s="2" t="s">
        <v>24</v>
      </c>
      <c r="B15" s="9" t="s">
        <v>25</v>
      </c>
      <c r="C15" s="29"/>
      <c r="D15" s="12"/>
      <c r="E15" s="13"/>
    </row>
    <row r="16" spans="1:5" x14ac:dyDescent="0.25">
      <c r="A16" s="2" t="s">
        <v>26</v>
      </c>
      <c r="B16" s="9" t="s">
        <v>27</v>
      </c>
      <c r="C16" s="29"/>
      <c r="D16" s="12"/>
      <c r="E16" s="13"/>
    </row>
    <row r="17" spans="1:5" x14ac:dyDescent="0.25">
      <c r="A17" s="2" t="s">
        <v>28</v>
      </c>
      <c r="B17" s="9" t="s">
        <v>29</v>
      </c>
      <c r="C17" s="29"/>
      <c r="D17" s="12"/>
      <c r="E17" s="13"/>
    </row>
    <row r="18" spans="1:5" x14ac:dyDescent="0.25">
      <c r="A18" s="2" t="s">
        <v>30</v>
      </c>
      <c r="B18" s="8"/>
      <c r="C18" s="29"/>
      <c r="D18" s="12"/>
      <c r="E18" s="13"/>
    </row>
    <row r="19" spans="1:5" x14ac:dyDescent="0.25">
      <c r="A19" s="2" t="s">
        <v>31</v>
      </c>
      <c r="B19" s="8"/>
      <c r="C19" s="29"/>
      <c r="D19" s="12"/>
      <c r="E19" s="13"/>
    </row>
    <row r="20" spans="1:5" x14ac:dyDescent="0.25">
      <c r="A20" s="2" t="s">
        <v>32</v>
      </c>
      <c r="B20" s="8"/>
      <c r="C20" s="29"/>
      <c r="D20" s="12"/>
      <c r="E20" s="13"/>
    </row>
    <row r="21" spans="1:5" x14ac:dyDescent="0.25">
      <c r="A21" s="2" t="s">
        <v>33</v>
      </c>
      <c r="B21" s="8"/>
      <c r="C21" s="29"/>
      <c r="D21" s="12"/>
      <c r="E21" s="13"/>
    </row>
    <row r="22" spans="1:5" x14ac:dyDescent="0.25">
      <c r="A22" s="2" t="s">
        <v>34</v>
      </c>
      <c r="B22" s="8"/>
      <c r="C22" s="29"/>
      <c r="D22" s="12"/>
      <c r="E22" s="13"/>
    </row>
    <row r="23" spans="1:5" x14ac:dyDescent="0.25">
      <c r="A23" s="2" t="s">
        <v>35</v>
      </c>
      <c r="B23" s="8"/>
      <c r="C23" s="29"/>
      <c r="D23" s="12"/>
      <c r="E23" s="13"/>
    </row>
    <row r="24" spans="1:5" x14ac:dyDescent="0.25">
      <c r="B24" s="6"/>
      <c r="C24" s="30"/>
    </row>
    <row r="25" spans="1:5" x14ac:dyDescent="0.25">
      <c r="B25" s="6"/>
      <c r="C25" s="30"/>
    </row>
    <row r="26" spans="1:5" x14ac:dyDescent="0.25">
      <c r="B26" s="6"/>
      <c r="C26" s="30"/>
    </row>
    <row r="27" spans="1:5" x14ac:dyDescent="0.25">
      <c r="B27" s="6"/>
      <c r="C27" s="30"/>
    </row>
    <row r="28" spans="1:5" x14ac:dyDescent="0.25">
      <c r="B28" s="6"/>
      <c r="C28" s="30"/>
    </row>
    <row r="29" spans="1:5" x14ac:dyDescent="0.25">
      <c r="B29" s="6"/>
      <c r="C29" s="30"/>
    </row>
    <row r="30" spans="1:5" x14ac:dyDescent="0.25">
      <c r="B30" s="6"/>
      <c r="C30" s="30"/>
    </row>
    <row r="31" spans="1:5" x14ac:dyDescent="0.25">
      <c r="B31" s="6"/>
      <c r="C31" s="30"/>
    </row>
    <row r="32" spans="1:5" x14ac:dyDescent="0.25">
      <c r="B32" s="6"/>
      <c r="C32" s="30"/>
    </row>
    <row r="33" spans="2:3" x14ac:dyDescent="0.25">
      <c r="B33" s="6"/>
      <c r="C33" s="30"/>
    </row>
    <row r="34" spans="2:3" x14ac:dyDescent="0.25">
      <c r="B34" s="6"/>
      <c r="C34" s="30"/>
    </row>
    <row r="35" spans="2:3" x14ac:dyDescent="0.25">
      <c r="B35" s="6"/>
      <c r="C35" s="30"/>
    </row>
    <row r="36" spans="2:3" x14ac:dyDescent="0.25">
      <c r="B36" s="6"/>
      <c r="C36" s="30"/>
    </row>
    <row r="37" spans="2:3" x14ac:dyDescent="0.25">
      <c r="B37" s="6"/>
      <c r="C37" s="30"/>
    </row>
    <row r="38" spans="2:3" x14ac:dyDescent="0.25">
      <c r="B38" s="6"/>
      <c r="C38" s="30"/>
    </row>
    <row r="39" spans="2:3" x14ac:dyDescent="0.25">
      <c r="B39" s="6"/>
      <c r="C39" s="30"/>
    </row>
    <row r="40" spans="2:3" x14ac:dyDescent="0.25">
      <c r="B40" s="6"/>
      <c r="C40" s="30"/>
    </row>
    <row r="41" spans="2:3" x14ac:dyDescent="0.25">
      <c r="B41" s="6"/>
      <c r="C41" s="30"/>
    </row>
    <row r="42" spans="2:3" x14ac:dyDescent="0.25">
      <c r="B42" s="6"/>
      <c r="C42" s="30"/>
    </row>
    <row r="43" spans="2:3" x14ac:dyDescent="0.25">
      <c r="B43" s="6"/>
      <c r="C43" s="30"/>
    </row>
    <row r="44" spans="2:3" x14ac:dyDescent="0.25">
      <c r="B44" s="6"/>
      <c r="C44" s="30"/>
    </row>
    <row r="45" spans="2:3" x14ac:dyDescent="0.25">
      <c r="B45" s="6"/>
      <c r="C45" s="30"/>
    </row>
    <row r="46" spans="2:3" x14ac:dyDescent="0.25">
      <c r="B46" s="6"/>
      <c r="C46" s="30"/>
    </row>
    <row r="47" spans="2:3" x14ac:dyDescent="0.25">
      <c r="B47" s="6"/>
      <c r="C47" s="30"/>
    </row>
    <row r="48" spans="2:3" x14ac:dyDescent="0.25">
      <c r="B48" s="6"/>
      <c r="C48" s="30"/>
    </row>
    <row r="49" spans="2:3" x14ac:dyDescent="0.25">
      <c r="B49" s="6"/>
      <c r="C49" s="30"/>
    </row>
    <row r="50" spans="2:3" x14ac:dyDescent="0.25">
      <c r="B50" s="6"/>
      <c r="C50" s="30"/>
    </row>
    <row r="51" spans="2:3" x14ac:dyDescent="0.25">
      <c r="B51" s="6"/>
      <c r="C51" s="30"/>
    </row>
    <row r="52" spans="2:3" x14ac:dyDescent="0.25">
      <c r="B52" s="6"/>
      <c r="C52" s="30"/>
    </row>
    <row r="53" spans="2:3" x14ac:dyDescent="0.25">
      <c r="B53" s="6"/>
      <c r="C53" s="30"/>
    </row>
    <row r="54" spans="2:3" x14ac:dyDescent="0.25">
      <c r="B54" s="6"/>
      <c r="C54" s="30"/>
    </row>
    <row r="55" spans="2:3" x14ac:dyDescent="0.25">
      <c r="B55" s="6"/>
      <c r="C55" s="30"/>
    </row>
    <row r="56" spans="2:3" x14ac:dyDescent="0.25">
      <c r="B56" s="6"/>
      <c r="C56" s="30"/>
    </row>
    <row r="57" spans="2:3" x14ac:dyDescent="0.25">
      <c r="B57" s="6"/>
      <c r="C57" s="30"/>
    </row>
    <row r="58" spans="2:3" x14ac:dyDescent="0.25">
      <c r="B58" s="6"/>
      <c r="C58" s="30"/>
    </row>
    <row r="59" spans="2:3" x14ac:dyDescent="0.25">
      <c r="B59" s="6"/>
      <c r="C59" s="30"/>
    </row>
    <row r="60" spans="2:3" x14ac:dyDescent="0.25">
      <c r="B60" s="6"/>
      <c r="C60" s="30"/>
    </row>
    <row r="61" spans="2:3" x14ac:dyDescent="0.25">
      <c r="B61" s="6"/>
      <c r="C61" s="30"/>
    </row>
    <row r="62" spans="2:3" x14ac:dyDescent="0.25">
      <c r="B62" s="6"/>
      <c r="C62" s="30"/>
    </row>
    <row r="63" spans="2:3" x14ac:dyDescent="0.25">
      <c r="B63" s="6"/>
      <c r="C63" s="30"/>
    </row>
    <row r="64" spans="2:3" x14ac:dyDescent="0.25">
      <c r="B64" s="6"/>
      <c r="C64" s="30"/>
    </row>
    <row r="65" spans="2:3" x14ac:dyDescent="0.25">
      <c r="B65" s="6"/>
      <c r="C65" s="30"/>
    </row>
    <row r="66" spans="2:3" x14ac:dyDescent="0.25">
      <c r="B66" s="6"/>
      <c r="C66" s="30"/>
    </row>
    <row r="67" spans="2:3" x14ac:dyDescent="0.25">
      <c r="B67" s="6"/>
      <c r="C67" s="30"/>
    </row>
    <row r="68" spans="2:3" x14ac:dyDescent="0.25">
      <c r="B68" s="6"/>
      <c r="C68" s="30"/>
    </row>
    <row r="69" spans="2:3" x14ac:dyDescent="0.25">
      <c r="B69" s="6"/>
      <c r="C69" s="30"/>
    </row>
    <row r="70" spans="2:3" x14ac:dyDescent="0.25">
      <c r="B70" s="6"/>
      <c r="C70" s="30"/>
    </row>
    <row r="71" spans="2:3" x14ac:dyDescent="0.25">
      <c r="B71" s="6"/>
      <c r="C71" s="30"/>
    </row>
    <row r="72" spans="2:3" x14ac:dyDescent="0.25">
      <c r="B72" s="6"/>
      <c r="C72" s="30"/>
    </row>
    <row r="73" spans="2:3" x14ac:dyDescent="0.25">
      <c r="B73" s="6"/>
      <c r="C73" s="30"/>
    </row>
    <row r="74" spans="2:3" x14ac:dyDescent="0.25">
      <c r="B74" s="6"/>
      <c r="C74" s="30"/>
    </row>
    <row r="75" spans="2:3" x14ac:dyDescent="0.25">
      <c r="B75" s="6"/>
      <c r="C75" s="30"/>
    </row>
    <row r="76" spans="2:3" x14ac:dyDescent="0.25">
      <c r="B76" s="6"/>
      <c r="C76" s="30"/>
    </row>
    <row r="77" spans="2:3" x14ac:dyDescent="0.25">
      <c r="B77" s="6"/>
      <c r="C77" s="30"/>
    </row>
    <row r="78" spans="2:3" x14ac:dyDescent="0.25">
      <c r="B78" s="6"/>
      <c r="C78" s="30"/>
    </row>
    <row r="79" spans="2:3" x14ac:dyDescent="0.25">
      <c r="B79" s="6"/>
      <c r="C79" s="30"/>
    </row>
    <row r="80" spans="2:3" x14ac:dyDescent="0.25">
      <c r="B80" s="6"/>
      <c r="C80" s="30"/>
    </row>
    <row r="81" spans="2:3" x14ac:dyDescent="0.25">
      <c r="B81" s="6"/>
      <c r="C81" s="30"/>
    </row>
    <row r="82" spans="2:3" x14ac:dyDescent="0.25">
      <c r="B82" s="6"/>
      <c r="C82" s="30"/>
    </row>
    <row r="83" spans="2:3" x14ac:dyDescent="0.25">
      <c r="B83" s="6"/>
      <c r="C83" s="30"/>
    </row>
    <row r="84" spans="2:3" x14ac:dyDescent="0.25">
      <c r="B84" s="6"/>
      <c r="C84" s="30"/>
    </row>
    <row r="85" spans="2:3" x14ac:dyDescent="0.25">
      <c r="B85" s="6"/>
      <c r="C85" s="30"/>
    </row>
    <row r="86" spans="2:3" x14ac:dyDescent="0.25">
      <c r="B86" s="6"/>
      <c r="C86" s="30"/>
    </row>
    <row r="87" spans="2:3" x14ac:dyDescent="0.25">
      <c r="B87" s="6"/>
      <c r="C87" s="30"/>
    </row>
    <row r="88" spans="2:3" x14ac:dyDescent="0.25">
      <c r="B88" s="6"/>
      <c r="C88" s="30"/>
    </row>
    <row r="89" spans="2:3" x14ac:dyDescent="0.25">
      <c r="B89" s="6"/>
      <c r="C89" s="30"/>
    </row>
    <row r="90" spans="2:3" x14ac:dyDescent="0.25">
      <c r="B90" s="6"/>
      <c r="C90" s="30"/>
    </row>
    <row r="91" spans="2:3" x14ac:dyDescent="0.25">
      <c r="B91" s="6"/>
      <c r="C91" s="30"/>
    </row>
    <row r="92" spans="2:3" x14ac:dyDescent="0.25">
      <c r="B92" s="6"/>
      <c r="C92" s="30"/>
    </row>
    <row r="93" spans="2:3" x14ac:dyDescent="0.25">
      <c r="B93" s="6"/>
      <c r="C93" s="30"/>
    </row>
    <row r="94" spans="2:3" x14ac:dyDescent="0.25">
      <c r="B94" s="6"/>
      <c r="C94" s="30"/>
    </row>
    <row r="95" spans="2:3" x14ac:dyDescent="0.25">
      <c r="B95" s="6"/>
      <c r="C95" s="30"/>
    </row>
    <row r="96" spans="2:3" x14ac:dyDescent="0.25">
      <c r="B96" s="6"/>
      <c r="C96" s="30"/>
    </row>
    <row r="97" spans="2:3" x14ac:dyDescent="0.25">
      <c r="B97" s="6"/>
      <c r="C97" s="30"/>
    </row>
    <row r="98" spans="2:3" x14ac:dyDescent="0.25">
      <c r="B98" s="6"/>
      <c r="C98" s="30"/>
    </row>
    <row r="99" spans="2:3" x14ac:dyDescent="0.25">
      <c r="B99" s="6"/>
      <c r="C99" s="30"/>
    </row>
    <row r="100" spans="2:3" x14ac:dyDescent="0.25">
      <c r="B100" s="6"/>
      <c r="C100" s="30"/>
    </row>
    <row r="101" spans="2:3" x14ac:dyDescent="0.25">
      <c r="B101" s="6"/>
      <c r="C101" s="30"/>
    </row>
    <row r="102" spans="2:3" x14ac:dyDescent="0.25">
      <c r="B102" s="6"/>
      <c r="C102" s="30"/>
    </row>
    <row r="103" spans="2:3" x14ac:dyDescent="0.25">
      <c r="B103" s="6"/>
      <c r="C103" s="30"/>
    </row>
    <row r="104" spans="2:3" x14ac:dyDescent="0.25">
      <c r="B104" s="6"/>
      <c r="C104" s="30"/>
    </row>
    <row r="105" spans="2:3" x14ac:dyDescent="0.25">
      <c r="B105" s="6"/>
      <c r="C105" s="30"/>
    </row>
    <row r="106" spans="2:3" x14ac:dyDescent="0.25">
      <c r="B106" s="6"/>
      <c r="C106" s="30"/>
    </row>
    <row r="107" spans="2:3" x14ac:dyDescent="0.25">
      <c r="B107" s="6"/>
      <c r="C107" s="30"/>
    </row>
    <row r="108" spans="2:3" x14ac:dyDescent="0.25">
      <c r="B108" s="6"/>
      <c r="C108" s="30"/>
    </row>
    <row r="109" spans="2:3" x14ac:dyDescent="0.25">
      <c r="B109" s="6"/>
      <c r="C109" s="30"/>
    </row>
    <row r="110" spans="2:3" x14ac:dyDescent="0.25">
      <c r="B110" s="6"/>
      <c r="C110" s="30"/>
    </row>
    <row r="111" spans="2:3" x14ac:dyDescent="0.25">
      <c r="B111" s="6"/>
      <c r="C111" s="30"/>
    </row>
    <row r="112" spans="2:3" x14ac:dyDescent="0.25">
      <c r="B112" s="6"/>
      <c r="C112" s="30"/>
    </row>
    <row r="113" spans="2:3" x14ac:dyDescent="0.25">
      <c r="B113" s="6"/>
      <c r="C113" s="30"/>
    </row>
    <row r="114" spans="2:3" x14ac:dyDescent="0.25">
      <c r="B114" s="6"/>
      <c r="C114" s="30"/>
    </row>
    <row r="115" spans="2:3" x14ac:dyDescent="0.25">
      <c r="B115" s="6"/>
      <c r="C115" s="30"/>
    </row>
    <row r="116" spans="2:3" x14ac:dyDescent="0.25">
      <c r="B116" s="6"/>
      <c r="C116" s="30"/>
    </row>
    <row r="117" spans="2:3" x14ac:dyDescent="0.25">
      <c r="B117" s="6"/>
      <c r="C117" s="30"/>
    </row>
    <row r="118" spans="2:3" x14ac:dyDescent="0.25">
      <c r="B118" s="6"/>
      <c r="C118" s="30"/>
    </row>
    <row r="119" spans="2:3" x14ac:dyDescent="0.25">
      <c r="B119" s="6"/>
      <c r="C119" s="30"/>
    </row>
    <row r="120" spans="2:3" x14ac:dyDescent="0.25">
      <c r="B120" s="6"/>
      <c r="C120" s="30"/>
    </row>
    <row r="121" spans="2:3" x14ac:dyDescent="0.25">
      <c r="B121" s="6"/>
      <c r="C121" s="30"/>
    </row>
    <row r="122" spans="2:3" x14ac:dyDescent="0.25">
      <c r="B122" s="6"/>
      <c r="C122" s="30"/>
    </row>
    <row r="123" spans="2:3" x14ac:dyDescent="0.25">
      <c r="B123" s="6"/>
      <c r="C123" s="30"/>
    </row>
    <row r="124" spans="2:3" x14ac:dyDescent="0.25">
      <c r="B124" s="6"/>
      <c r="C124" s="30"/>
    </row>
    <row r="125" spans="2:3" x14ac:dyDescent="0.25">
      <c r="B125" s="6"/>
      <c r="C125" s="30"/>
    </row>
    <row r="126" spans="2:3" x14ac:dyDescent="0.25">
      <c r="B126" s="6"/>
      <c r="C126" s="30"/>
    </row>
    <row r="127" spans="2:3" x14ac:dyDescent="0.25">
      <c r="B127" s="6"/>
      <c r="C127" s="30"/>
    </row>
    <row r="128" spans="2:3" x14ac:dyDescent="0.25">
      <c r="B128" s="6"/>
      <c r="C128" s="30"/>
    </row>
    <row r="129" spans="2:3" x14ac:dyDescent="0.25">
      <c r="B129" s="6"/>
      <c r="C129" s="30"/>
    </row>
    <row r="130" spans="2:3" x14ac:dyDescent="0.25">
      <c r="B130" s="6"/>
      <c r="C130" s="30"/>
    </row>
    <row r="131" spans="2:3" x14ac:dyDescent="0.25">
      <c r="B131" s="6"/>
      <c r="C131" s="30"/>
    </row>
    <row r="132" spans="2:3" x14ac:dyDescent="0.25">
      <c r="B132" s="6"/>
      <c r="C132" s="30"/>
    </row>
    <row r="133" spans="2:3" x14ac:dyDescent="0.25">
      <c r="B133" s="6"/>
      <c r="C133" s="30"/>
    </row>
    <row r="134" spans="2:3" x14ac:dyDescent="0.25">
      <c r="B134" s="6"/>
      <c r="C134" s="30"/>
    </row>
    <row r="135" spans="2:3" x14ac:dyDescent="0.25">
      <c r="B135" s="6"/>
      <c r="C135" s="30"/>
    </row>
    <row r="136" spans="2:3" x14ac:dyDescent="0.25">
      <c r="B136" s="6"/>
      <c r="C136" s="30"/>
    </row>
    <row r="137" spans="2:3" x14ac:dyDescent="0.25">
      <c r="B137" s="6"/>
      <c r="C137" s="30"/>
    </row>
    <row r="138" spans="2:3" x14ac:dyDescent="0.25">
      <c r="B138" s="6"/>
      <c r="C138" s="30"/>
    </row>
    <row r="139" spans="2:3" x14ac:dyDescent="0.25">
      <c r="B139" s="6"/>
      <c r="C139" s="30"/>
    </row>
    <row r="140" spans="2:3" x14ac:dyDescent="0.25">
      <c r="B140" s="6"/>
      <c r="C140" s="30"/>
    </row>
    <row r="141" spans="2:3" x14ac:dyDescent="0.25">
      <c r="B141" s="6"/>
      <c r="C141" s="30"/>
    </row>
    <row r="142" spans="2:3" x14ac:dyDescent="0.25">
      <c r="B142" s="6"/>
      <c r="C142" s="30"/>
    </row>
    <row r="143" spans="2:3" x14ac:dyDescent="0.25">
      <c r="B143" s="6"/>
      <c r="C143" s="30"/>
    </row>
    <row r="144" spans="2:3" x14ac:dyDescent="0.25">
      <c r="B144" s="6"/>
      <c r="C144" s="30"/>
    </row>
    <row r="145" spans="2:3" x14ac:dyDescent="0.25">
      <c r="B145" s="6"/>
      <c r="C145" s="30"/>
    </row>
    <row r="146" spans="2:3" x14ac:dyDescent="0.25">
      <c r="B146" s="6"/>
      <c r="C146" s="30"/>
    </row>
    <row r="147" spans="2:3" x14ac:dyDescent="0.25">
      <c r="B147" s="6"/>
      <c r="C147" s="30"/>
    </row>
    <row r="148" spans="2:3" x14ac:dyDescent="0.25">
      <c r="B148" s="6"/>
      <c r="C148" s="30"/>
    </row>
    <row r="149" spans="2:3" x14ac:dyDescent="0.25">
      <c r="B149" s="6"/>
      <c r="C149" s="30"/>
    </row>
    <row r="150" spans="2:3" x14ac:dyDescent="0.25">
      <c r="B150" s="6"/>
      <c r="C150" s="30"/>
    </row>
    <row r="151" spans="2:3" x14ac:dyDescent="0.25">
      <c r="B151" s="6"/>
      <c r="C151" s="30"/>
    </row>
    <row r="152" spans="2:3" x14ac:dyDescent="0.25">
      <c r="B152" s="6"/>
      <c r="C152" s="30"/>
    </row>
    <row r="153" spans="2:3" x14ac:dyDescent="0.25">
      <c r="B153" s="6"/>
      <c r="C153" s="30"/>
    </row>
    <row r="154" spans="2:3" x14ac:dyDescent="0.25">
      <c r="B154" s="6"/>
      <c r="C154" s="30"/>
    </row>
    <row r="155" spans="2:3" x14ac:dyDescent="0.25">
      <c r="B155" s="6"/>
      <c r="C155" s="30"/>
    </row>
    <row r="156" spans="2:3" x14ac:dyDescent="0.25">
      <c r="B156" s="6"/>
      <c r="C156" s="30"/>
    </row>
    <row r="157" spans="2:3" x14ac:dyDescent="0.25">
      <c r="B157" s="6"/>
      <c r="C157" s="30"/>
    </row>
    <row r="158" spans="2:3" x14ac:dyDescent="0.25">
      <c r="B158" s="6"/>
      <c r="C158" s="30"/>
    </row>
    <row r="159" spans="2:3" x14ac:dyDescent="0.25">
      <c r="B159" s="6"/>
      <c r="C159" s="30"/>
    </row>
    <row r="160" spans="2:3" x14ac:dyDescent="0.25">
      <c r="B160" s="6"/>
      <c r="C160" s="30"/>
    </row>
    <row r="161" spans="2:3" x14ac:dyDescent="0.25">
      <c r="B161" s="6"/>
      <c r="C161" s="30"/>
    </row>
    <row r="162" spans="2:3" x14ac:dyDescent="0.25">
      <c r="B162" s="6"/>
      <c r="C162" s="30"/>
    </row>
    <row r="163" spans="2:3" x14ac:dyDescent="0.25">
      <c r="B163" s="6"/>
      <c r="C163" s="30"/>
    </row>
    <row r="164" spans="2:3" x14ac:dyDescent="0.25">
      <c r="B164" s="6"/>
      <c r="C164" s="30"/>
    </row>
    <row r="165" spans="2:3" x14ac:dyDescent="0.25">
      <c r="B165" s="6"/>
      <c r="C165" s="30"/>
    </row>
    <row r="166" spans="2:3" x14ac:dyDescent="0.25">
      <c r="B166" s="6"/>
      <c r="C166" s="30"/>
    </row>
    <row r="167" spans="2:3" x14ac:dyDescent="0.25">
      <c r="B167" s="6"/>
      <c r="C167" s="30"/>
    </row>
    <row r="168" spans="2:3" x14ac:dyDescent="0.25">
      <c r="B168" s="6"/>
      <c r="C168" s="30"/>
    </row>
    <row r="169" spans="2:3" x14ac:dyDescent="0.25">
      <c r="B169" s="6"/>
      <c r="C169" s="30"/>
    </row>
    <row r="170" spans="2:3" x14ac:dyDescent="0.25">
      <c r="B170" s="6"/>
      <c r="C170" s="30"/>
    </row>
    <row r="171" spans="2:3" x14ac:dyDescent="0.25">
      <c r="B171" s="6"/>
      <c r="C171" s="30"/>
    </row>
    <row r="172" spans="2:3" x14ac:dyDescent="0.25">
      <c r="B172" s="6"/>
      <c r="C172" s="30"/>
    </row>
    <row r="173" spans="2:3" x14ac:dyDescent="0.25">
      <c r="B173" s="6"/>
      <c r="C173" s="30"/>
    </row>
    <row r="174" spans="2:3" x14ac:dyDescent="0.25">
      <c r="B174" s="6"/>
      <c r="C174" s="30"/>
    </row>
    <row r="175" spans="2:3" x14ac:dyDescent="0.25">
      <c r="B175" s="6"/>
      <c r="C175" s="30"/>
    </row>
    <row r="176" spans="2:3" x14ac:dyDescent="0.25">
      <c r="B176" s="6"/>
      <c r="C176" s="30"/>
    </row>
    <row r="177" spans="2:3" x14ac:dyDescent="0.25">
      <c r="B177" s="6"/>
      <c r="C177" s="30"/>
    </row>
    <row r="178" spans="2:3" x14ac:dyDescent="0.25">
      <c r="B178" s="6"/>
      <c r="C178" s="30"/>
    </row>
    <row r="179" spans="2:3" x14ac:dyDescent="0.25">
      <c r="B179" s="6"/>
      <c r="C179" s="30"/>
    </row>
    <row r="180" spans="2:3" x14ac:dyDescent="0.25">
      <c r="B180" s="6"/>
      <c r="C180" s="30"/>
    </row>
    <row r="181" spans="2:3" x14ac:dyDescent="0.25">
      <c r="B181" s="6"/>
      <c r="C181" s="30"/>
    </row>
    <row r="182" spans="2:3" x14ac:dyDescent="0.25">
      <c r="B182" s="6"/>
      <c r="C182" s="30"/>
    </row>
    <row r="183" spans="2:3" x14ac:dyDescent="0.25">
      <c r="B183" s="6"/>
      <c r="C183" s="30"/>
    </row>
    <row r="184" spans="2:3" x14ac:dyDescent="0.25">
      <c r="B184" s="6"/>
      <c r="C184" s="30"/>
    </row>
    <row r="185" spans="2:3" x14ac:dyDescent="0.25">
      <c r="B185" s="6"/>
      <c r="C185" s="30"/>
    </row>
    <row r="186" spans="2:3" x14ac:dyDescent="0.25">
      <c r="B186" s="6"/>
      <c r="C186" s="30"/>
    </row>
    <row r="187" spans="2:3" x14ac:dyDescent="0.25">
      <c r="B187" s="6"/>
      <c r="C187" s="30"/>
    </row>
    <row r="188" spans="2:3" x14ac:dyDescent="0.25">
      <c r="B188" s="6"/>
      <c r="C188" s="30"/>
    </row>
    <row r="189" spans="2:3" x14ac:dyDescent="0.25">
      <c r="B189" s="6"/>
      <c r="C189" s="30"/>
    </row>
    <row r="190" spans="2:3" x14ac:dyDescent="0.25">
      <c r="B190" s="6"/>
      <c r="C190" s="30"/>
    </row>
    <row r="191" spans="2:3" x14ac:dyDescent="0.25">
      <c r="B191" s="6"/>
      <c r="C191" s="30"/>
    </row>
    <row r="192" spans="2:3" x14ac:dyDescent="0.25">
      <c r="B192" s="6"/>
      <c r="C192" s="30"/>
    </row>
    <row r="193" spans="2:3" x14ac:dyDescent="0.25">
      <c r="B193" s="6"/>
      <c r="C193" s="30"/>
    </row>
    <row r="194" spans="2:3" x14ac:dyDescent="0.25">
      <c r="B194" s="6"/>
      <c r="C194" s="30"/>
    </row>
    <row r="195" spans="2:3" x14ac:dyDescent="0.25">
      <c r="B195" s="6"/>
      <c r="C195" s="30"/>
    </row>
    <row r="196" spans="2:3" x14ac:dyDescent="0.25">
      <c r="B196" s="6"/>
      <c r="C196" s="30"/>
    </row>
    <row r="197" spans="2:3" x14ac:dyDescent="0.25">
      <c r="B197" s="6"/>
      <c r="C197" s="30"/>
    </row>
    <row r="198" spans="2:3" x14ac:dyDescent="0.25">
      <c r="B198" s="6"/>
      <c r="C198" s="30"/>
    </row>
    <row r="199" spans="2:3" x14ac:dyDescent="0.25">
      <c r="B199" s="6"/>
      <c r="C199" s="30"/>
    </row>
    <row r="200" spans="2:3" x14ac:dyDescent="0.25">
      <c r="B200" s="6"/>
      <c r="C200" s="30"/>
    </row>
    <row r="201" spans="2:3" x14ac:dyDescent="0.25">
      <c r="B201" s="6"/>
      <c r="C201" s="30"/>
    </row>
    <row r="202" spans="2:3" x14ac:dyDescent="0.25">
      <c r="B202" s="6"/>
      <c r="C202" s="30"/>
    </row>
    <row r="203" spans="2:3" x14ac:dyDescent="0.25">
      <c r="B203" s="6"/>
      <c r="C203" s="30"/>
    </row>
    <row r="204" spans="2:3" x14ac:dyDescent="0.25">
      <c r="B204" s="6"/>
      <c r="C204" s="30"/>
    </row>
    <row r="205" spans="2:3" x14ac:dyDescent="0.25">
      <c r="B205" s="6"/>
      <c r="C205" s="30"/>
    </row>
    <row r="206" spans="2:3" x14ac:dyDescent="0.25">
      <c r="B206" s="6"/>
      <c r="C206" s="30"/>
    </row>
    <row r="207" spans="2:3" x14ac:dyDescent="0.25">
      <c r="B207" s="6"/>
      <c r="C207" s="30"/>
    </row>
    <row r="208" spans="2:3" x14ac:dyDescent="0.25">
      <c r="B208" s="6"/>
      <c r="C208" s="30"/>
    </row>
    <row r="209" spans="2:3" x14ac:dyDescent="0.25">
      <c r="B209" s="6"/>
      <c r="C209" s="30"/>
    </row>
    <row r="210" spans="2:3" x14ac:dyDescent="0.25">
      <c r="B210" s="6"/>
      <c r="C210" s="30"/>
    </row>
    <row r="211" spans="2:3" x14ac:dyDescent="0.25">
      <c r="B211" s="6"/>
      <c r="C211" s="30"/>
    </row>
    <row r="212" spans="2:3" x14ac:dyDescent="0.25">
      <c r="B212" s="6"/>
      <c r="C212" s="30"/>
    </row>
    <row r="213" spans="2:3" x14ac:dyDescent="0.25">
      <c r="B213" s="6"/>
      <c r="C213" s="30"/>
    </row>
    <row r="214" spans="2:3" x14ac:dyDescent="0.25">
      <c r="B214" s="6"/>
      <c r="C214" s="30"/>
    </row>
    <row r="215" spans="2:3" x14ac:dyDescent="0.25">
      <c r="B215" s="6"/>
      <c r="C215" s="30"/>
    </row>
    <row r="216" spans="2:3" x14ac:dyDescent="0.25">
      <c r="B216" s="6"/>
      <c r="C216" s="30"/>
    </row>
    <row r="217" spans="2:3" x14ac:dyDescent="0.25">
      <c r="B217" s="6"/>
      <c r="C217" s="30"/>
    </row>
    <row r="218" spans="2:3" x14ac:dyDescent="0.25">
      <c r="B218" s="6"/>
      <c r="C218" s="30"/>
    </row>
    <row r="219" spans="2:3" x14ac:dyDescent="0.25">
      <c r="B219" s="6"/>
      <c r="C219" s="30"/>
    </row>
    <row r="220" spans="2:3" x14ac:dyDescent="0.25">
      <c r="B220" s="6"/>
      <c r="C220" s="30"/>
    </row>
    <row r="221" spans="2:3" x14ac:dyDescent="0.25">
      <c r="B221" s="6"/>
      <c r="C221" s="30"/>
    </row>
    <row r="222" spans="2:3" x14ac:dyDescent="0.25">
      <c r="B222" s="6"/>
      <c r="C222" s="30"/>
    </row>
    <row r="223" spans="2:3" x14ac:dyDescent="0.25">
      <c r="B223" s="6"/>
      <c r="C223" s="30"/>
    </row>
    <row r="224" spans="2:3" x14ac:dyDescent="0.25">
      <c r="B224" s="6"/>
      <c r="C224" s="30"/>
    </row>
    <row r="225" spans="2:3" x14ac:dyDescent="0.25">
      <c r="B225" s="6"/>
      <c r="C225" s="30"/>
    </row>
    <row r="226" spans="2:3" x14ac:dyDescent="0.25">
      <c r="B226" s="6"/>
    </row>
    <row r="227" spans="2:3" x14ac:dyDescent="0.25">
      <c r="B227" s="6"/>
    </row>
    <row r="228" spans="2:3" x14ac:dyDescent="0.25">
      <c r="B228" s="6"/>
    </row>
    <row r="229" spans="2:3" x14ac:dyDescent="0.25">
      <c r="B229" s="6"/>
    </row>
    <row r="230" spans="2:3" x14ac:dyDescent="0.25">
      <c r="B230" s="6"/>
    </row>
    <row r="231" spans="2:3" x14ac:dyDescent="0.25">
      <c r="B231" s="6"/>
    </row>
    <row r="232" spans="2:3" x14ac:dyDescent="0.25">
      <c r="B232" s="6"/>
    </row>
    <row r="233" spans="2:3" x14ac:dyDescent="0.25">
      <c r="B233" s="6"/>
    </row>
    <row r="234" spans="2:3" x14ac:dyDescent="0.25">
      <c r="B234" s="6"/>
    </row>
    <row r="235" spans="2:3" x14ac:dyDescent="0.25">
      <c r="B235" s="6"/>
    </row>
    <row r="236" spans="2:3" x14ac:dyDescent="0.25">
      <c r="B236" s="6"/>
    </row>
    <row r="237" spans="2:3" x14ac:dyDescent="0.25">
      <c r="B237" s="6"/>
    </row>
    <row r="238" spans="2:3" x14ac:dyDescent="0.25">
      <c r="B238" s="6"/>
    </row>
    <row r="239" spans="2:3" x14ac:dyDescent="0.25">
      <c r="B239" s="6"/>
    </row>
    <row r="240" spans="2:3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  <row r="361" spans="2:2" x14ac:dyDescent="0.25">
      <c r="B361" s="6"/>
    </row>
    <row r="362" spans="2:2" x14ac:dyDescent="0.25">
      <c r="B362" s="6"/>
    </row>
    <row r="363" spans="2:2" x14ac:dyDescent="0.25">
      <c r="B363" s="6"/>
    </row>
    <row r="364" spans="2:2" x14ac:dyDescent="0.25">
      <c r="B364" s="6"/>
    </row>
    <row r="365" spans="2:2" x14ac:dyDescent="0.25">
      <c r="B365" s="6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6"/>
    </row>
    <row r="370" spans="2:2" x14ac:dyDescent="0.25">
      <c r="B370" s="6"/>
    </row>
    <row r="371" spans="2:2" x14ac:dyDescent="0.25">
      <c r="B371" s="6"/>
    </row>
    <row r="372" spans="2:2" x14ac:dyDescent="0.25">
      <c r="B372" s="6"/>
    </row>
    <row r="373" spans="2:2" x14ac:dyDescent="0.25">
      <c r="B373" s="6"/>
    </row>
    <row r="374" spans="2:2" x14ac:dyDescent="0.25">
      <c r="B374" s="6"/>
    </row>
    <row r="375" spans="2:2" x14ac:dyDescent="0.25">
      <c r="B375" s="6"/>
    </row>
    <row r="376" spans="2:2" x14ac:dyDescent="0.25">
      <c r="B376" s="6"/>
    </row>
    <row r="377" spans="2:2" x14ac:dyDescent="0.25">
      <c r="B377" s="6"/>
    </row>
    <row r="378" spans="2:2" x14ac:dyDescent="0.25">
      <c r="B378" s="6"/>
    </row>
    <row r="379" spans="2:2" x14ac:dyDescent="0.25">
      <c r="B379" s="6"/>
    </row>
    <row r="380" spans="2:2" x14ac:dyDescent="0.25">
      <c r="B380" s="6"/>
    </row>
    <row r="381" spans="2:2" x14ac:dyDescent="0.25">
      <c r="B381" s="6"/>
    </row>
    <row r="382" spans="2:2" x14ac:dyDescent="0.25">
      <c r="B382" s="6"/>
    </row>
    <row r="383" spans="2:2" x14ac:dyDescent="0.25">
      <c r="B383" s="6"/>
    </row>
    <row r="384" spans="2:2" x14ac:dyDescent="0.25">
      <c r="B384" s="6"/>
    </row>
    <row r="385" spans="2:2" x14ac:dyDescent="0.25">
      <c r="B385" s="6"/>
    </row>
    <row r="386" spans="2:2" x14ac:dyDescent="0.25">
      <c r="B386" s="6"/>
    </row>
    <row r="387" spans="2:2" x14ac:dyDescent="0.25">
      <c r="B387" s="6"/>
    </row>
    <row r="388" spans="2:2" x14ac:dyDescent="0.25">
      <c r="B388" s="6"/>
    </row>
    <row r="389" spans="2:2" x14ac:dyDescent="0.25">
      <c r="B389" s="6"/>
    </row>
    <row r="390" spans="2:2" x14ac:dyDescent="0.25">
      <c r="B390" s="6"/>
    </row>
    <row r="391" spans="2:2" x14ac:dyDescent="0.25">
      <c r="B391" s="6"/>
    </row>
    <row r="392" spans="2:2" x14ac:dyDescent="0.25">
      <c r="B392" s="6"/>
    </row>
    <row r="393" spans="2:2" x14ac:dyDescent="0.25">
      <c r="B393" s="6"/>
    </row>
    <row r="394" spans="2:2" x14ac:dyDescent="0.25">
      <c r="B394" s="6"/>
    </row>
    <row r="395" spans="2:2" x14ac:dyDescent="0.25">
      <c r="B395" s="6"/>
    </row>
    <row r="396" spans="2:2" x14ac:dyDescent="0.25">
      <c r="B396" s="6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6"/>
    </row>
    <row r="402" spans="2:2" x14ac:dyDescent="0.25">
      <c r="B402" s="6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6"/>
    </row>
    <row r="407" spans="2:2" x14ac:dyDescent="0.25">
      <c r="B407" s="6"/>
    </row>
    <row r="408" spans="2:2" x14ac:dyDescent="0.25">
      <c r="B408" s="6"/>
    </row>
    <row r="409" spans="2:2" x14ac:dyDescent="0.25">
      <c r="B409" s="6"/>
    </row>
    <row r="410" spans="2:2" x14ac:dyDescent="0.25">
      <c r="B410" s="6"/>
    </row>
    <row r="411" spans="2:2" x14ac:dyDescent="0.25">
      <c r="B411" s="6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6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6"/>
    </row>
    <row r="420" spans="2:2" x14ac:dyDescent="0.25">
      <c r="B420" s="6"/>
    </row>
    <row r="421" spans="2:2" x14ac:dyDescent="0.25">
      <c r="B421" s="6"/>
    </row>
    <row r="422" spans="2:2" x14ac:dyDescent="0.25">
      <c r="B422" s="6"/>
    </row>
    <row r="423" spans="2:2" x14ac:dyDescent="0.25">
      <c r="B423" s="6"/>
    </row>
    <row r="424" spans="2:2" x14ac:dyDescent="0.25">
      <c r="B424" s="6"/>
    </row>
    <row r="425" spans="2:2" x14ac:dyDescent="0.25">
      <c r="B425" s="6"/>
    </row>
    <row r="426" spans="2:2" x14ac:dyDescent="0.25">
      <c r="B426" s="6"/>
    </row>
    <row r="427" spans="2:2" x14ac:dyDescent="0.25">
      <c r="B427" s="6"/>
    </row>
    <row r="428" spans="2:2" x14ac:dyDescent="0.25">
      <c r="B428" s="6"/>
    </row>
    <row r="429" spans="2:2" x14ac:dyDescent="0.25">
      <c r="B429" s="6"/>
    </row>
    <row r="430" spans="2:2" x14ac:dyDescent="0.25">
      <c r="B430" s="6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6"/>
    </row>
    <row r="436" spans="2:2" x14ac:dyDescent="0.25">
      <c r="B436" s="6"/>
    </row>
    <row r="437" spans="2:2" x14ac:dyDescent="0.25">
      <c r="B437" s="6"/>
    </row>
    <row r="438" spans="2:2" x14ac:dyDescent="0.25">
      <c r="B438" s="6"/>
    </row>
    <row r="439" spans="2:2" x14ac:dyDescent="0.25">
      <c r="B439" s="6"/>
    </row>
    <row r="440" spans="2:2" x14ac:dyDescent="0.25">
      <c r="B440" s="6"/>
    </row>
    <row r="441" spans="2:2" x14ac:dyDescent="0.25">
      <c r="B441" s="6"/>
    </row>
    <row r="442" spans="2:2" x14ac:dyDescent="0.25">
      <c r="B442" s="6"/>
    </row>
    <row r="443" spans="2:2" x14ac:dyDescent="0.25">
      <c r="B443" s="6"/>
    </row>
    <row r="444" spans="2:2" x14ac:dyDescent="0.25">
      <c r="B444" s="6"/>
    </row>
    <row r="445" spans="2:2" x14ac:dyDescent="0.25">
      <c r="B445" s="6"/>
    </row>
    <row r="446" spans="2:2" x14ac:dyDescent="0.25">
      <c r="B446" s="6"/>
    </row>
    <row r="447" spans="2:2" x14ac:dyDescent="0.25">
      <c r="B447" s="6"/>
    </row>
    <row r="448" spans="2:2" x14ac:dyDescent="0.25">
      <c r="B448" s="6"/>
    </row>
    <row r="449" spans="2:2" x14ac:dyDescent="0.25">
      <c r="B449" s="6"/>
    </row>
    <row r="450" spans="2:2" x14ac:dyDescent="0.25">
      <c r="B450" s="6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6"/>
    </row>
    <row r="456" spans="2:2" x14ac:dyDescent="0.25">
      <c r="B456" s="6"/>
    </row>
    <row r="457" spans="2:2" x14ac:dyDescent="0.25">
      <c r="B457" s="6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6"/>
    </row>
    <row r="463" spans="2:2" x14ac:dyDescent="0.25">
      <c r="B463" s="6"/>
    </row>
    <row r="464" spans="2:2" x14ac:dyDescent="0.25">
      <c r="B464" s="6"/>
    </row>
    <row r="465" spans="2:2" x14ac:dyDescent="0.25">
      <c r="B465" s="6"/>
    </row>
    <row r="466" spans="2:2" x14ac:dyDescent="0.25">
      <c r="B466" s="6"/>
    </row>
    <row r="467" spans="2:2" x14ac:dyDescent="0.25">
      <c r="B467" s="6"/>
    </row>
    <row r="468" spans="2:2" x14ac:dyDescent="0.25">
      <c r="B468" s="6"/>
    </row>
    <row r="469" spans="2:2" x14ac:dyDescent="0.25">
      <c r="B469" s="6"/>
    </row>
    <row r="470" spans="2:2" x14ac:dyDescent="0.25">
      <c r="B470" s="6"/>
    </row>
    <row r="471" spans="2:2" x14ac:dyDescent="0.25">
      <c r="B471" s="6"/>
    </row>
    <row r="472" spans="2:2" x14ac:dyDescent="0.25">
      <c r="B472" s="6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6"/>
    </row>
    <row r="477" spans="2:2" x14ac:dyDescent="0.25">
      <c r="B477" s="6"/>
    </row>
    <row r="478" spans="2:2" x14ac:dyDescent="0.25">
      <c r="B478" s="6"/>
    </row>
    <row r="479" spans="2:2" x14ac:dyDescent="0.25">
      <c r="B479" s="6"/>
    </row>
    <row r="480" spans="2:2" x14ac:dyDescent="0.25">
      <c r="B480" s="6"/>
    </row>
    <row r="481" spans="2:2" x14ac:dyDescent="0.25">
      <c r="B481" s="6"/>
    </row>
    <row r="482" spans="2:2" x14ac:dyDescent="0.25">
      <c r="B482" s="6"/>
    </row>
    <row r="483" spans="2:2" x14ac:dyDescent="0.25">
      <c r="B483" s="6"/>
    </row>
    <row r="484" spans="2:2" x14ac:dyDescent="0.25">
      <c r="B484" s="6"/>
    </row>
    <row r="485" spans="2:2" x14ac:dyDescent="0.25">
      <c r="B485" s="6"/>
    </row>
    <row r="486" spans="2:2" x14ac:dyDescent="0.25">
      <c r="B486" s="6"/>
    </row>
    <row r="487" spans="2:2" x14ac:dyDescent="0.25">
      <c r="B487" s="6"/>
    </row>
    <row r="488" spans="2:2" x14ac:dyDescent="0.25">
      <c r="B488" s="6"/>
    </row>
    <row r="489" spans="2:2" x14ac:dyDescent="0.25">
      <c r="B489" s="6"/>
    </row>
    <row r="490" spans="2:2" x14ac:dyDescent="0.25">
      <c r="B490" s="6"/>
    </row>
    <row r="491" spans="2:2" x14ac:dyDescent="0.25">
      <c r="B491" s="6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6"/>
    </row>
    <row r="497" spans="2:2" x14ac:dyDescent="0.25">
      <c r="B497" s="6"/>
    </row>
    <row r="498" spans="2:2" x14ac:dyDescent="0.25">
      <c r="B498" s="6"/>
    </row>
    <row r="499" spans="2:2" x14ac:dyDescent="0.25">
      <c r="B499" s="6"/>
    </row>
    <row r="500" spans="2:2" x14ac:dyDescent="0.25">
      <c r="B500" s="6"/>
    </row>
  </sheetData>
  <mergeCells count="1">
    <mergeCell ref="C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40"/>
  <sheetViews>
    <sheetView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J11" sqref="J11"/>
    </sheetView>
  </sheetViews>
  <sheetFormatPr baseColWidth="10" defaultRowHeight="15" x14ac:dyDescent="0.25"/>
  <cols>
    <col min="2" max="2" width="13.85546875" customWidth="1"/>
    <col min="3" max="3" width="11.85546875" customWidth="1"/>
    <col min="6" max="6" width="14.85546875" bestFit="1" customWidth="1"/>
    <col min="7" max="7" width="11.85546875" bestFit="1" customWidth="1"/>
  </cols>
  <sheetData>
    <row r="1" spans="1:7" x14ac:dyDescent="0.25">
      <c r="A1" s="33" t="s">
        <v>36</v>
      </c>
      <c r="B1" s="33"/>
      <c r="C1" s="33"/>
      <c r="E1" s="33" t="s">
        <v>37</v>
      </c>
      <c r="F1" s="33"/>
      <c r="G1" s="33"/>
    </row>
    <row r="2" spans="1:7" ht="15.75" x14ac:dyDescent="0.25">
      <c r="A2" s="3" t="s">
        <v>0</v>
      </c>
      <c r="B2" s="3" t="s">
        <v>1</v>
      </c>
      <c r="C2" s="4">
        <v>42430</v>
      </c>
      <c r="E2" s="5" t="s">
        <v>0</v>
      </c>
      <c r="F2" s="5" t="s">
        <v>1</v>
      </c>
      <c r="G2" s="4">
        <f>C2</f>
        <v>42430</v>
      </c>
    </row>
    <row r="3" spans="1:7" x14ac:dyDescent="0.25">
      <c r="A3" t="s">
        <v>8</v>
      </c>
      <c r="B3" t="str">
        <f t="shared" ref="B3:B40" si="0">VLOOKUP(A3,Données,2,FALSE)</f>
        <v>Cheville D14</v>
      </c>
      <c r="C3" s="30">
        <v>11</v>
      </c>
      <c r="E3" t="s">
        <v>4</v>
      </c>
      <c r="F3" t="str">
        <f t="shared" ref="F3:F40" si="1">VLOOKUP(E3,Données,2,FALSE)</f>
        <v>Cheville D8</v>
      </c>
      <c r="G3">
        <v>5</v>
      </c>
    </row>
    <row r="4" spans="1:7" x14ac:dyDescent="0.25">
      <c r="A4" t="s">
        <v>2</v>
      </c>
      <c r="B4" t="str">
        <f t="shared" si="0"/>
        <v>Cheville D6</v>
      </c>
      <c r="C4" s="30">
        <v>5</v>
      </c>
      <c r="E4" t="s">
        <v>10</v>
      </c>
      <c r="F4" t="str">
        <f t="shared" si="1"/>
        <v>Tirefonds 6*50</v>
      </c>
      <c r="G4">
        <v>10</v>
      </c>
    </row>
    <row r="5" spans="1:7" x14ac:dyDescent="0.25">
      <c r="A5" t="s">
        <v>4</v>
      </c>
      <c r="B5" t="str">
        <f t="shared" si="0"/>
        <v>Cheville D8</v>
      </c>
      <c r="C5" s="30">
        <v>20</v>
      </c>
      <c r="E5" t="s">
        <v>38</v>
      </c>
      <c r="F5" t="str">
        <f t="shared" si="1"/>
        <v>N/A</v>
      </c>
    </row>
    <row r="6" spans="1:7" x14ac:dyDescent="0.25">
      <c r="A6" t="s">
        <v>6</v>
      </c>
      <c r="B6" t="str">
        <f t="shared" si="0"/>
        <v>Cheville D10</v>
      </c>
      <c r="C6" s="30">
        <v>10</v>
      </c>
      <c r="E6" t="s">
        <v>38</v>
      </c>
      <c r="F6" t="str">
        <f t="shared" si="1"/>
        <v>N/A</v>
      </c>
    </row>
    <row r="7" spans="1:7" x14ac:dyDescent="0.25">
      <c r="A7" t="s">
        <v>10</v>
      </c>
      <c r="B7" t="str">
        <f t="shared" si="0"/>
        <v>Tirefonds 6*50</v>
      </c>
      <c r="C7" s="30">
        <v>10</v>
      </c>
      <c r="E7" t="s">
        <v>12</v>
      </c>
      <c r="F7" t="str">
        <f t="shared" si="1"/>
        <v>Tirefonds 6*100</v>
      </c>
    </row>
    <row r="8" spans="1:7" x14ac:dyDescent="0.25">
      <c r="A8" t="s">
        <v>16</v>
      </c>
      <c r="B8" t="str">
        <f t="shared" si="0"/>
        <v>vis 4*30</v>
      </c>
      <c r="C8" s="30"/>
      <c r="E8" t="s">
        <v>38</v>
      </c>
      <c r="F8" t="str">
        <f t="shared" si="1"/>
        <v>N/A</v>
      </c>
    </row>
    <row r="9" spans="1:7" x14ac:dyDescent="0.25">
      <c r="A9" t="s">
        <v>20</v>
      </c>
      <c r="B9" t="str">
        <f t="shared" si="0"/>
        <v>vis 4*35</v>
      </c>
      <c r="C9" s="30">
        <v>10</v>
      </c>
      <c r="E9" t="s">
        <v>38</v>
      </c>
      <c r="F9" t="str">
        <f t="shared" si="1"/>
        <v>N/A</v>
      </c>
    </row>
    <row r="10" spans="1:7" x14ac:dyDescent="0.25">
      <c r="A10" t="s">
        <v>38</v>
      </c>
      <c r="B10" t="str">
        <f t="shared" si="0"/>
        <v>N/A</v>
      </c>
      <c r="C10" s="30"/>
      <c r="E10" t="s">
        <v>38</v>
      </c>
      <c r="F10" t="str">
        <f t="shared" si="1"/>
        <v>N/A</v>
      </c>
    </row>
    <row r="11" spans="1:7" x14ac:dyDescent="0.25">
      <c r="A11" t="s">
        <v>38</v>
      </c>
      <c r="B11" t="str">
        <f t="shared" si="0"/>
        <v>N/A</v>
      </c>
      <c r="C11" s="30"/>
      <c r="E11" t="s">
        <v>38</v>
      </c>
      <c r="F11" t="str">
        <f t="shared" si="1"/>
        <v>N/A</v>
      </c>
    </row>
    <row r="12" spans="1:7" x14ac:dyDescent="0.25">
      <c r="A12" t="s">
        <v>38</v>
      </c>
      <c r="B12" t="str">
        <f t="shared" si="0"/>
        <v>N/A</v>
      </c>
      <c r="C12" s="30"/>
      <c r="E12" t="s">
        <v>38</v>
      </c>
      <c r="F12" t="str">
        <f t="shared" si="1"/>
        <v>N/A</v>
      </c>
    </row>
    <row r="13" spans="1:7" x14ac:dyDescent="0.25">
      <c r="A13" t="s">
        <v>38</v>
      </c>
      <c r="B13" t="str">
        <f t="shared" si="0"/>
        <v>N/A</v>
      </c>
      <c r="C13" s="30"/>
      <c r="E13" t="s">
        <v>38</v>
      </c>
      <c r="F13" t="str">
        <f t="shared" si="1"/>
        <v>N/A</v>
      </c>
    </row>
    <row r="14" spans="1:7" x14ac:dyDescent="0.25">
      <c r="A14" t="s">
        <v>38</v>
      </c>
      <c r="B14" t="str">
        <f t="shared" si="0"/>
        <v>N/A</v>
      </c>
      <c r="C14" s="30"/>
      <c r="E14" t="s">
        <v>38</v>
      </c>
      <c r="F14" t="str">
        <f t="shared" si="1"/>
        <v>N/A</v>
      </c>
    </row>
    <row r="15" spans="1:7" x14ac:dyDescent="0.25">
      <c r="A15" t="s">
        <v>38</v>
      </c>
      <c r="B15" t="str">
        <f t="shared" si="0"/>
        <v>N/A</v>
      </c>
      <c r="C15" s="30"/>
      <c r="E15" t="s">
        <v>38</v>
      </c>
      <c r="F15" t="str">
        <f t="shared" si="1"/>
        <v>N/A</v>
      </c>
    </row>
    <row r="16" spans="1:7" x14ac:dyDescent="0.25">
      <c r="A16" t="s">
        <v>38</v>
      </c>
      <c r="B16" t="str">
        <f t="shared" si="0"/>
        <v>N/A</v>
      </c>
      <c r="C16" s="30"/>
      <c r="E16" t="s">
        <v>38</v>
      </c>
      <c r="F16" t="str">
        <f t="shared" si="1"/>
        <v>N/A</v>
      </c>
    </row>
    <row r="17" spans="1:6" x14ac:dyDescent="0.25">
      <c r="A17" t="s">
        <v>38</v>
      </c>
      <c r="B17" t="str">
        <f t="shared" si="0"/>
        <v>N/A</v>
      </c>
      <c r="C17" s="30"/>
      <c r="E17" t="s">
        <v>38</v>
      </c>
      <c r="F17" t="str">
        <f t="shared" si="1"/>
        <v>N/A</v>
      </c>
    </row>
    <row r="18" spans="1:6" x14ac:dyDescent="0.25">
      <c r="A18" t="s">
        <v>38</v>
      </c>
      <c r="B18" t="str">
        <f t="shared" si="0"/>
        <v>N/A</v>
      </c>
      <c r="C18" s="30"/>
      <c r="E18" t="s">
        <v>38</v>
      </c>
      <c r="F18" t="str">
        <f t="shared" si="1"/>
        <v>N/A</v>
      </c>
    </row>
    <row r="19" spans="1:6" x14ac:dyDescent="0.25">
      <c r="A19" t="s">
        <v>38</v>
      </c>
      <c r="B19" t="str">
        <f t="shared" si="0"/>
        <v>N/A</v>
      </c>
      <c r="C19" s="30"/>
      <c r="E19" t="s">
        <v>38</v>
      </c>
      <c r="F19" t="str">
        <f t="shared" si="1"/>
        <v>N/A</v>
      </c>
    </row>
    <row r="20" spans="1:6" x14ac:dyDescent="0.25">
      <c r="A20" t="s">
        <v>38</v>
      </c>
      <c r="B20" t="str">
        <f t="shared" si="0"/>
        <v>N/A</v>
      </c>
      <c r="C20" s="30"/>
      <c r="E20" t="s">
        <v>38</v>
      </c>
      <c r="F20" t="str">
        <f t="shared" si="1"/>
        <v>N/A</v>
      </c>
    </row>
    <row r="21" spans="1:6" x14ac:dyDescent="0.25">
      <c r="A21" t="s">
        <v>38</v>
      </c>
      <c r="B21" t="str">
        <f t="shared" si="0"/>
        <v>N/A</v>
      </c>
      <c r="C21" s="30"/>
      <c r="E21" t="s">
        <v>38</v>
      </c>
      <c r="F21" t="str">
        <f t="shared" si="1"/>
        <v>N/A</v>
      </c>
    </row>
    <row r="22" spans="1:6" x14ac:dyDescent="0.25">
      <c r="A22" t="s">
        <v>38</v>
      </c>
      <c r="B22" t="str">
        <f t="shared" si="0"/>
        <v>N/A</v>
      </c>
      <c r="C22" s="30"/>
      <c r="E22" t="s">
        <v>38</v>
      </c>
      <c r="F22" t="str">
        <f t="shared" si="1"/>
        <v>N/A</v>
      </c>
    </row>
    <row r="23" spans="1:6" x14ac:dyDescent="0.25">
      <c r="A23" t="s">
        <v>38</v>
      </c>
      <c r="B23" t="str">
        <f t="shared" si="0"/>
        <v>N/A</v>
      </c>
      <c r="C23" s="30"/>
      <c r="E23" t="s">
        <v>38</v>
      </c>
      <c r="F23" t="str">
        <f t="shared" si="1"/>
        <v>N/A</v>
      </c>
    </row>
    <row r="24" spans="1:6" x14ac:dyDescent="0.25">
      <c r="A24" t="s">
        <v>38</v>
      </c>
      <c r="B24" t="str">
        <f t="shared" si="0"/>
        <v>N/A</v>
      </c>
      <c r="C24" s="30"/>
      <c r="E24" t="s">
        <v>38</v>
      </c>
      <c r="F24" t="str">
        <f t="shared" si="1"/>
        <v>N/A</v>
      </c>
    </row>
    <row r="25" spans="1:6" x14ac:dyDescent="0.25">
      <c r="A25" t="s">
        <v>38</v>
      </c>
      <c r="B25" t="str">
        <f t="shared" si="0"/>
        <v>N/A</v>
      </c>
      <c r="C25" s="30"/>
      <c r="E25" t="s">
        <v>38</v>
      </c>
      <c r="F25" t="str">
        <f t="shared" si="1"/>
        <v>N/A</v>
      </c>
    </row>
    <row r="26" spans="1:6" x14ac:dyDescent="0.25">
      <c r="A26" t="s">
        <v>38</v>
      </c>
      <c r="B26" t="str">
        <f t="shared" si="0"/>
        <v>N/A</v>
      </c>
      <c r="C26" s="30"/>
      <c r="E26" t="s">
        <v>38</v>
      </c>
      <c r="F26" t="str">
        <f t="shared" si="1"/>
        <v>N/A</v>
      </c>
    </row>
    <row r="27" spans="1:6" x14ac:dyDescent="0.25">
      <c r="A27" t="s">
        <v>38</v>
      </c>
      <c r="B27" t="str">
        <f t="shared" si="0"/>
        <v>N/A</v>
      </c>
      <c r="C27" s="30"/>
      <c r="E27" t="s">
        <v>38</v>
      </c>
      <c r="F27" t="str">
        <f t="shared" si="1"/>
        <v>N/A</v>
      </c>
    </row>
    <row r="28" spans="1:6" x14ac:dyDescent="0.25">
      <c r="A28" t="s">
        <v>38</v>
      </c>
      <c r="B28" t="str">
        <f t="shared" si="0"/>
        <v>N/A</v>
      </c>
      <c r="C28" s="30"/>
      <c r="E28" t="s">
        <v>38</v>
      </c>
      <c r="F28" t="str">
        <f t="shared" si="1"/>
        <v>N/A</v>
      </c>
    </row>
    <row r="29" spans="1:6" x14ac:dyDescent="0.25">
      <c r="A29" t="s">
        <v>38</v>
      </c>
      <c r="B29" t="str">
        <f t="shared" si="0"/>
        <v>N/A</v>
      </c>
      <c r="C29" s="30"/>
      <c r="E29" t="s">
        <v>38</v>
      </c>
      <c r="F29" t="str">
        <f t="shared" si="1"/>
        <v>N/A</v>
      </c>
    </row>
    <row r="30" spans="1:6" x14ac:dyDescent="0.25">
      <c r="A30" t="s">
        <v>38</v>
      </c>
      <c r="B30" t="str">
        <f t="shared" si="0"/>
        <v>N/A</v>
      </c>
      <c r="C30" s="30"/>
      <c r="E30" t="s">
        <v>38</v>
      </c>
      <c r="F30" t="str">
        <f t="shared" si="1"/>
        <v>N/A</v>
      </c>
    </row>
    <row r="31" spans="1:6" x14ac:dyDescent="0.25">
      <c r="A31" t="s">
        <v>38</v>
      </c>
      <c r="B31" t="str">
        <f t="shared" si="0"/>
        <v>N/A</v>
      </c>
      <c r="C31" s="30"/>
      <c r="E31" t="s">
        <v>38</v>
      </c>
      <c r="F31" t="str">
        <f t="shared" si="1"/>
        <v>N/A</v>
      </c>
    </row>
    <row r="32" spans="1:6" x14ac:dyDescent="0.25">
      <c r="A32" t="s">
        <v>38</v>
      </c>
      <c r="B32" t="str">
        <f t="shared" si="0"/>
        <v>N/A</v>
      </c>
      <c r="C32" s="30"/>
      <c r="E32" t="s">
        <v>38</v>
      </c>
      <c r="F32" t="str">
        <f t="shared" si="1"/>
        <v>N/A</v>
      </c>
    </row>
    <row r="33" spans="1:6" x14ac:dyDescent="0.25">
      <c r="A33" t="s">
        <v>38</v>
      </c>
      <c r="B33" t="str">
        <f t="shared" si="0"/>
        <v>N/A</v>
      </c>
      <c r="C33" s="30"/>
      <c r="E33" t="s">
        <v>38</v>
      </c>
      <c r="F33" t="str">
        <f t="shared" si="1"/>
        <v>N/A</v>
      </c>
    </row>
    <row r="34" spans="1:6" x14ac:dyDescent="0.25">
      <c r="A34" t="s">
        <v>38</v>
      </c>
      <c r="B34" t="str">
        <f t="shared" si="0"/>
        <v>N/A</v>
      </c>
      <c r="C34" s="30"/>
      <c r="E34" t="s">
        <v>38</v>
      </c>
      <c r="F34" t="str">
        <f t="shared" si="1"/>
        <v>N/A</v>
      </c>
    </row>
    <row r="35" spans="1:6" x14ac:dyDescent="0.25">
      <c r="A35" t="s">
        <v>38</v>
      </c>
      <c r="B35" t="str">
        <f t="shared" si="0"/>
        <v>N/A</v>
      </c>
      <c r="C35" s="30"/>
      <c r="E35" t="s">
        <v>38</v>
      </c>
      <c r="F35" t="str">
        <f t="shared" si="1"/>
        <v>N/A</v>
      </c>
    </row>
    <row r="36" spans="1:6" x14ac:dyDescent="0.25">
      <c r="A36" t="s">
        <v>38</v>
      </c>
      <c r="B36" t="str">
        <f t="shared" si="0"/>
        <v>N/A</v>
      </c>
      <c r="C36" s="30"/>
      <c r="E36" t="s">
        <v>38</v>
      </c>
      <c r="F36" t="str">
        <f t="shared" si="1"/>
        <v>N/A</v>
      </c>
    </row>
    <row r="37" spans="1:6" x14ac:dyDescent="0.25">
      <c r="A37" t="s">
        <v>38</v>
      </c>
      <c r="B37" t="str">
        <f t="shared" si="0"/>
        <v>N/A</v>
      </c>
      <c r="C37" s="30"/>
      <c r="E37" t="s">
        <v>38</v>
      </c>
      <c r="F37" t="str">
        <f t="shared" si="1"/>
        <v>N/A</v>
      </c>
    </row>
    <row r="38" spans="1:6" x14ac:dyDescent="0.25">
      <c r="A38" t="s">
        <v>38</v>
      </c>
      <c r="B38" t="str">
        <f t="shared" si="0"/>
        <v>N/A</v>
      </c>
      <c r="C38" s="30"/>
      <c r="E38" t="s">
        <v>38</v>
      </c>
      <c r="F38" t="str">
        <f t="shared" si="1"/>
        <v>N/A</v>
      </c>
    </row>
    <row r="39" spans="1:6" x14ac:dyDescent="0.25">
      <c r="A39" t="s">
        <v>38</v>
      </c>
      <c r="B39" t="str">
        <f t="shared" si="0"/>
        <v>N/A</v>
      </c>
      <c r="C39" s="30"/>
      <c r="E39" t="s">
        <v>38</v>
      </c>
      <c r="F39" t="str">
        <f t="shared" si="1"/>
        <v>N/A</v>
      </c>
    </row>
    <row r="40" spans="1:6" x14ac:dyDescent="0.25">
      <c r="A40" t="s">
        <v>38</v>
      </c>
      <c r="B40" t="str">
        <f t="shared" si="0"/>
        <v>N/A</v>
      </c>
      <c r="C40" s="30"/>
      <c r="E40" t="s">
        <v>38</v>
      </c>
      <c r="F40" t="str">
        <f t="shared" si="1"/>
        <v>N/A</v>
      </c>
    </row>
  </sheetData>
  <mergeCells count="2">
    <mergeCell ref="A1:C1"/>
    <mergeCell ref="E1:G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Valider">
                <anchor moveWithCells="1" sizeWithCells="1">
                  <from>
                    <xdr:col>8</xdr:col>
                    <xdr:colOff>0</xdr:colOff>
                    <xdr:row>1</xdr:row>
                    <xdr:rowOff>200025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eset">
                <anchor moveWithCells="1" sizeWithCells="1">
                  <from>
                    <xdr:col>10</xdr:col>
                    <xdr:colOff>752475</xdr:colOff>
                    <xdr:row>2</xdr:row>
                    <xdr:rowOff>9525</xdr:rowOff>
                  </from>
                  <to>
                    <xdr:col>11</xdr:col>
                    <xdr:colOff>552450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Données!$A$4:$A$501</xm:f>
          </x14:formula1>
          <xm:sqref>A41:A100</xm:sqref>
        </x14:dataValidation>
        <x14:dataValidation type="list" showInputMessage="1" showErrorMessage="1">
          <x14:formula1>
            <xm:f>Données!$A$3:$A$501</xm:f>
          </x14:formula1>
          <xm:sqref>A3:A40 E3:E40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0"/>
  <sheetViews>
    <sheetView tabSelected="1"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K15" sqref="K15"/>
    </sheetView>
  </sheetViews>
  <sheetFormatPr baseColWidth="10" defaultRowHeight="15" x14ac:dyDescent="0.25"/>
  <cols>
    <col min="1" max="1" width="2.5703125" customWidth="1"/>
    <col min="2" max="2" width="14.85546875" bestFit="1" customWidth="1"/>
    <col min="3" max="3" width="14" customWidth="1"/>
    <col min="4" max="4" width="14.28515625" customWidth="1"/>
    <col min="5" max="5" width="10.7109375" customWidth="1"/>
    <col min="6" max="6" width="11.85546875" bestFit="1" customWidth="1"/>
    <col min="7" max="7" width="11.42578125" customWidth="1"/>
  </cols>
  <sheetData>
    <row r="1" spans="1:27" ht="15" customHeight="1" x14ac:dyDescent="0.55000000000000004">
      <c r="A1" s="49" t="s">
        <v>44</v>
      </c>
      <c r="B1" s="49"/>
      <c r="C1" s="49"/>
      <c r="D1" s="49"/>
      <c r="E1" s="49"/>
      <c r="F1" s="50"/>
      <c r="G1" s="50"/>
      <c r="H1" s="50"/>
      <c r="I1" s="50"/>
      <c r="J1" s="34"/>
      <c r="K1" s="34"/>
      <c r="L1" s="16"/>
      <c r="M1" s="16"/>
    </row>
    <row r="2" spans="1:27" ht="6" customHeight="1" x14ac:dyDescent="0.55000000000000004">
      <c r="A2" s="49"/>
      <c r="B2" s="49"/>
      <c r="C2" s="49"/>
      <c r="D2" s="49"/>
      <c r="E2" s="49"/>
      <c r="F2" s="50"/>
      <c r="G2" s="50"/>
      <c r="H2" s="50"/>
      <c r="I2" s="50"/>
      <c r="J2" s="34"/>
      <c r="K2" s="34"/>
      <c r="L2" s="16"/>
      <c r="M2" s="16"/>
    </row>
    <row r="3" spans="1:27" s="14" customFormat="1" ht="12" customHeight="1" x14ac:dyDescent="0.25">
      <c r="A3" s="49"/>
      <c r="B3" s="49"/>
      <c r="C3" s="49"/>
      <c r="D3" s="49"/>
      <c r="E3" s="49"/>
    </row>
    <row r="4" spans="1:27" s="14" customFormat="1" ht="17.25" customHeight="1" x14ac:dyDescent="0.25">
      <c r="A4" s="49"/>
      <c r="B4" s="49"/>
      <c r="C4" s="49"/>
      <c r="D4" s="49"/>
      <c r="E4" s="49"/>
      <c r="F4" s="47">
        <f>'Entrée-Sortie'!C2</f>
        <v>42430</v>
      </c>
      <c r="G4" s="48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45"/>
      <c r="AA4" s="46"/>
    </row>
    <row r="5" spans="1:27" ht="27.75" customHeight="1" x14ac:dyDescent="0.25">
      <c r="A5" s="19" t="s">
        <v>40</v>
      </c>
      <c r="B5" s="17" t="s">
        <v>1</v>
      </c>
      <c r="C5" s="18" t="s">
        <v>45</v>
      </c>
      <c r="D5" s="17" t="s">
        <v>39</v>
      </c>
      <c r="E5" s="42" t="s">
        <v>46</v>
      </c>
      <c r="F5" s="43" t="s">
        <v>36</v>
      </c>
      <c r="G5" s="44" t="s">
        <v>37</v>
      </c>
      <c r="H5" s="43" t="s">
        <v>36</v>
      </c>
      <c r="I5" s="44" t="s">
        <v>37</v>
      </c>
      <c r="J5" s="43" t="s">
        <v>36</v>
      </c>
      <c r="K5" s="44" t="s">
        <v>37</v>
      </c>
      <c r="L5" s="43" t="s">
        <v>36</v>
      </c>
      <c r="M5" s="44" t="s">
        <v>37</v>
      </c>
      <c r="N5" s="43" t="s">
        <v>36</v>
      </c>
      <c r="O5" s="44" t="s">
        <v>37</v>
      </c>
      <c r="P5" s="43" t="s">
        <v>36</v>
      </c>
      <c r="Q5" s="44" t="s">
        <v>37</v>
      </c>
      <c r="R5" s="43" t="s">
        <v>36</v>
      </c>
      <c r="S5" s="44" t="s">
        <v>37</v>
      </c>
      <c r="T5" s="43" t="s">
        <v>36</v>
      </c>
      <c r="U5" s="44" t="s">
        <v>37</v>
      </c>
      <c r="V5" s="43" t="s">
        <v>36</v>
      </c>
      <c r="W5" s="44" t="s">
        <v>37</v>
      </c>
      <c r="X5" s="43" t="s">
        <v>36</v>
      </c>
      <c r="Y5" s="44" t="s">
        <v>37</v>
      </c>
      <c r="Z5" s="43" t="s">
        <v>36</v>
      </c>
      <c r="AA5" s="44" t="s">
        <v>37</v>
      </c>
    </row>
    <row r="6" spans="1:27" ht="2.25" hidden="1" customHeight="1" x14ac:dyDescent="0.25">
      <c r="A6" s="20"/>
      <c r="B6" s="21"/>
      <c r="C6" s="22"/>
      <c r="D6" s="21"/>
      <c r="E6" s="15" t="e">
        <f>VLOOKUP(Tableau1[[#This Row],[Produit]],Données!B3:C99,2,FALSE)</f>
        <v>#N/A</v>
      </c>
    </row>
    <row r="7" spans="1:27" x14ac:dyDescent="0.25">
      <c r="A7">
        <f>IF(AND(Tableau1[[#This Row],[Produit]]&gt;0,(Tableau1[[#This Row],[Stock ]]&lt;=Tableau1[[#This Row],[Seuil Critique]])),0,1)</f>
        <v>0</v>
      </c>
      <c r="B7" t="s">
        <v>3</v>
      </c>
      <c r="C7" s="31">
        <f t="shared" ref="C7:C9" si="0">IF(OR(ISNA(F7),ISNA(G7)),E7,E7+F7+H7+J7+L7+N7+P7+R7+T7+V7+X7+Z7-Q7-S7-U7-W7-Y7-AA7-G7-I7-K7-M7-O7)</f>
        <v>4</v>
      </c>
      <c r="D7">
        <v>50</v>
      </c>
      <c r="E7">
        <f>VLOOKUP(Tableau1[[#This Row],[Produit]],Données!B4:C100,2,FALSE)</f>
        <v>4</v>
      </c>
      <c r="F7" s="30">
        <f>IF($F$4='Entrée-Sortie'!$C$2,VLOOKUP(Tableau1[[#This Row],[Produit]],Entrées,2,FALSE),"")</f>
        <v>5</v>
      </c>
      <c r="G7" s="30" t="e">
        <f>IF($F$4='Entrée-Sortie'!$G$2,VLOOKUP(Tableau1[[#This Row],[Produit]],Sorties,2,FALSE),"")</f>
        <v>#N/A</v>
      </c>
      <c r="H7" s="30"/>
      <c r="I7" s="6"/>
      <c r="J7" s="30"/>
    </row>
    <row r="8" spans="1:27" x14ac:dyDescent="0.25">
      <c r="A8">
        <f>IF(AND(Tableau1[[#This Row],[Produit]]&gt;0,(Tableau1[[#This Row],[Stock ]]&lt;=Tableau1[[#This Row],[Seuil Critique]])),0,1)</f>
        <v>0</v>
      </c>
      <c r="B8" t="s">
        <v>5</v>
      </c>
      <c r="C8" s="31">
        <f t="shared" si="0"/>
        <v>65</v>
      </c>
      <c r="D8">
        <v>100</v>
      </c>
      <c r="E8">
        <f>VLOOKUP(Tableau1[[#This Row],[Produit]],Données!B5:C101,2,FALSE)</f>
        <v>50</v>
      </c>
      <c r="F8" s="30">
        <f>IF($F$4='Entrée-Sortie'!$C$2,VLOOKUP(Tableau1[[#This Row],[Produit]],Entrées,2,FALSE),"")</f>
        <v>20</v>
      </c>
      <c r="G8" s="30">
        <f>IF($F$4='Entrée-Sortie'!$G$2,VLOOKUP(Tableau1[[#This Row],[Produit]],Sorties,2,FALSE),"")</f>
        <v>5</v>
      </c>
      <c r="H8" s="6"/>
      <c r="I8" s="6"/>
    </row>
    <row r="9" spans="1:27" x14ac:dyDescent="0.25">
      <c r="A9">
        <f>IF(AND(Tableau1[[#This Row],[Produit]]&gt;0,(Tableau1[[#This Row],[Stock ]]&lt;=Tableau1[[#This Row],[Seuil Critique]])),0,1)</f>
        <v>0</v>
      </c>
      <c r="B9" t="s">
        <v>7</v>
      </c>
      <c r="C9" s="31">
        <f t="shared" si="0"/>
        <v>20</v>
      </c>
      <c r="D9">
        <v>20</v>
      </c>
      <c r="E9">
        <f>VLOOKUP(Tableau1[[#This Row],[Produit]],Données!B6:C102,2,FALSE)</f>
        <v>20</v>
      </c>
      <c r="F9" s="6">
        <f>IF($F$4='Entrée-Sortie'!$C$2,VLOOKUP(Tableau1[[#This Row],[Produit]],Entrées,2,FALSE),0)</f>
        <v>10</v>
      </c>
      <c r="G9" s="30" t="e">
        <f>IF($F$4='Entrée-Sortie'!$G$2,VLOOKUP(Tableau1[[#This Row],[Produit]],Sorties,2,FALSE),"")</f>
        <v>#N/A</v>
      </c>
      <c r="H9" s="6"/>
      <c r="I9" s="6"/>
    </row>
    <row r="10" spans="1:27" x14ac:dyDescent="0.25">
      <c r="A10">
        <f>IF(AND(Tableau1[[#This Row],[Produit]]&gt;0,(Tableau1[[#This Row],[Stock ]]&lt;=Tableau1[[#This Row],[Seuil Critique]])),0,1)</f>
        <v>0</v>
      </c>
      <c r="B10" t="s">
        <v>9</v>
      </c>
      <c r="C10" s="31">
        <f>IF(OR(ISNA(F10),ISNA(G10)),E10,E10+F10+H10+J10+L10+N10+P10+R10+T10+V10+X10+Z10-Q10-S10-U10-W10-Y10-AA10-G10-I10-K10-M10-O10)</f>
        <v>0</v>
      </c>
      <c r="D10">
        <v>10</v>
      </c>
      <c r="E10">
        <f>VLOOKUP(Tableau1[[#This Row],[Produit]],Données!B7:C103,2,FALSE)</f>
        <v>0</v>
      </c>
      <c r="F10" s="30">
        <f>IF($F$4='Entrée-Sortie'!$C$2,VLOOKUP(Tableau1[[#This Row],[Produit]],Entrées,2,FALSE),"")</f>
        <v>11</v>
      </c>
      <c r="G10" s="30" t="e">
        <f>IF($F$4='Entrée-Sortie'!$G$2,VLOOKUP(Tableau1[[#This Row],[Produit]],Sorties,2,FALSE),"")</f>
        <v>#N/A</v>
      </c>
      <c r="H10" s="6"/>
      <c r="I10" s="6"/>
    </row>
    <row r="11" spans="1:27" x14ac:dyDescent="0.25">
      <c r="A11">
        <f>IF(AND(Tableau1[[#This Row],[Produit]]&gt;0,(Tableau1[[#This Row],[Stock ]]&lt;=Tableau1[[#This Row],[Seuil Critique]])),0,1)</f>
        <v>1</v>
      </c>
      <c r="B11" t="s">
        <v>11</v>
      </c>
      <c r="C11" s="31">
        <f t="shared" ref="C11:C74" si="1">IF(OR(ISNA(F11),ISNA(G11)),E11,E11+F11+H11+J11+L11+N11+P11+R11+T11+V11+X11+Z11-Q11-S11-U11-W11-Y11-AA11-G11-I11-K11-M11-O11)</f>
        <v>86</v>
      </c>
      <c r="E11">
        <f>VLOOKUP(Tableau1[[#This Row],[Produit]],Données!B8:C104,2,FALSE)</f>
        <v>86</v>
      </c>
      <c r="F11" s="30">
        <f>IF($F$4='Entrée-Sortie'!$C$2,VLOOKUP(Tableau1[[#This Row],[Produit]],Entrées,2,FALSE),"")</f>
        <v>10</v>
      </c>
      <c r="G11" s="30">
        <f>IF($F$4='Entrée-Sortie'!$G$2,VLOOKUP(Tableau1[[#This Row],[Produit]],Sorties,2,FALSE),"")</f>
        <v>10</v>
      </c>
      <c r="H11" s="6"/>
      <c r="I11" s="6"/>
    </row>
    <row r="12" spans="1:27" x14ac:dyDescent="0.25">
      <c r="A12">
        <f>IF(AND(Tableau1[[#This Row],[Produit]]&gt;0,(Tableau1[[#This Row],[Stock ]]&lt;=Tableau1[[#This Row],[Seuil Critique]])),0,1)</f>
        <v>1</v>
      </c>
      <c r="B12" t="s">
        <v>13</v>
      </c>
      <c r="C12" s="31">
        <f t="shared" si="1"/>
        <v>24</v>
      </c>
      <c r="E12">
        <f>VLOOKUP(Tableau1[[#This Row],[Produit]],Données!B9:C105,2,FALSE)</f>
        <v>24</v>
      </c>
      <c r="F12" s="30" t="e">
        <f>IF($F$4='Entrée-Sortie'!$C$2,VLOOKUP(Tableau1[[#This Row],[Produit]],Entrées,2,FALSE),"")</f>
        <v>#N/A</v>
      </c>
      <c r="G12" s="30">
        <f>IF($F$4='Entrée-Sortie'!$G$2,VLOOKUP(Tableau1[[#This Row],[Produit]],Sorties,2,FALSE),"")</f>
        <v>0</v>
      </c>
      <c r="H12" s="6"/>
      <c r="I12" s="6"/>
    </row>
    <row r="13" spans="1:27" x14ac:dyDescent="0.25">
      <c r="A13">
        <f>IF(AND(Tableau1[[#This Row],[Produit]]&gt;0,(Tableau1[[#This Row],[Stock ]]&lt;=Tableau1[[#This Row],[Seuil Critique]])),0,1)</f>
        <v>0</v>
      </c>
      <c r="B13" t="s">
        <v>15</v>
      </c>
      <c r="C13" s="31">
        <f t="shared" si="1"/>
        <v>0</v>
      </c>
      <c r="E13">
        <f>VLOOKUP(Tableau1[[#This Row],[Produit]],Données!B10:C106,2,FALSE)</f>
        <v>0</v>
      </c>
      <c r="F13" s="30" t="e">
        <f>IF($F$4='Entrée-Sortie'!$C$2,VLOOKUP(Tableau1[[#This Row],[Produit]],Entrées,2,FALSE),"")</f>
        <v>#N/A</v>
      </c>
      <c r="G13" s="30" t="e">
        <f>IF($F$4='Entrée-Sortie'!$G$2,VLOOKUP(Tableau1[[#This Row],[Produit]],Sorties,2,FALSE),"")</f>
        <v>#N/A</v>
      </c>
      <c r="H13" s="6"/>
      <c r="I13" s="6"/>
    </row>
    <row r="14" spans="1:27" x14ac:dyDescent="0.25">
      <c r="A14">
        <f>IF(AND(Tableau1[[#This Row],[Produit]]&gt;0,(Tableau1[[#This Row],[Stock ]]&lt;=Tableau1[[#This Row],[Seuil Critique]])),0,1)</f>
        <v>1</v>
      </c>
      <c r="B14" t="s">
        <v>17</v>
      </c>
      <c r="C14" s="31">
        <f t="shared" si="1"/>
        <v>54</v>
      </c>
      <c r="E14">
        <f>VLOOKUP(Tableau1[[#This Row],[Produit]],Données!B11:C107,2,FALSE)</f>
        <v>54</v>
      </c>
      <c r="F14" s="30">
        <f>IF($F$4='Entrée-Sortie'!$C$2,VLOOKUP(Tableau1[[#This Row],[Produit]],Entrées,2,FALSE),"")</f>
        <v>0</v>
      </c>
      <c r="G14" s="30" t="e">
        <f>IF($F$4='Entrée-Sortie'!$G$2,VLOOKUP(Tableau1[[#This Row],[Produit]],Sorties,2,FALSE),"")</f>
        <v>#N/A</v>
      </c>
      <c r="H14" s="6"/>
      <c r="I14" s="6"/>
    </row>
    <row r="15" spans="1:27" x14ac:dyDescent="0.25">
      <c r="A15">
        <f>IF(AND(Tableau1[[#This Row],[Produit]]&gt;0,(Tableau1[[#This Row],[Stock ]]&lt;=Tableau1[[#This Row],[Seuil Critique]])),0,1)</f>
        <v>1</v>
      </c>
      <c r="B15" t="s">
        <v>19</v>
      </c>
      <c r="C15" s="31">
        <f t="shared" si="1"/>
        <v>6</v>
      </c>
      <c r="E15">
        <f>VLOOKUP(Tableau1[[#This Row],[Produit]],Données!B12:C108,2,FALSE)</f>
        <v>6</v>
      </c>
      <c r="F15" s="30" t="e">
        <f>IF($F$4='Entrée-Sortie'!$C$2,VLOOKUP(Tableau1[[#This Row],[Produit]],Entrées,2,FALSE),"")</f>
        <v>#N/A</v>
      </c>
      <c r="G15" s="30" t="e">
        <f>IF($F$4='Entrée-Sortie'!$G$2,VLOOKUP(Tableau1[[#This Row],[Produit]],Sorties,2,FALSE),"")</f>
        <v>#N/A</v>
      </c>
      <c r="H15" s="6"/>
      <c r="I15" s="6"/>
    </row>
    <row r="16" spans="1:27" x14ac:dyDescent="0.25">
      <c r="A16">
        <f>IF(AND(Tableau1[[#This Row],[Produit]]&gt;0,(Tableau1[[#This Row],[Stock ]]&lt;=Tableau1[[#This Row],[Seuil Critique]])),0,1)</f>
        <v>1</v>
      </c>
      <c r="B16" t="s">
        <v>21</v>
      </c>
      <c r="C16" s="31">
        <f t="shared" si="1"/>
        <v>1</v>
      </c>
      <c r="E16">
        <f>VLOOKUP(Tableau1[[#This Row],[Produit]],Données!B13:C109,2,FALSE)</f>
        <v>1</v>
      </c>
      <c r="F16" s="30">
        <f>IF($F$4='Entrée-Sortie'!$C$2,VLOOKUP(Tableau1[[#This Row],[Produit]],Entrées,2,FALSE),"")</f>
        <v>10</v>
      </c>
      <c r="G16" s="30" t="e">
        <f>IF($F$4='Entrée-Sortie'!$G$2,VLOOKUP(Tableau1[[#This Row],[Produit]],Sorties,2,FALSE),"")</f>
        <v>#N/A</v>
      </c>
      <c r="H16" s="6"/>
      <c r="I16" s="6"/>
    </row>
    <row r="17" spans="1:9" x14ac:dyDescent="0.25">
      <c r="A17">
        <f>IF(AND(Tableau1[[#This Row],[Produit]]&gt;0,(Tableau1[[#This Row],[Stock ]]&lt;=Tableau1[[#This Row],[Seuil Critique]])),0,1)</f>
        <v>0</v>
      </c>
      <c r="B17" t="s">
        <v>23</v>
      </c>
      <c r="C17" s="31">
        <f t="shared" si="1"/>
        <v>0</v>
      </c>
      <c r="E17">
        <f>VLOOKUP(Tableau1[[#This Row],[Produit]],Données!B14:C110,2,FALSE)</f>
        <v>0</v>
      </c>
      <c r="F17" s="30" t="e">
        <f>IF($F$4='Entrée-Sortie'!$C$2,VLOOKUP(Tableau1[[#This Row],[Produit]],Entrées,2,FALSE),"")</f>
        <v>#N/A</v>
      </c>
      <c r="G17" s="30" t="e">
        <f>IF($F$4='Entrée-Sortie'!$G$2,VLOOKUP(Tableau1[[#This Row],[Produit]],Sorties,2,FALSE),"")</f>
        <v>#N/A</v>
      </c>
      <c r="H17" s="6"/>
      <c r="I17" s="6"/>
    </row>
    <row r="18" spans="1:9" x14ac:dyDescent="0.25">
      <c r="A18">
        <f>IF(AND(Tableau1[[#This Row],[Produit]]&gt;0,(Tableau1[[#This Row],[Stock ]]&lt;=Tableau1[[#This Row],[Seuil Critique]])),0,1)</f>
        <v>0</v>
      </c>
      <c r="B18" t="s">
        <v>25</v>
      </c>
      <c r="C18" s="31">
        <f t="shared" si="1"/>
        <v>0</v>
      </c>
      <c r="E18">
        <f>VLOOKUP(Tableau1[[#This Row],[Produit]],Données!B15:C111,2,FALSE)</f>
        <v>0</v>
      </c>
      <c r="F18" s="30" t="e">
        <f>IF($F$4='Entrée-Sortie'!$C$2,VLOOKUP(Tableau1[[#This Row],[Produit]],Entrées,2,FALSE),"")</f>
        <v>#N/A</v>
      </c>
      <c r="G18" s="30" t="e">
        <f>IF($F$4='Entrée-Sortie'!$G$2,VLOOKUP(Tableau1[[#This Row],[Produit]],Sorties,2,FALSE),"")</f>
        <v>#N/A</v>
      </c>
      <c r="H18" s="6"/>
      <c r="I18" s="6"/>
    </row>
    <row r="19" spans="1:9" x14ac:dyDescent="0.25">
      <c r="A19">
        <f>IF(AND(Tableau1[[#This Row],[Produit]]&gt;0,(Tableau1[[#This Row],[Stock ]]&lt;=Tableau1[[#This Row],[Seuil Critique]])),0,1)</f>
        <v>0</v>
      </c>
      <c r="B19" t="s">
        <v>27</v>
      </c>
      <c r="C19" s="31">
        <f t="shared" si="1"/>
        <v>0</v>
      </c>
      <c r="E19">
        <f>VLOOKUP(Tableau1[[#This Row],[Produit]],Données!B16:C112,2,FALSE)</f>
        <v>0</v>
      </c>
      <c r="F19" s="30" t="e">
        <f>IF($F$4='Entrée-Sortie'!$C$2,VLOOKUP(Tableau1[[#This Row],[Produit]],Entrées,2,FALSE),"")</f>
        <v>#N/A</v>
      </c>
      <c r="G19" s="30" t="e">
        <f>IF($F$4='Entrée-Sortie'!$G$2,VLOOKUP(Tableau1[[#This Row],[Produit]],Sorties,2,FALSE),"")</f>
        <v>#N/A</v>
      </c>
      <c r="H19" s="6"/>
      <c r="I19" s="6"/>
    </row>
    <row r="20" spans="1:9" x14ac:dyDescent="0.25">
      <c r="A20">
        <f>IF(AND(Tableau1[[#This Row],[Produit]]&gt;0,(Tableau1[[#This Row],[Stock ]]&lt;=Tableau1[[#This Row],[Seuil Critique]])),0,1)</f>
        <v>0</v>
      </c>
      <c r="B20" t="s">
        <v>29</v>
      </c>
      <c r="C20" s="31">
        <f t="shared" si="1"/>
        <v>0</v>
      </c>
      <c r="E20">
        <f>VLOOKUP(Tableau1[[#This Row],[Produit]],Données!B17:C113,2,FALSE)</f>
        <v>0</v>
      </c>
      <c r="F20" s="30" t="e">
        <f>IF($F$4='Entrée-Sortie'!$C$2,VLOOKUP(Tableau1[[#This Row],[Produit]],Entrées,2,FALSE),"")</f>
        <v>#N/A</v>
      </c>
      <c r="G20" s="30" t="e">
        <f>IF($F$4='Entrée-Sortie'!$G$2,VLOOKUP(Tableau1[[#This Row],[Produit]],Sorties,2,FALSE),"")</f>
        <v>#N/A</v>
      </c>
      <c r="H20" s="6"/>
      <c r="I20" s="6"/>
    </row>
    <row r="21" spans="1:9" x14ac:dyDescent="0.25">
      <c r="A21" t="e">
        <f>IF(AND(Tableau1[[#This Row],[Produit]]&gt;0,(Tableau1[[#This Row],[Stock ]]&lt;=Tableau1[[#This Row],[Seuil Critique]])),0,1)</f>
        <v>#N/A</v>
      </c>
      <c r="C21" s="31" t="e">
        <f t="shared" si="1"/>
        <v>#N/A</v>
      </c>
      <c r="E21" t="e">
        <f>VLOOKUP(Tableau1[[#This Row],[Produit]],Données!B18:C114,2,FALSE)</f>
        <v>#N/A</v>
      </c>
      <c r="F21" s="30" t="e">
        <f>IF($F$4='Entrée-Sortie'!$C$2,VLOOKUP(Tableau1[[#This Row],[Produit]],Entrées,2,FALSE),"")</f>
        <v>#N/A</v>
      </c>
      <c r="G21" s="30" t="e">
        <f>IF($F$4='Entrée-Sortie'!$G$2,VLOOKUP(Tableau1[[#This Row],[Produit]],Sorties,2,FALSE),"")</f>
        <v>#N/A</v>
      </c>
      <c r="H21" s="6"/>
      <c r="I21" s="6"/>
    </row>
    <row r="22" spans="1:9" x14ac:dyDescent="0.25">
      <c r="A22" t="e">
        <f>IF(AND(Tableau1[[#This Row],[Produit]]&gt;0,(Tableau1[[#This Row],[Stock ]]&lt;=Tableau1[[#This Row],[Seuil Critique]])),0,1)</f>
        <v>#N/A</v>
      </c>
      <c r="C22" s="31" t="e">
        <f t="shared" si="1"/>
        <v>#N/A</v>
      </c>
      <c r="E22" t="e">
        <f>VLOOKUP(Tableau1[[#This Row],[Produit]],Données!B19:C115,2,FALSE)</f>
        <v>#N/A</v>
      </c>
      <c r="F22" s="30" t="e">
        <f>IF($F$4='Entrée-Sortie'!$C$2,VLOOKUP(Tableau1[[#This Row],[Produit]],Entrées,2,FALSE),"")</f>
        <v>#N/A</v>
      </c>
      <c r="G22" s="30" t="e">
        <f>IF($F$4='Entrée-Sortie'!$G$2,VLOOKUP(Tableau1[[#This Row],[Produit]],Sorties,2,FALSE),"")</f>
        <v>#N/A</v>
      </c>
      <c r="H22" s="6"/>
      <c r="I22" s="6"/>
    </row>
    <row r="23" spans="1:9" x14ac:dyDescent="0.25">
      <c r="A23" t="e">
        <f>IF(AND(Tableau1[[#This Row],[Produit]]&gt;0,(Tableau1[[#This Row],[Stock ]]&lt;=Tableau1[[#This Row],[Seuil Critique]])),0,1)</f>
        <v>#N/A</v>
      </c>
      <c r="C23" s="31" t="e">
        <f t="shared" si="1"/>
        <v>#N/A</v>
      </c>
      <c r="E23" t="e">
        <f>VLOOKUP(Tableau1[[#This Row],[Produit]],Données!B20:C116,2,FALSE)</f>
        <v>#N/A</v>
      </c>
      <c r="F23" s="30" t="e">
        <f>IF($F$4='Entrée-Sortie'!$C$2,VLOOKUP(Tableau1[[#This Row],[Produit]],Entrées,2,FALSE),"")</f>
        <v>#N/A</v>
      </c>
      <c r="G23" s="30" t="e">
        <f>IF($F$4='Entrée-Sortie'!$G$2,VLOOKUP(Tableau1[[#This Row],[Produit]],Sorties,2,FALSE),"")</f>
        <v>#N/A</v>
      </c>
      <c r="H23" s="6"/>
      <c r="I23" s="6"/>
    </row>
    <row r="24" spans="1:9" x14ac:dyDescent="0.25">
      <c r="A24" t="e">
        <f>IF(AND(Tableau1[[#This Row],[Produit]]&gt;0,(Tableau1[[#This Row],[Stock ]]&lt;=Tableau1[[#This Row],[Seuil Critique]])),0,1)</f>
        <v>#N/A</v>
      </c>
      <c r="C24" s="31" t="e">
        <f t="shared" si="1"/>
        <v>#N/A</v>
      </c>
      <c r="E24" t="e">
        <f>VLOOKUP(Tableau1[[#This Row],[Produit]],Données!B21:C117,2,FALSE)</f>
        <v>#N/A</v>
      </c>
      <c r="F24" s="30" t="e">
        <f>IF($F$4='Entrée-Sortie'!$C$2,VLOOKUP(Tableau1[[#This Row],[Produit]],Entrées,2,FALSE),"")</f>
        <v>#N/A</v>
      </c>
      <c r="G24" s="30" t="e">
        <f>IF($F$4='Entrée-Sortie'!$G$2,VLOOKUP(Tableau1[[#This Row],[Produit]],Sorties,2,FALSE),"")</f>
        <v>#N/A</v>
      </c>
      <c r="H24" s="6"/>
      <c r="I24" s="6"/>
    </row>
    <row r="25" spans="1:9" x14ac:dyDescent="0.25">
      <c r="A25" t="e">
        <f>IF(AND(Tableau1[[#This Row],[Produit]]&gt;0,(Tableau1[[#This Row],[Stock ]]&lt;=Tableau1[[#This Row],[Seuil Critique]])),0,1)</f>
        <v>#N/A</v>
      </c>
      <c r="C25" s="31" t="e">
        <f t="shared" si="1"/>
        <v>#N/A</v>
      </c>
      <c r="E25" t="e">
        <f>VLOOKUP(Tableau1[[#This Row],[Produit]],Données!B22:C118,2,FALSE)</f>
        <v>#N/A</v>
      </c>
      <c r="F25" s="30" t="e">
        <f>IF($F$4='Entrée-Sortie'!$C$2,VLOOKUP(Tableau1[[#This Row],[Produit]],Entrées,2,FALSE),"")</f>
        <v>#N/A</v>
      </c>
      <c r="G25" s="30" t="e">
        <f>IF($F$4='Entrée-Sortie'!$G$2,VLOOKUP(Tableau1[[#This Row],[Produit]],Sorties,2,FALSE),"")</f>
        <v>#N/A</v>
      </c>
      <c r="H25" s="6"/>
      <c r="I25" s="6"/>
    </row>
    <row r="26" spans="1:9" x14ac:dyDescent="0.25">
      <c r="A26" t="e">
        <f>IF(AND(Tableau1[[#This Row],[Produit]]&gt;0,(Tableau1[[#This Row],[Stock ]]&lt;=Tableau1[[#This Row],[Seuil Critique]])),0,1)</f>
        <v>#N/A</v>
      </c>
      <c r="C26" s="31" t="e">
        <f t="shared" si="1"/>
        <v>#N/A</v>
      </c>
      <c r="E26" t="e">
        <f>VLOOKUP(Tableau1[[#This Row],[Produit]],Données!B23:C119,2,FALSE)</f>
        <v>#N/A</v>
      </c>
      <c r="F26" s="30" t="e">
        <f>IF($F$4='Entrée-Sortie'!$C$2,VLOOKUP(Tableau1[[#This Row],[Produit]],Entrées,2,FALSE),"")</f>
        <v>#N/A</v>
      </c>
      <c r="G26" s="30" t="e">
        <f>IF($F$4='Entrée-Sortie'!$G$2,VLOOKUP(Tableau1[[#This Row],[Produit]],Sorties,2,FALSE),"")</f>
        <v>#N/A</v>
      </c>
      <c r="H26" s="6"/>
      <c r="I26" s="6"/>
    </row>
    <row r="27" spans="1:9" x14ac:dyDescent="0.25">
      <c r="A27" t="e">
        <f>IF(AND(Tableau1[[#This Row],[Produit]]&gt;0,(Tableau1[[#This Row],[Stock ]]&lt;=Tableau1[[#This Row],[Seuil Critique]])),0,1)</f>
        <v>#N/A</v>
      </c>
      <c r="C27" s="31" t="e">
        <f t="shared" si="1"/>
        <v>#N/A</v>
      </c>
      <c r="E27" t="e">
        <f>VLOOKUP(Tableau1[[#This Row],[Produit]],Données!B24:C120,2,FALSE)</f>
        <v>#N/A</v>
      </c>
      <c r="F27" s="30" t="e">
        <f>IF($F$4='Entrée-Sortie'!$C$2,VLOOKUP(Tableau1[[#This Row],[Produit]],Entrées,2,FALSE),"")</f>
        <v>#N/A</v>
      </c>
      <c r="G27" s="30" t="e">
        <f>IF($F$4='Entrée-Sortie'!$G$2,VLOOKUP(Tableau1[[#This Row],[Produit]],Sorties,2,FALSE),"")</f>
        <v>#N/A</v>
      </c>
      <c r="H27" s="6"/>
      <c r="I27" s="6"/>
    </row>
    <row r="28" spans="1:9" x14ac:dyDescent="0.25">
      <c r="A28" t="e">
        <f>IF(AND(Tableau1[[#This Row],[Produit]]&gt;0,(Tableau1[[#This Row],[Stock ]]&lt;=Tableau1[[#This Row],[Seuil Critique]])),0,1)</f>
        <v>#N/A</v>
      </c>
      <c r="C28" s="31" t="e">
        <f t="shared" si="1"/>
        <v>#N/A</v>
      </c>
      <c r="E28" t="e">
        <f>VLOOKUP(Tableau1[[#This Row],[Produit]],Données!B25:C121,2,FALSE)</f>
        <v>#N/A</v>
      </c>
      <c r="F28" s="30" t="e">
        <f>IF($F$4='Entrée-Sortie'!$C$2,VLOOKUP(Tableau1[[#This Row],[Produit]],Entrées,2,FALSE),"")</f>
        <v>#N/A</v>
      </c>
      <c r="G28" s="30" t="e">
        <f>IF($F$4='Entrée-Sortie'!$G$2,VLOOKUP(Tableau1[[#This Row],[Produit]],Sorties,2,FALSE),"")</f>
        <v>#N/A</v>
      </c>
      <c r="H28" s="6"/>
      <c r="I28" s="6"/>
    </row>
    <row r="29" spans="1:9" x14ac:dyDescent="0.25">
      <c r="A29" t="e">
        <f>IF(AND(Tableau1[[#This Row],[Produit]]&gt;0,(Tableau1[[#This Row],[Stock ]]&lt;=Tableau1[[#This Row],[Seuil Critique]])),0,1)</f>
        <v>#N/A</v>
      </c>
      <c r="C29" s="31" t="e">
        <f t="shared" si="1"/>
        <v>#N/A</v>
      </c>
      <c r="E29" t="e">
        <f>VLOOKUP(Tableau1[[#This Row],[Produit]],Données!B26:C122,2,FALSE)</f>
        <v>#N/A</v>
      </c>
      <c r="F29" s="30" t="e">
        <f>IF($F$4='Entrée-Sortie'!$C$2,VLOOKUP(Tableau1[[#This Row],[Produit]],Entrées,2,FALSE),"")</f>
        <v>#N/A</v>
      </c>
      <c r="G29" s="30" t="e">
        <f>IF($F$4='Entrée-Sortie'!$G$2,VLOOKUP(Tableau1[[#This Row],[Produit]],Sorties,2,FALSE),"")</f>
        <v>#N/A</v>
      </c>
      <c r="H29" s="6"/>
      <c r="I29" s="6"/>
    </row>
    <row r="30" spans="1:9" x14ac:dyDescent="0.25">
      <c r="A30" t="e">
        <f>IF(AND(Tableau1[[#This Row],[Produit]]&gt;0,(Tableau1[[#This Row],[Stock ]]&lt;=Tableau1[[#This Row],[Seuil Critique]])),0,1)</f>
        <v>#N/A</v>
      </c>
      <c r="C30" s="31" t="e">
        <f t="shared" si="1"/>
        <v>#N/A</v>
      </c>
      <c r="E30" t="e">
        <f>VLOOKUP(Tableau1[[#This Row],[Produit]],Données!B27:C123,2,FALSE)</f>
        <v>#N/A</v>
      </c>
      <c r="F30" s="30" t="e">
        <f>IF($F$4='Entrée-Sortie'!$C$2,VLOOKUP(Tableau1[[#This Row],[Produit]],Entrées,2,FALSE),"")</f>
        <v>#N/A</v>
      </c>
      <c r="G30" s="30" t="e">
        <f>IF($F$4='Entrée-Sortie'!$G$2,VLOOKUP(Tableau1[[#This Row],[Produit]],Sorties,2,FALSE),"")</f>
        <v>#N/A</v>
      </c>
      <c r="H30" s="6"/>
      <c r="I30" s="6"/>
    </row>
    <row r="31" spans="1:9" x14ac:dyDescent="0.25">
      <c r="A31" t="e">
        <f>IF(AND(Tableau1[[#This Row],[Produit]]&gt;0,(Tableau1[[#This Row],[Stock ]]&lt;=Tableau1[[#This Row],[Seuil Critique]])),0,1)</f>
        <v>#N/A</v>
      </c>
      <c r="C31" s="31" t="e">
        <f t="shared" si="1"/>
        <v>#N/A</v>
      </c>
      <c r="E31" t="e">
        <f>VLOOKUP(Tableau1[[#This Row],[Produit]],Données!B28:C124,2,FALSE)</f>
        <v>#N/A</v>
      </c>
      <c r="F31" s="30" t="e">
        <f>IF($F$4='Entrée-Sortie'!$C$2,VLOOKUP(Tableau1[[#This Row],[Produit]],Entrées,2,FALSE),"")</f>
        <v>#N/A</v>
      </c>
      <c r="G31" s="30" t="e">
        <f>IF($F$4='Entrée-Sortie'!$G$2,VLOOKUP(Tableau1[[#This Row],[Produit]],Sorties,2,FALSE),"")</f>
        <v>#N/A</v>
      </c>
      <c r="H31" s="6"/>
      <c r="I31" s="6"/>
    </row>
    <row r="32" spans="1:9" x14ac:dyDescent="0.25">
      <c r="A32" t="e">
        <f>IF(AND(Tableau1[[#This Row],[Produit]]&gt;0,(Tableau1[[#This Row],[Stock ]]&lt;=Tableau1[[#This Row],[Seuil Critique]])),0,1)</f>
        <v>#N/A</v>
      </c>
      <c r="C32" s="31" t="e">
        <f t="shared" si="1"/>
        <v>#N/A</v>
      </c>
      <c r="E32" t="e">
        <f>VLOOKUP(Tableau1[[#This Row],[Produit]],Données!B29:C125,2,FALSE)</f>
        <v>#N/A</v>
      </c>
      <c r="F32" s="30" t="e">
        <f>IF($F$4='Entrée-Sortie'!$C$2,VLOOKUP(Tableau1[[#This Row],[Produit]],Entrées,2,FALSE),"")</f>
        <v>#N/A</v>
      </c>
      <c r="G32" s="30" t="e">
        <f>IF($F$4='Entrée-Sortie'!$G$2,VLOOKUP(Tableau1[[#This Row],[Produit]],Sorties,2,FALSE),"")</f>
        <v>#N/A</v>
      </c>
      <c r="H32" s="6"/>
      <c r="I32" s="6"/>
    </row>
    <row r="33" spans="1:9" x14ac:dyDescent="0.25">
      <c r="A33" t="e">
        <f>IF(AND(Tableau1[[#This Row],[Produit]]&gt;0,(Tableau1[[#This Row],[Stock ]]&lt;=Tableau1[[#This Row],[Seuil Critique]])),0,1)</f>
        <v>#N/A</v>
      </c>
      <c r="C33" s="31" t="e">
        <f t="shared" si="1"/>
        <v>#N/A</v>
      </c>
      <c r="E33" t="e">
        <f>VLOOKUP(Tableau1[[#This Row],[Produit]],Données!B30:C126,2,FALSE)</f>
        <v>#N/A</v>
      </c>
      <c r="F33" s="30" t="e">
        <f>IF($F$4='Entrée-Sortie'!$C$2,VLOOKUP(Tableau1[[#This Row],[Produit]],Entrées,2,FALSE),"")</f>
        <v>#N/A</v>
      </c>
      <c r="G33" s="30" t="e">
        <f>IF($F$4='Entrée-Sortie'!$G$2,VLOOKUP(Tableau1[[#This Row],[Produit]],Sorties,2,FALSE),"")</f>
        <v>#N/A</v>
      </c>
      <c r="H33" s="6"/>
      <c r="I33" s="6"/>
    </row>
    <row r="34" spans="1:9" x14ac:dyDescent="0.25">
      <c r="A34" t="e">
        <f>IF(AND(Tableau1[[#This Row],[Produit]]&gt;0,(Tableau1[[#This Row],[Stock ]]&lt;=Tableau1[[#This Row],[Seuil Critique]])),0,1)</f>
        <v>#N/A</v>
      </c>
      <c r="C34" s="31" t="e">
        <f t="shared" si="1"/>
        <v>#N/A</v>
      </c>
      <c r="E34" t="e">
        <f>VLOOKUP(Tableau1[[#This Row],[Produit]],Données!B31:C127,2,FALSE)</f>
        <v>#N/A</v>
      </c>
      <c r="F34" s="30" t="e">
        <f>IF($F$4='Entrée-Sortie'!$C$2,VLOOKUP(Tableau1[[#This Row],[Produit]],Entrées,2,FALSE),"")</f>
        <v>#N/A</v>
      </c>
      <c r="G34" s="30" t="e">
        <f>IF($F$4='Entrée-Sortie'!$G$2,VLOOKUP(Tableau1[[#This Row],[Produit]],Sorties,2,FALSE),"")</f>
        <v>#N/A</v>
      </c>
      <c r="H34" s="6"/>
      <c r="I34" s="6"/>
    </row>
    <row r="35" spans="1:9" x14ac:dyDescent="0.25">
      <c r="A35" t="e">
        <f>IF(AND(Tableau1[[#This Row],[Produit]]&gt;0,(Tableau1[[#This Row],[Stock ]]&lt;=Tableau1[[#This Row],[Seuil Critique]])),0,1)</f>
        <v>#N/A</v>
      </c>
      <c r="C35" s="31" t="e">
        <f t="shared" si="1"/>
        <v>#N/A</v>
      </c>
      <c r="E35" t="e">
        <f>VLOOKUP(Tableau1[[#This Row],[Produit]],Données!B32:C128,2,FALSE)</f>
        <v>#N/A</v>
      </c>
      <c r="F35" s="30" t="e">
        <f>IF($F$4='Entrée-Sortie'!$C$2,VLOOKUP(Tableau1[[#This Row],[Produit]],Entrées,2,FALSE),"")</f>
        <v>#N/A</v>
      </c>
      <c r="G35" s="30" t="e">
        <f>IF($F$4='Entrée-Sortie'!$G$2,VLOOKUP(Tableau1[[#This Row],[Produit]],Sorties,2,FALSE),"")</f>
        <v>#N/A</v>
      </c>
      <c r="H35" s="6"/>
      <c r="I35" s="6"/>
    </row>
    <row r="36" spans="1:9" x14ac:dyDescent="0.25">
      <c r="A36" t="e">
        <f>IF(AND(Tableau1[[#This Row],[Produit]]&gt;0,(Tableau1[[#This Row],[Stock ]]&lt;=Tableau1[[#This Row],[Seuil Critique]])),0,1)</f>
        <v>#N/A</v>
      </c>
      <c r="C36" s="31" t="e">
        <f t="shared" si="1"/>
        <v>#N/A</v>
      </c>
      <c r="E36" t="e">
        <f>VLOOKUP(Tableau1[[#This Row],[Produit]],Données!B33:C129,2,FALSE)</f>
        <v>#N/A</v>
      </c>
      <c r="F36" s="30" t="e">
        <f>IF($F$4='Entrée-Sortie'!$C$2,VLOOKUP(Tableau1[[#This Row],[Produit]],Entrées,2,FALSE),"")</f>
        <v>#N/A</v>
      </c>
      <c r="G36" s="30" t="e">
        <f>IF($F$4='Entrée-Sortie'!$G$2,VLOOKUP(Tableau1[[#This Row],[Produit]],Sorties,2,FALSE),"")</f>
        <v>#N/A</v>
      </c>
      <c r="H36" s="6"/>
      <c r="I36" s="6"/>
    </row>
    <row r="37" spans="1:9" x14ac:dyDescent="0.25">
      <c r="A37" t="e">
        <f>IF(AND(Tableau1[[#This Row],[Produit]]&gt;0,(Tableau1[[#This Row],[Stock ]]&lt;=Tableau1[[#This Row],[Seuil Critique]])),0,1)</f>
        <v>#N/A</v>
      </c>
      <c r="C37" s="31" t="e">
        <f t="shared" si="1"/>
        <v>#N/A</v>
      </c>
      <c r="E37" t="e">
        <f>VLOOKUP(Tableau1[[#This Row],[Produit]],Données!B34:C130,2,FALSE)</f>
        <v>#N/A</v>
      </c>
      <c r="F37" s="30" t="e">
        <f>IF($F$4='Entrée-Sortie'!$C$2,VLOOKUP(Tableau1[[#This Row],[Produit]],Entrées,2,FALSE),"")</f>
        <v>#N/A</v>
      </c>
      <c r="G37" s="30" t="e">
        <f>IF($F$4='Entrée-Sortie'!$G$2,VLOOKUP(Tableau1[[#This Row],[Produit]],Sorties,2,FALSE),"")</f>
        <v>#N/A</v>
      </c>
      <c r="H37" s="6"/>
      <c r="I37" s="6"/>
    </row>
    <row r="38" spans="1:9" x14ac:dyDescent="0.25">
      <c r="A38" t="e">
        <f>IF(AND(Tableau1[[#This Row],[Produit]]&gt;0,(Tableau1[[#This Row],[Stock ]]&lt;=Tableau1[[#This Row],[Seuil Critique]])),0,1)</f>
        <v>#N/A</v>
      </c>
      <c r="C38" s="31" t="e">
        <f t="shared" si="1"/>
        <v>#N/A</v>
      </c>
      <c r="E38" t="e">
        <f>VLOOKUP(Tableau1[[#This Row],[Produit]],Données!B35:C131,2,FALSE)</f>
        <v>#N/A</v>
      </c>
      <c r="F38" s="30" t="e">
        <f>IF($F$4='Entrée-Sortie'!$C$2,VLOOKUP(Tableau1[[#This Row],[Produit]],Entrées,2,FALSE),"")</f>
        <v>#N/A</v>
      </c>
      <c r="G38" s="30" t="e">
        <f>IF($F$4='Entrée-Sortie'!$G$2,VLOOKUP(Tableau1[[#This Row],[Produit]],Sorties,2,FALSE),"")</f>
        <v>#N/A</v>
      </c>
      <c r="H38" s="6"/>
      <c r="I38" s="6"/>
    </row>
    <row r="39" spans="1:9" x14ac:dyDescent="0.25">
      <c r="A39" t="e">
        <f>IF(AND(Tableau1[[#This Row],[Produit]]&gt;0,(Tableau1[[#This Row],[Stock ]]&lt;=Tableau1[[#This Row],[Seuil Critique]])),0,1)</f>
        <v>#N/A</v>
      </c>
      <c r="C39" s="31" t="e">
        <f t="shared" si="1"/>
        <v>#N/A</v>
      </c>
      <c r="E39" t="e">
        <f>VLOOKUP(Tableau1[[#This Row],[Produit]],Données!B36:C132,2,FALSE)</f>
        <v>#N/A</v>
      </c>
      <c r="F39" s="30" t="e">
        <f>IF($F$4='Entrée-Sortie'!$C$2,VLOOKUP(Tableau1[[#This Row],[Produit]],Entrées,2,FALSE),"")</f>
        <v>#N/A</v>
      </c>
      <c r="G39" s="30" t="e">
        <f>IF($F$4='Entrée-Sortie'!$G$2,VLOOKUP(Tableau1[[#This Row],[Produit]],Sorties,2,FALSE),"")</f>
        <v>#N/A</v>
      </c>
      <c r="H39" s="6"/>
      <c r="I39" s="6"/>
    </row>
    <row r="40" spans="1:9" x14ac:dyDescent="0.25">
      <c r="A40" t="e">
        <f>IF(AND(Tableau1[[#This Row],[Produit]]&gt;0,(Tableau1[[#This Row],[Stock ]]&lt;=Tableau1[[#This Row],[Seuil Critique]])),0,1)</f>
        <v>#N/A</v>
      </c>
      <c r="C40" s="31" t="e">
        <f t="shared" si="1"/>
        <v>#N/A</v>
      </c>
      <c r="E40" t="e">
        <f>VLOOKUP(Tableau1[[#This Row],[Produit]],Données!B37:C133,2,FALSE)</f>
        <v>#N/A</v>
      </c>
      <c r="F40" s="30" t="e">
        <f>IF($F$4='Entrée-Sortie'!$C$2,VLOOKUP(Tableau1[[#This Row],[Produit]],Entrées,2,FALSE),"")</f>
        <v>#N/A</v>
      </c>
      <c r="G40" s="30" t="e">
        <f>IF($F$4='Entrée-Sortie'!$G$2,VLOOKUP(Tableau1[[#This Row],[Produit]],Sorties,2,FALSE),"")</f>
        <v>#N/A</v>
      </c>
      <c r="H40" s="6"/>
      <c r="I40" s="6"/>
    </row>
    <row r="41" spans="1:9" x14ac:dyDescent="0.25">
      <c r="A41" t="e">
        <f>IF(AND(Tableau1[[#This Row],[Produit]]&gt;0,(Tableau1[[#This Row],[Stock ]]&lt;=Tableau1[[#This Row],[Seuil Critique]])),0,1)</f>
        <v>#N/A</v>
      </c>
      <c r="C41" s="31" t="e">
        <f t="shared" si="1"/>
        <v>#N/A</v>
      </c>
      <c r="E41" t="e">
        <f>VLOOKUP(Tableau1[[#This Row],[Produit]],Données!B38:C134,2,FALSE)</f>
        <v>#N/A</v>
      </c>
      <c r="F41" s="30" t="e">
        <f>IF($F$4='Entrée-Sortie'!$C$2,VLOOKUP(Tableau1[[#This Row],[Produit]],Entrées,2,FALSE),"")</f>
        <v>#N/A</v>
      </c>
      <c r="G41" s="30" t="e">
        <f>IF($F$4='Entrée-Sortie'!$G$2,VLOOKUP(Tableau1[[#This Row],[Produit]],Sorties,2,FALSE),"")</f>
        <v>#N/A</v>
      </c>
      <c r="H41" s="6"/>
      <c r="I41" s="6"/>
    </row>
    <row r="42" spans="1:9" x14ac:dyDescent="0.25">
      <c r="A42" t="e">
        <f>IF(AND(Tableau1[[#This Row],[Produit]]&gt;0,(Tableau1[[#This Row],[Stock ]]&lt;=Tableau1[[#This Row],[Seuil Critique]])),0,1)</f>
        <v>#N/A</v>
      </c>
      <c r="C42" s="31" t="e">
        <f t="shared" si="1"/>
        <v>#N/A</v>
      </c>
      <c r="E42" t="e">
        <f>VLOOKUP(Tableau1[[#This Row],[Produit]],Données!B39:C135,2,FALSE)</f>
        <v>#N/A</v>
      </c>
      <c r="F42" s="30" t="e">
        <f>IF($F$4='Entrée-Sortie'!$C$2,VLOOKUP(Tableau1[[#This Row],[Produit]],Entrées,2,FALSE),"")</f>
        <v>#N/A</v>
      </c>
      <c r="G42" s="30" t="e">
        <f>IF($F$4='Entrée-Sortie'!$G$2,VLOOKUP(Tableau1[[#This Row],[Produit]],Sorties,2,FALSE),"")</f>
        <v>#N/A</v>
      </c>
      <c r="H42" s="6"/>
      <c r="I42" s="6"/>
    </row>
    <row r="43" spans="1:9" x14ac:dyDescent="0.25">
      <c r="A43" t="e">
        <f>IF(AND(Tableau1[[#This Row],[Produit]]&gt;0,(Tableau1[[#This Row],[Stock ]]&lt;=Tableau1[[#This Row],[Seuil Critique]])),0,1)</f>
        <v>#N/A</v>
      </c>
      <c r="C43" s="31" t="e">
        <f t="shared" si="1"/>
        <v>#N/A</v>
      </c>
      <c r="E43" t="e">
        <f>VLOOKUP(Tableau1[[#This Row],[Produit]],Données!B40:C136,2,FALSE)</f>
        <v>#N/A</v>
      </c>
      <c r="F43" s="30" t="e">
        <f>IF($F$4='Entrée-Sortie'!$C$2,VLOOKUP(Tableau1[[#This Row],[Produit]],Entrées,2,FALSE),"")</f>
        <v>#N/A</v>
      </c>
      <c r="G43" s="30" t="e">
        <f>IF($F$4='Entrée-Sortie'!$G$2,VLOOKUP(Tableau1[[#This Row],[Produit]],Sorties,2,FALSE),"")</f>
        <v>#N/A</v>
      </c>
      <c r="H43" s="6"/>
      <c r="I43" s="6"/>
    </row>
    <row r="44" spans="1:9" x14ac:dyDescent="0.25">
      <c r="A44" t="e">
        <f>IF(AND(Tableau1[[#This Row],[Produit]]&gt;0,(Tableau1[[#This Row],[Stock ]]&lt;=Tableau1[[#This Row],[Seuil Critique]])),0,1)</f>
        <v>#N/A</v>
      </c>
      <c r="C44" s="31" t="e">
        <f t="shared" si="1"/>
        <v>#N/A</v>
      </c>
      <c r="E44" t="e">
        <f>VLOOKUP(Tableau1[[#This Row],[Produit]],Données!B41:C137,2,FALSE)</f>
        <v>#N/A</v>
      </c>
      <c r="F44" s="30" t="e">
        <f>IF($F$4='Entrée-Sortie'!$C$2,VLOOKUP(Tableau1[[#This Row],[Produit]],Entrées,2,FALSE),"")</f>
        <v>#N/A</v>
      </c>
      <c r="G44" s="30" t="e">
        <f>IF($F$4='Entrée-Sortie'!$G$2,VLOOKUP(Tableau1[[#This Row],[Produit]],Sorties,2,FALSE),"")</f>
        <v>#N/A</v>
      </c>
      <c r="H44" s="6"/>
      <c r="I44" s="6"/>
    </row>
    <row r="45" spans="1:9" x14ac:dyDescent="0.25">
      <c r="A45" t="e">
        <f>IF(AND(Tableau1[[#This Row],[Produit]]&gt;0,(Tableau1[[#This Row],[Stock ]]&lt;=Tableau1[[#This Row],[Seuil Critique]])),0,1)</f>
        <v>#N/A</v>
      </c>
      <c r="C45" s="31" t="e">
        <f t="shared" si="1"/>
        <v>#N/A</v>
      </c>
      <c r="E45" t="e">
        <f>VLOOKUP(Tableau1[[#This Row],[Produit]],Données!B42:C138,2,FALSE)</f>
        <v>#N/A</v>
      </c>
      <c r="F45" s="30" t="e">
        <f>IF($F$4='Entrée-Sortie'!$C$2,VLOOKUP(Tableau1[[#This Row],[Produit]],Entrées,2,FALSE),"")</f>
        <v>#N/A</v>
      </c>
      <c r="G45" s="30" t="e">
        <f>IF($F$4='Entrée-Sortie'!$G$2,VLOOKUP(Tableau1[[#This Row],[Produit]],Sorties,2,FALSE),"")</f>
        <v>#N/A</v>
      </c>
      <c r="H45" s="6"/>
      <c r="I45" s="6"/>
    </row>
    <row r="46" spans="1:9" x14ac:dyDescent="0.25">
      <c r="A46" t="e">
        <f>IF(AND(Tableau1[[#This Row],[Produit]]&gt;0,(Tableau1[[#This Row],[Stock ]]&lt;=Tableau1[[#This Row],[Seuil Critique]])),0,1)</f>
        <v>#N/A</v>
      </c>
      <c r="C46" s="31" t="e">
        <f t="shared" si="1"/>
        <v>#N/A</v>
      </c>
      <c r="E46" t="e">
        <f>VLOOKUP(Tableau1[[#This Row],[Produit]],Données!B43:C139,2,FALSE)</f>
        <v>#N/A</v>
      </c>
      <c r="F46" s="30" t="e">
        <f>IF($F$4='Entrée-Sortie'!$C$2,VLOOKUP(Tableau1[[#This Row],[Produit]],Entrées,2,FALSE),"")</f>
        <v>#N/A</v>
      </c>
      <c r="G46" s="30" t="e">
        <f>IF($F$4='Entrée-Sortie'!$G$2,VLOOKUP(Tableau1[[#This Row],[Produit]],Sorties,2,FALSE),"")</f>
        <v>#N/A</v>
      </c>
      <c r="H46" s="6"/>
      <c r="I46" s="6"/>
    </row>
    <row r="47" spans="1:9" x14ac:dyDescent="0.25">
      <c r="A47" t="e">
        <f>IF(AND(Tableau1[[#This Row],[Produit]]&gt;0,(Tableau1[[#This Row],[Stock ]]&lt;=Tableau1[[#This Row],[Seuil Critique]])),0,1)</f>
        <v>#N/A</v>
      </c>
      <c r="C47" s="31" t="e">
        <f t="shared" si="1"/>
        <v>#N/A</v>
      </c>
      <c r="E47" t="e">
        <f>VLOOKUP(Tableau1[[#This Row],[Produit]],Données!B44:C140,2,FALSE)</f>
        <v>#N/A</v>
      </c>
      <c r="F47" s="30" t="e">
        <f>IF($F$4='Entrée-Sortie'!$C$2,VLOOKUP(Tableau1[[#This Row],[Produit]],Entrées,2,FALSE),"")</f>
        <v>#N/A</v>
      </c>
      <c r="G47" s="30" t="e">
        <f>IF($F$4='Entrée-Sortie'!$G$2,VLOOKUP(Tableau1[[#This Row],[Produit]],Sorties,2,FALSE),"")</f>
        <v>#N/A</v>
      </c>
      <c r="H47" s="6"/>
      <c r="I47" s="6"/>
    </row>
    <row r="48" spans="1:9" x14ac:dyDescent="0.25">
      <c r="A48" t="e">
        <f>IF(AND(Tableau1[[#This Row],[Produit]]&gt;0,(Tableau1[[#This Row],[Stock ]]&lt;=Tableau1[[#This Row],[Seuil Critique]])),0,1)</f>
        <v>#N/A</v>
      </c>
      <c r="C48" s="31" t="e">
        <f t="shared" si="1"/>
        <v>#N/A</v>
      </c>
      <c r="E48" t="e">
        <f>VLOOKUP(Tableau1[[#This Row],[Produit]],Données!B45:C141,2,FALSE)</f>
        <v>#N/A</v>
      </c>
      <c r="F48" s="30" t="e">
        <f>IF($F$4='Entrée-Sortie'!$C$2,VLOOKUP(Tableau1[[#This Row],[Produit]],Entrées,2,FALSE),"")</f>
        <v>#N/A</v>
      </c>
      <c r="G48" s="30" t="e">
        <f>IF($F$4='Entrée-Sortie'!$G$2,VLOOKUP(Tableau1[[#This Row],[Produit]],Sorties,2,FALSE),"")</f>
        <v>#N/A</v>
      </c>
      <c r="H48" s="6"/>
      <c r="I48" s="6"/>
    </row>
    <row r="49" spans="1:9" x14ac:dyDescent="0.25">
      <c r="A49" t="e">
        <f>IF(AND(Tableau1[[#This Row],[Produit]]&gt;0,(Tableau1[[#This Row],[Stock ]]&lt;=Tableau1[[#This Row],[Seuil Critique]])),0,1)</f>
        <v>#N/A</v>
      </c>
      <c r="C49" s="31" t="e">
        <f t="shared" si="1"/>
        <v>#N/A</v>
      </c>
      <c r="E49" t="e">
        <f>VLOOKUP(Tableau1[[#This Row],[Produit]],Données!B46:C142,2,FALSE)</f>
        <v>#N/A</v>
      </c>
      <c r="F49" s="30" t="e">
        <f>IF($F$4='Entrée-Sortie'!$C$2,VLOOKUP(Tableau1[[#This Row],[Produit]],Entrées,2,FALSE),"")</f>
        <v>#N/A</v>
      </c>
      <c r="G49" s="30" t="e">
        <f>IF($F$4='Entrée-Sortie'!$G$2,VLOOKUP(Tableau1[[#This Row],[Produit]],Sorties,2,FALSE),"")</f>
        <v>#N/A</v>
      </c>
      <c r="H49" s="6"/>
      <c r="I49" s="6"/>
    </row>
    <row r="50" spans="1:9" x14ac:dyDescent="0.25">
      <c r="A50" t="e">
        <f>IF(AND(Tableau1[[#This Row],[Produit]]&gt;0,(Tableau1[[#This Row],[Stock ]]&lt;=Tableau1[[#This Row],[Seuil Critique]])),0,1)</f>
        <v>#N/A</v>
      </c>
      <c r="C50" s="31" t="e">
        <f t="shared" si="1"/>
        <v>#N/A</v>
      </c>
      <c r="E50" t="e">
        <f>VLOOKUP(Tableau1[[#This Row],[Produit]],Données!B47:C143,2,FALSE)</f>
        <v>#N/A</v>
      </c>
      <c r="F50" s="30" t="e">
        <f>IF($F$4='Entrée-Sortie'!$C$2,VLOOKUP(Tableau1[[#This Row],[Produit]],Entrées,2,FALSE),"")</f>
        <v>#N/A</v>
      </c>
      <c r="G50" s="30" t="e">
        <f>IF($F$4='Entrée-Sortie'!$G$2,VLOOKUP(Tableau1[[#This Row],[Produit]],Sorties,2,FALSE),"")</f>
        <v>#N/A</v>
      </c>
      <c r="H50" s="6"/>
      <c r="I50" s="6"/>
    </row>
    <row r="51" spans="1:9" x14ac:dyDescent="0.25">
      <c r="A51" t="e">
        <f>IF(AND(Tableau1[[#This Row],[Produit]]&gt;0,(Tableau1[[#This Row],[Stock ]]&lt;=Tableau1[[#This Row],[Seuil Critique]])),0,1)</f>
        <v>#N/A</v>
      </c>
      <c r="C51" s="31" t="e">
        <f t="shared" si="1"/>
        <v>#N/A</v>
      </c>
      <c r="E51" t="e">
        <f>VLOOKUP(Tableau1[[#This Row],[Produit]],Données!B48:C144,2,FALSE)</f>
        <v>#N/A</v>
      </c>
      <c r="F51" s="30" t="e">
        <f>IF($F$4='Entrée-Sortie'!$C$2,VLOOKUP(Tableau1[[#This Row],[Produit]],Entrées,2,FALSE),"")</f>
        <v>#N/A</v>
      </c>
      <c r="G51" s="30" t="e">
        <f>IF($F$4='Entrée-Sortie'!$G$2,VLOOKUP(Tableau1[[#This Row],[Produit]],Sorties,2,FALSE),"")</f>
        <v>#N/A</v>
      </c>
      <c r="H51" s="6"/>
      <c r="I51" s="6"/>
    </row>
    <row r="52" spans="1:9" x14ac:dyDescent="0.25">
      <c r="A52" t="e">
        <f>IF(AND(Tableau1[[#This Row],[Produit]]&gt;0,(Tableau1[[#This Row],[Stock ]]&lt;=Tableau1[[#This Row],[Seuil Critique]])),0,1)</f>
        <v>#N/A</v>
      </c>
      <c r="C52" s="31" t="e">
        <f t="shared" si="1"/>
        <v>#N/A</v>
      </c>
      <c r="E52" t="e">
        <f>VLOOKUP(Tableau1[[#This Row],[Produit]],Données!B49:C145,2,FALSE)</f>
        <v>#N/A</v>
      </c>
      <c r="F52" s="30" t="e">
        <f>IF($F$4='Entrée-Sortie'!$C$2,VLOOKUP(Tableau1[[#This Row],[Produit]],Entrées,2,FALSE),"")</f>
        <v>#N/A</v>
      </c>
      <c r="G52" s="30" t="e">
        <f>IF($F$4='Entrée-Sortie'!$G$2,VLOOKUP(Tableau1[[#This Row],[Produit]],Sorties,2,FALSE),"")</f>
        <v>#N/A</v>
      </c>
      <c r="H52" s="6"/>
      <c r="I52" s="6"/>
    </row>
    <row r="53" spans="1:9" x14ac:dyDescent="0.25">
      <c r="A53" t="e">
        <f>IF(AND(Tableau1[[#This Row],[Produit]]&gt;0,(Tableau1[[#This Row],[Stock ]]&lt;=Tableau1[[#This Row],[Seuil Critique]])),0,1)</f>
        <v>#N/A</v>
      </c>
      <c r="C53" s="31" t="e">
        <f t="shared" si="1"/>
        <v>#N/A</v>
      </c>
      <c r="E53" t="e">
        <f>VLOOKUP(Tableau1[[#This Row],[Produit]],Données!B50:C146,2,FALSE)</f>
        <v>#N/A</v>
      </c>
      <c r="F53" s="30" t="e">
        <f>IF($F$4='Entrée-Sortie'!$C$2,VLOOKUP(Tableau1[[#This Row],[Produit]],Entrées,2,FALSE),"")</f>
        <v>#N/A</v>
      </c>
      <c r="G53" s="30" t="e">
        <f>IF($F$4='Entrée-Sortie'!$G$2,VLOOKUP(Tableau1[[#This Row],[Produit]],Sorties,2,FALSE),"")</f>
        <v>#N/A</v>
      </c>
      <c r="H53" s="6"/>
      <c r="I53" s="6"/>
    </row>
    <row r="54" spans="1:9" x14ac:dyDescent="0.25">
      <c r="A54" t="e">
        <f>IF(AND(Tableau1[[#This Row],[Produit]]&gt;0,(Tableau1[[#This Row],[Stock ]]&lt;=Tableau1[[#This Row],[Seuil Critique]])),0,1)</f>
        <v>#N/A</v>
      </c>
      <c r="C54" s="31" t="e">
        <f t="shared" si="1"/>
        <v>#N/A</v>
      </c>
      <c r="E54" t="e">
        <f>VLOOKUP(Tableau1[[#This Row],[Produit]],Données!B51:C147,2,FALSE)</f>
        <v>#N/A</v>
      </c>
      <c r="F54" s="30" t="e">
        <f>IF($F$4='Entrée-Sortie'!$C$2,VLOOKUP(Tableau1[[#This Row],[Produit]],Entrées,2,FALSE),"")</f>
        <v>#N/A</v>
      </c>
      <c r="G54" s="30" t="e">
        <f>IF($F$4='Entrée-Sortie'!$G$2,VLOOKUP(Tableau1[[#This Row],[Produit]],Sorties,2,FALSE),"")</f>
        <v>#N/A</v>
      </c>
      <c r="H54" s="6"/>
      <c r="I54" s="6"/>
    </row>
    <row r="55" spans="1:9" x14ac:dyDescent="0.25">
      <c r="A55" t="e">
        <f>IF(AND(Tableau1[[#This Row],[Produit]]&gt;0,(Tableau1[[#This Row],[Stock ]]&lt;=Tableau1[[#This Row],[Seuil Critique]])),0,1)</f>
        <v>#N/A</v>
      </c>
      <c r="C55" s="31" t="e">
        <f t="shared" si="1"/>
        <v>#N/A</v>
      </c>
      <c r="E55" t="e">
        <f>VLOOKUP(Tableau1[[#This Row],[Produit]],Données!B52:C148,2,FALSE)</f>
        <v>#N/A</v>
      </c>
      <c r="F55" s="30" t="e">
        <f>IF($F$4='Entrée-Sortie'!$C$2,VLOOKUP(Tableau1[[#This Row],[Produit]],Entrées,2,FALSE),"")</f>
        <v>#N/A</v>
      </c>
      <c r="G55" s="30" t="e">
        <f>IF($F$4='Entrée-Sortie'!$G$2,VLOOKUP(Tableau1[[#This Row],[Produit]],Sorties,2,FALSE),"")</f>
        <v>#N/A</v>
      </c>
      <c r="H55" s="6"/>
      <c r="I55" s="6"/>
    </row>
    <row r="56" spans="1:9" x14ac:dyDescent="0.25">
      <c r="A56" t="e">
        <f>IF(AND(Tableau1[[#This Row],[Produit]]&gt;0,(Tableau1[[#This Row],[Stock ]]&lt;=Tableau1[[#This Row],[Seuil Critique]])),0,1)</f>
        <v>#N/A</v>
      </c>
      <c r="C56" s="31" t="e">
        <f t="shared" si="1"/>
        <v>#N/A</v>
      </c>
      <c r="E56" t="e">
        <f>VLOOKUP(Tableau1[[#This Row],[Produit]],Données!B53:C149,2,FALSE)</f>
        <v>#N/A</v>
      </c>
      <c r="F56" s="30" t="e">
        <f>IF($F$4='Entrée-Sortie'!$C$2,VLOOKUP(Tableau1[[#This Row],[Produit]],Entrées,2,FALSE),"")</f>
        <v>#N/A</v>
      </c>
      <c r="G56" s="30" t="e">
        <f>IF($F$4='Entrée-Sortie'!$G$2,VLOOKUP(Tableau1[[#This Row],[Produit]],Sorties,2,FALSE),"")</f>
        <v>#N/A</v>
      </c>
      <c r="H56" s="6"/>
      <c r="I56" s="6"/>
    </row>
    <row r="57" spans="1:9" x14ac:dyDescent="0.25">
      <c r="A57" t="e">
        <f>IF(AND(Tableau1[[#This Row],[Produit]]&gt;0,(Tableau1[[#This Row],[Stock ]]&lt;=Tableau1[[#This Row],[Seuil Critique]])),0,1)</f>
        <v>#N/A</v>
      </c>
      <c r="C57" s="31" t="e">
        <f t="shared" si="1"/>
        <v>#N/A</v>
      </c>
      <c r="E57" t="e">
        <f>VLOOKUP(Tableau1[[#This Row],[Produit]],Données!B54:C150,2,FALSE)</f>
        <v>#N/A</v>
      </c>
      <c r="F57" s="30" t="e">
        <f>IF($F$4='Entrée-Sortie'!$C$2,VLOOKUP(Tableau1[[#This Row],[Produit]],Entrées,2,FALSE),"")</f>
        <v>#N/A</v>
      </c>
      <c r="G57" s="30" t="e">
        <f>IF($F$4='Entrée-Sortie'!$G$2,VLOOKUP(Tableau1[[#This Row],[Produit]],Sorties,2,FALSE),"")</f>
        <v>#N/A</v>
      </c>
      <c r="H57" s="6"/>
      <c r="I57" s="6"/>
    </row>
    <row r="58" spans="1:9" x14ac:dyDescent="0.25">
      <c r="A58" t="e">
        <f>IF(AND(Tableau1[[#This Row],[Produit]]&gt;0,(Tableau1[[#This Row],[Stock ]]&lt;=Tableau1[[#This Row],[Seuil Critique]])),0,1)</f>
        <v>#N/A</v>
      </c>
      <c r="C58" s="31" t="e">
        <f t="shared" si="1"/>
        <v>#N/A</v>
      </c>
      <c r="E58" t="e">
        <f>VLOOKUP(Tableau1[[#This Row],[Produit]],Données!B55:C151,2,FALSE)</f>
        <v>#N/A</v>
      </c>
      <c r="F58" s="30" t="e">
        <f>IF($F$4='Entrée-Sortie'!$C$2,VLOOKUP(Tableau1[[#This Row],[Produit]],Entrées,2,FALSE),"")</f>
        <v>#N/A</v>
      </c>
      <c r="G58" s="30" t="e">
        <f>IF($F$4='Entrée-Sortie'!$G$2,VLOOKUP(Tableau1[[#This Row],[Produit]],Sorties,2,FALSE),"")</f>
        <v>#N/A</v>
      </c>
      <c r="H58" s="6"/>
      <c r="I58" s="6"/>
    </row>
    <row r="59" spans="1:9" x14ac:dyDescent="0.25">
      <c r="A59" t="e">
        <f>IF(AND(Tableau1[[#This Row],[Produit]]&gt;0,(Tableau1[[#This Row],[Stock ]]&lt;=Tableau1[[#This Row],[Seuil Critique]])),0,1)</f>
        <v>#N/A</v>
      </c>
      <c r="C59" s="31" t="e">
        <f t="shared" si="1"/>
        <v>#N/A</v>
      </c>
      <c r="E59" t="e">
        <f>VLOOKUP(Tableau1[[#This Row],[Produit]],Données!B56:C152,2,FALSE)</f>
        <v>#N/A</v>
      </c>
      <c r="F59" s="30" t="e">
        <f>IF($F$4='Entrée-Sortie'!$C$2,VLOOKUP(Tableau1[[#This Row],[Produit]],Entrées,2,FALSE),"")</f>
        <v>#N/A</v>
      </c>
      <c r="G59" s="30" t="e">
        <f>IF($F$4='Entrée-Sortie'!$G$2,VLOOKUP(Tableau1[[#This Row],[Produit]],Sorties,2,FALSE),"")</f>
        <v>#N/A</v>
      </c>
      <c r="H59" s="6"/>
      <c r="I59" s="6"/>
    </row>
    <row r="60" spans="1:9" x14ac:dyDescent="0.25">
      <c r="A60" t="e">
        <f>IF(AND(Tableau1[[#This Row],[Produit]]&gt;0,(Tableau1[[#This Row],[Stock ]]&lt;=Tableau1[[#This Row],[Seuil Critique]])),0,1)</f>
        <v>#N/A</v>
      </c>
      <c r="C60" s="31" t="e">
        <f t="shared" si="1"/>
        <v>#N/A</v>
      </c>
      <c r="E60" t="e">
        <f>VLOOKUP(Tableau1[[#This Row],[Produit]],Données!B57:C153,2,FALSE)</f>
        <v>#N/A</v>
      </c>
      <c r="F60" s="30" t="e">
        <f>IF($F$4='Entrée-Sortie'!$C$2,VLOOKUP(Tableau1[[#This Row],[Produit]],Entrées,2,FALSE),"")</f>
        <v>#N/A</v>
      </c>
      <c r="G60" s="30" t="e">
        <f>IF($F$4='Entrée-Sortie'!$G$2,VLOOKUP(Tableau1[[#This Row],[Produit]],Sorties,2,FALSE),"")</f>
        <v>#N/A</v>
      </c>
      <c r="H60" s="6"/>
      <c r="I60" s="6"/>
    </row>
    <row r="61" spans="1:9" x14ac:dyDescent="0.25">
      <c r="A61" t="e">
        <f>IF(AND(Tableau1[[#This Row],[Produit]]&gt;0,(Tableau1[[#This Row],[Stock ]]&lt;=Tableau1[[#This Row],[Seuil Critique]])),0,1)</f>
        <v>#N/A</v>
      </c>
      <c r="C61" s="31" t="e">
        <f t="shared" si="1"/>
        <v>#N/A</v>
      </c>
      <c r="E61" t="e">
        <f>VLOOKUP(Tableau1[[#This Row],[Produit]],Données!B58:C154,2,FALSE)</f>
        <v>#N/A</v>
      </c>
      <c r="F61" s="30" t="e">
        <f>IF($F$4='Entrée-Sortie'!$C$2,VLOOKUP(Tableau1[[#This Row],[Produit]],Entrées,2,FALSE),"")</f>
        <v>#N/A</v>
      </c>
      <c r="G61" s="30" t="e">
        <f>IF($F$4='Entrée-Sortie'!$G$2,VLOOKUP(Tableau1[[#This Row],[Produit]],Sorties,2,FALSE),"")</f>
        <v>#N/A</v>
      </c>
      <c r="H61" s="6"/>
      <c r="I61" s="6"/>
    </row>
    <row r="62" spans="1:9" x14ac:dyDescent="0.25">
      <c r="A62" t="e">
        <f>IF(AND(Tableau1[[#This Row],[Produit]]&gt;0,(Tableau1[[#This Row],[Stock ]]&lt;=Tableau1[[#This Row],[Seuil Critique]])),0,1)</f>
        <v>#N/A</v>
      </c>
      <c r="C62" s="31" t="e">
        <f t="shared" si="1"/>
        <v>#N/A</v>
      </c>
      <c r="E62" t="e">
        <f>VLOOKUP(Tableau1[[#This Row],[Produit]],Données!B59:C155,2,FALSE)</f>
        <v>#N/A</v>
      </c>
      <c r="F62" s="30" t="e">
        <f>IF($F$4='Entrée-Sortie'!$C$2,VLOOKUP(Tableau1[[#This Row],[Produit]],Entrées,2,FALSE),"")</f>
        <v>#N/A</v>
      </c>
      <c r="G62" s="30" t="e">
        <f>IF($F$4='Entrée-Sortie'!$G$2,VLOOKUP(Tableau1[[#This Row],[Produit]],Sorties,2,FALSE),"")</f>
        <v>#N/A</v>
      </c>
      <c r="H62" s="6"/>
      <c r="I62" s="6"/>
    </row>
    <row r="63" spans="1:9" x14ac:dyDescent="0.25">
      <c r="A63" t="e">
        <f>IF(AND(Tableau1[[#This Row],[Produit]]&gt;0,(Tableau1[[#This Row],[Stock ]]&lt;=Tableau1[[#This Row],[Seuil Critique]])),0,1)</f>
        <v>#N/A</v>
      </c>
      <c r="C63" s="31" t="e">
        <f t="shared" si="1"/>
        <v>#N/A</v>
      </c>
      <c r="E63" t="e">
        <f>VLOOKUP(Tableau1[[#This Row],[Produit]],Données!B60:C156,2,FALSE)</f>
        <v>#N/A</v>
      </c>
      <c r="F63" s="30" t="e">
        <f>IF($F$4='Entrée-Sortie'!$C$2,VLOOKUP(Tableau1[[#This Row],[Produit]],Entrées,2,FALSE),"")</f>
        <v>#N/A</v>
      </c>
      <c r="G63" s="30" t="e">
        <f>IF($F$4='Entrée-Sortie'!$G$2,VLOOKUP(Tableau1[[#This Row],[Produit]],Sorties,2,FALSE),"")</f>
        <v>#N/A</v>
      </c>
      <c r="H63" s="6"/>
      <c r="I63" s="6"/>
    </row>
    <row r="64" spans="1:9" x14ac:dyDescent="0.25">
      <c r="A64" t="e">
        <f>IF(AND(Tableau1[[#This Row],[Produit]]&gt;0,(Tableau1[[#This Row],[Stock ]]&lt;=Tableau1[[#This Row],[Seuil Critique]])),0,1)</f>
        <v>#N/A</v>
      </c>
      <c r="C64" s="31" t="e">
        <f t="shared" si="1"/>
        <v>#N/A</v>
      </c>
      <c r="E64" t="e">
        <f>VLOOKUP(Tableau1[[#This Row],[Produit]],Données!B61:C157,2,FALSE)</f>
        <v>#N/A</v>
      </c>
      <c r="F64" s="30" t="e">
        <f>IF($F$4='Entrée-Sortie'!$C$2,VLOOKUP(Tableau1[[#This Row],[Produit]],Entrées,2,FALSE),"")</f>
        <v>#N/A</v>
      </c>
      <c r="G64" s="30" t="e">
        <f>IF($F$4='Entrée-Sortie'!$G$2,VLOOKUP(Tableau1[[#This Row],[Produit]],Sorties,2,FALSE),"")</f>
        <v>#N/A</v>
      </c>
      <c r="H64" s="6"/>
      <c r="I64" s="6"/>
    </row>
    <row r="65" spans="1:9" x14ac:dyDescent="0.25">
      <c r="A65" t="e">
        <f>IF(AND(Tableau1[[#This Row],[Produit]]&gt;0,(Tableau1[[#This Row],[Stock ]]&lt;=Tableau1[[#This Row],[Seuil Critique]])),0,1)</f>
        <v>#N/A</v>
      </c>
      <c r="C65" s="31" t="e">
        <f t="shared" si="1"/>
        <v>#N/A</v>
      </c>
      <c r="E65" t="e">
        <f>VLOOKUP(Tableau1[[#This Row],[Produit]],Données!B62:C158,2,FALSE)</f>
        <v>#N/A</v>
      </c>
      <c r="F65" s="30" t="e">
        <f>IF($F$4='Entrée-Sortie'!$C$2,VLOOKUP(Tableau1[[#This Row],[Produit]],Entrées,2,FALSE),"")</f>
        <v>#N/A</v>
      </c>
      <c r="G65" s="30" t="e">
        <f>IF($F$4='Entrée-Sortie'!$G$2,VLOOKUP(Tableau1[[#This Row],[Produit]],Sorties,2,FALSE),"")</f>
        <v>#N/A</v>
      </c>
      <c r="H65" s="6"/>
      <c r="I65" s="6"/>
    </row>
    <row r="66" spans="1:9" x14ac:dyDescent="0.25">
      <c r="A66" t="e">
        <f>IF(AND(Tableau1[[#This Row],[Produit]]&gt;0,(Tableau1[[#This Row],[Stock ]]&lt;=Tableau1[[#This Row],[Seuil Critique]])),0,1)</f>
        <v>#N/A</v>
      </c>
      <c r="C66" s="31" t="e">
        <f t="shared" si="1"/>
        <v>#N/A</v>
      </c>
      <c r="E66" t="e">
        <f>VLOOKUP(Tableau1[[#This Row],[Produit]],Données!B63:C159,2,FALSE)</f>
        <v>#N/A</v>
      </c>
      <c r="F66" s="30" t="e">
        <f>IF($F$4='Entrée-Sortie'!$C$2,VLOOKUP(Tableau1[[#This Row],[Produit]],Entrées,2,FALSE),"")</f>
        <v>#N/A</v>
      </c>
      <c r="G66" s="30" t="e">
        <f>IF($F$4='Entrée-Sortie'!$G$2,VLOOKUP(Tableau1[[#This Row],[Produit]],Sorties,2,FALSE),"")</f>
        <v>#N/A</v>
      </c>
      <c r="H66" s="6"/>
      <c r="I66" s="6"/>
    </row>
    <row r="67" spans="1:9" x14ac:dyDescent="0.25">
      <c r="A67" t="e">
        <f>IF(AND(Tableau1[[#This Row],[Produit]]&gt;0,(Tableau1[[#This Row],[Stock ]]&lt;=Tableau1[[#This Row],[Seuil Critique]])),0,1)</f>
        <v>#N/A</v>
      </c>
      <c r="C67" s="31" t="e">
        <f t="shared" si="1"/>
        <v>#N/A</v>
      </c>
      <c r="E67" t="e">
        <f>VLOOKUP(Tableau1[[#This Row],[Produit]],Données!B64:C160,2,FALSE)</f>
        <v>#N/A</v>
      </c>
      <c r="F67" s="30" t="e">
        <f>IF($F$4='Entrée-Sortie'!$C$2,VLOOKUP(Tableau1[[#This Row],[Produit]],Entrées,2,FALSE),"")</f>
        <v>#N/A</v>
      </c>
      <c r="G67" s="30" t="e">
        <f>IF($F$4='Entrée-Sortie'!$G$2,VLOOKUP(Tableau1[[#This Row],[Produit]],Sorties,2,FALSE),"")</f>
        <v>#N/A</v>
      </c>
      <c r="H67" s="6"/>
      <c r="I67" s="6"/>
    </row>
    <row r="68" spans="1:9" x14ac:dyDescent="0.25">
      <c r="A68" t="e">
        <f>IF(AND(Tableau1[[#This Row],[Produit]]&gt;0,(Tableau1[[#This Row],[Stock ]]&lt;=Tableau1[[#This Row],[Seuil Critique]])),0,1)</f>
        <v>#N/A</v>
      </c>
      <c r="C68" s="31" t="e">
        <f t="shared" si="1"/>
        <v>#N/A</v>
      </c>
      <c r="E68" t="e">
        <f>VLOOKUP(Tableau1[[#This Row],[Produit]],Données!B65:C161,2,FALSE)</f>
        <v>#N/A</v>
      </c>
      <c r="F68" s="30" t="e">
        <f>IF($F$4='Entrée-Sortie'!$C$2,VLOOKUP(Tableau1[[#This Row],[Produit]],Entrées,2,FALSE),"")</f>
        <v>#N/A</v>
      </c>
      <c r="G68" s="30" t="e">
        <f>IF($F$4='Entrée-Sortie'!$G$2,VLOOKUP(Tableau1[[#This Row],[Produit]],Sorties,2,FALSE),"")</f>
        <v>#N/A</v>
      </c>
      <c r="H68" s="6"/>
      <c r="I68" s="6"/>
    </row>
    <row r="69" spans="1:9" x14ac:dyDescent="0.25">
      <c r="A69" t="e">
        <f>IF(AND(Tableau1[[#This Row],[Produit]]&gt;0,(Tableau1[[#This Row],[Stock ]]&lt;=Tableau1[[#This Row],[Seuil Critique]])),0,1)</f>
        <v>#N/A</v>
      </c>
      <c r="C69" s="31" t="e">
        <f t="shared" si="1"/>
        <v>#N/A</v>
      </c>
      <c r="E69" t="e">
        <f>VLOOKUP(Tableau1[[#This Row],[Produit]],Données!B66:C162,2,FALSE)</f>
        <v>#N/A</v>
      </c>
      <c r="F69" s="30" t="e">
        <f>IF($F$4='Entrée-Sortie'!$C$2,VLOOKUP(Tableau1[[#This Row],[Produit]],Entrées,2,FALSE),"")</f>
        <v>#N/A</v>
      </c>
      <c r="G69" s="30" t="e">
        <f>IF($F$4='Entrée-Sortie'!$G$2,VLOOKUP(Tableau1[[#This Row],[Produit]],Sorties,2,FALSE),"")</f>
        <v>#N/A</v>
      </c>
      <c r="H69" s="6"/>
      <c r="I69" s="6"/>
    </row>
    <row r="70" spans="1:9" x14ac:dyDescent="0.25">
      <c r="A70" t="e">
        <f>IF(AND(Tableau1[[#This Row],[Produit]]&gt;0,(Tableau1[[#This Row],[Stock ]]&lt;=Tableau1[[#This Row],[Seuil Critique]])),0,1)</f>
        <v>#N/A</v>
      </c>
      <c r="C70" s="31" t="e">
        <f t="shared" si="1"/>
        <v>#N/A</v>
      </c>
      <c r="E70" t="e">
        <f>VLOOKUP(Tableau1[[#This Row],[Produit]],Données!B67:C163,2,FALSE)</f>
        <v>#N/A</v>
      </c>
      <c r="F70" s="30" t="e">
        <f>IF($F$4='Entrée-Sortie'!$C$2,VLOOKUP(Tableau1[[#This Row],[Produit]],Entrées,2,FALSE),"")</f>
        <v>#N/A</v>
      </c>
      <c r="G70" s="30" t="e">
        <f>IF($F$4='Entrée-Sortie'!$G$2,VLOOKUP(Tableau1[[#This Row],[Produit]],Sorties,2,FALSE),"")</f>
        <v>#N/A</v>
      </c>
      <c r="H70" s="6"/>
      <c r="I70" s="6"/>
    </row>
    <row r="71" spans="1:9" x14ac:dyDescent="0.25">
      <c r="A71" t="e">
        <f>IF(AND(Tableau1[[#This Row],[Produit]]&gt;0,(Tableau1[[#This Row],[Stock ]]&lt;=Tableau1[[#This Row],[Seuil Critique]])),0,1)</f>
        <v>#N/A</v>
      </c>
      <c r="C71" s="31" t="e">
        <f t="shared" si="1"/>
        <v>#N/A</v>
      </c>
      <c r="E71" t="e">
        <f>VLOOKUP(Tableau1[[#This Row],[Produit]],Données!B68:C164,2,FALSE)</f>
        <v>#N/A</v>
      </c>
      <c r="F71" s="30" t="e">
        <f>IF($F$4='Entrée-Sortie'!$C$2,VLOOKUP(Tableau1[[#This Row],[Produit]],Entrées,2,FALSE),"")</f>
        <v>#N/A</v>
      </c>
      <c r="G71" s="30" t="e">
        <f>IF($F$4='Entrée-Sortie'!$G$2,VLOOKUP(Tableau1[[#This Row],[Produit]],Sorties,2,FALSE),"")</f>
        <v>#N/A</v>
      </c>
      <c r="H71" s="6"/>
      <c r="I71" s="6"/>
    </row>
    <row r="72" spans="1:9" x14ac:dyDescent="0.25">
      <c r="A72" t="e">
        <f>IF(AND(Tableau1[[#This Row],[Produit]]&gt;0,(Tableau1[[#This Row],[Stock ]]&lt;=Tableau1[[#This Row],[Seuil Critique]])),0,1)</f>
        <v>#N/A</v>
      </c>
      <c r="C72" s="31" t="e">
        <f t="shared" si="1"/>
        <v>#N/A</v>
      </c>
      <c r="E72" t="e">
        <f>VLOOKUP(Tableau1[[#This Row],[Produit]],Données!B69:C165,2,FALSE)</f>
        <v>#N/A</v>
      </c>
      <c r="F72" s="30" t="e">
        <f>IF($F$4='Entrée-Sortie'!$C$2,VLOOKUP(Tableau1[[#This Row],[Produit]],Entrées,2,FALSE),"")</f>
        <v>#N/A</v>
      </c>
      <c r="G72" s="30" t="e">
        <f>IF($F$4='Entrée-Sortie'!$G$2,VLOOKUP(Tableau1[[#This Row],[Produit]],Sorties,2,FALSE),"")</f>
        <v>#N/A</v>
      </c>
      <c r="H72" s="6"/>
      <c r="I72" s="6"/>
    </row>
    <row r="73" spans="1:9" x14ac:dyDescent="0.25">
      <c r="A73" t="e">
        <f>IF(AND(Tableau1[[#This Row],[Produit]]&gt;0,(Tableau1[[#This Row],[Stock ]]&lt;=Tableau1[[#This Row],[Seuil Critique]])),0,1)</f>
        <v>#N/A</v>
      </c>
      <c r="C73" s="31" t="e">
        <f t="shared" si="1"/>
        <v>#N/A</v>
      </c>
      <c r="E73" t="e">
        <f>VLOOKUP(Tableau1[[#This Row],[Produit]],Données!B70:C166,2,FALSE)</f>
        <v>#N/A</v>
      </c>
      <c r="F73" s="30" t="e">
        <f>IF($F$4='Entrée-Sortie'!$C$2,VLOOKUP(Tableau1[[#This Row],[Produit]],Entrées,2,FALSE),"")</f>
        <v>#N/A</v>
      </c>
      <c r="G73" s="30" t="e">
        <f>IF($F$4='Entrée-Sortie'!$G$2,VLOOKUP(Tableau1[[#This Row],[Produit]],Sorties,2,FALSE),"")</f>
        <v>#N/A</v>
      </c>
      <c r="H73" s="6"/>
      <c r="I73" s="6"/>
    </row>
    <row r="74" spans="1:9" x14ac:dyDescent="0.25">
      <c r="A74" t="e">
        <f>IF(AND(Tableau1[[#This Row],[Produit]]&gt;0,(Tableau1[[#This Row],[Stock ]]&lt;=Tableau1[[#This Row],[Seuil Critique]])),0,1)</f>
        <v>#N/A</v>
      </c>
      <c r="C74" s="31" t="e">
        <f t="shared" si="1"/>
        <v>#N/A</v>
      </c>
      <c r="E74" t="e">
        <f>VLOOKUP(Tableau1[[#This Row],[Produit]],Données!B71:C167,2,FALSE)</f>
        <v>#N/A</v>
      </c>
      <c r="F74" s="30" t="e">
        <f>IF($F$4='Entrée-Sortie'!$C$2,VLOOKUP(Tableau1[[#This Row],[Produit]],Entrées,2,FALSE),"")</f>
        <v>#N/A</v>
      </c>
      <c r="G74" s="30" t="e">
        <f>IF($F$4='Entrée-Sortie'!$G$2,VLOOKUP(Tableau1[[#This Row],[Produit]],Sorties,2,FALSE),"")</f>
        <v>#N/A</v>
      </c>
      <c r="H74" s="6"/>
      <c r="I74" s="6"/>
    </row>
    <row r="75" spans="1:9" x14ac:dyDescent="0.25">
      <c r="A75" t="e">
        <f>IF(AND(Tableau1[[#This Row],[Produit]]&gt;0,(Tableau1[[#This Row],[Stock ]]&lt;=Tableau1[[#This Row],[Seuil Critique]])),0,1)</f>
        <v>#N/A</v>
      </c>
      <c r="C75" s="31" t="e">
        <f t="shared" ref="C75:C100" si="2">IF(OR(ISNA(F75),ISNA(G75)),E75,E75+F75+H75+J75+L75+N75+P75+R75+T75+V75+X75+Z75-Q75-S75-U75-W75-Y75-AA75-G75-I75-K75-M75-O75)</f>
        <v>#N/A</v>
      </c>
      <c r="E75" t="e">
        <f>VLOOKUP(Tableau1[[#This Row],[Produit]],Données!B72:C168,2,FALSE)</f>
        <v>#N/A</v>
      </c>
      <c r="F75" s="30" t="e">
        <f>IF($F$4='Entrée-Sortie'!$C$2,VLOOKUP(Tableau1[[#This Row],[Produit]],Entrées,2,FALSE),"")</f>
        <v>#N/A</v>
      </c>
      <c r="G75" s="30" t="e">
        <f>IF($F$4='Entrée-Sortie'!$G$2,VLOOKUP(Tableau1[[#This Row],[Produit]],Sorties,2,FALSE),"")</f>
        <v>#N/A</v>
      </c>
      <c r="H75" s="6"/>
      <c r="I75" s="6"/>
    </row>
    <row r="76" spans="1:9" x14ac:dyDescent="0.25">
      <c r="A76" t="e">
        <f>IF(AND(Tableau1[[#This Row],[Produit]]&gt;0,(Tableau1[[#This Row],[Stock ]]&lt;=Tableau1[[#This Row],[Seuil Critique]])),0,1)</f>
        <v>#N/A</v>
      </c>
      <c r="C76" s="31" t="e">
        <f t="shared" si="2"/>
        <v>#N/A</v>
      </c>
      <c r="E76" t="e">
        <f>VLOOKUP(Tableau1[[#This Row],[Produit]],Données!B73:C169,2,FALSE)</f>
        <v>#N/A</v>
      </c>
      <c r="F76" s="30" t="e">
        <f>IF($F$4='Entrée-Sortie'!$C$2,VLOOKUP(Tableau1[[#This Row],[Produit]],Entrées,2,FALSE),"")</f>
        <v>#N/A</v>
      </c>
      <c r="G76" s="30" t="e">
        <f>IF($F$4='Entrée-Sortie'!$G$2,VLOOKUP(Tableau1[[#This Row],[Produit]],Sorties,2,FALSE),"")</f>
        <v>#N/A</v>
      </c>
      <c r="H76" s="6"/>
      <c r="I76" s="6"/>
    </row>
    <row r="77" spans="1:9" x14ac:dyDescent="0.25">
      <c r="A77" t="e">
        <f>IF(AND(Tableau1[[#This Row],[Produit]]&gt;0,(Tableau1[[#This Row],[Stock ]]&lt;=Tableau1[[#This Row],[Seuil Critique]])),0,1)</f>
        <v>#N/A</v>
      </c>
      <c r="C77" s="31" t="e">
        <f t="shared" si="2"/>
        <v>#N/A</v>
      </c>
      <c r="E77" t="e">
        <f>VLOOKUP(Tableau1[[#This Row],[Produit]],Données!B74:C170,2,FALSE)</f>
        <v>#N/A</v>
      </c>
      <c r="F77" s="30" t="e">
        <f>IF($F$4='Entrée-Sortie'!$C$2,VLOOKUP(Tableau1[[#This Row],[Produit]],Entrées,2,FALSE),"")</f>
        <v>#N/A</v>
      </c>
      <c r="G77" s="30" t="e">
        <f>IF($F$4='Entrée-Sortie'!$G$2,VLOOKUP(Tableau1[[#This Row],[Produit]],Sorties,2,FALSE),"")</f>
        <v>#N/A</v>
      </c>
      <c r="H77" s="6"/>
      <c r="I77" s="6"/>
    </row>
    <row r="78" spans="1:9" x14ac:dyDescent="0.25">
      <c r="A78" t="e">
        <f>IF(AND(Tableau1[[#This Row],[Produit]]&gt;0,(Tableau1[[#This Row],[Stock ]]&lt;=Tableau1[[#This Row],[Seuil Critique]])),0,1)</f>
        <v>#N/A</v>
      </c>
      <c r="C78" s="31" t="e">
        <f t="shared" si="2"/>
        <v>#N/A</v>
      </c>
      <c r="E78" t="e">
        <f>VLOOKUP(Tableau1[[#This Row],[Produit]],Données!B75:C171,2,FALSE)</f>
        <v>#N/A</v>
      </c>
      <c r="F78" s="30" t="e">
        <f>IF($F$4='Entrée-Sortie'!$C$2,VLOOKUP(Tableau1[[#This Row],[Produit]],Entrées,2,FALSE),"")</f>
        <v>#N/A</v>
      </c>
      <c r="G78" s="30" t="e">
        <f>IF($F$4='Entrée-Sortie'!$G$2,VLOOKUP(Tableau1[[#This Row],[Produit]],Sorties,2,FALSE),"")</f>
        <v>#N/A</v>
      </c>
      <c r="H78" s="6"/>
      <c r="I78" s="6"/>
    </row>
    <row r="79" spans="1:9" x14ac:dyDescent="0.25">
      <c r="A79" t="e">
        <f>IF(AND(Tableau1[[#This Row],[Produit]]&gt;0,(Tableau1[[#This Row],[Stock ]]&lt;=Tableau1[[#This Row],[Seuil Critique]])),0,1)</f>
        <v>#N/A</v>
      </c>
      <c r="C79" s="31" t="e">
        <f t="shared" si="2"/>
        <v>#N/A</v>
      </c>
      <c r="E79" t="e">
        <f>VLOOKUP(Tableau1[[#This Row],[Produit]],Données!B76:C172,2,FALSE)</f>
        <v>#N/A</v>
      </c>
      <c r="F79" s="30" t="e">
        <f>IF($F$4='Entrée-Sortie'!$C$2,VLOOKUP(Tableau1[[#This Row],[Produit]],Entrées,2,FALSE),"")</f>
        <v>#N/A</v>
      </c>
      <c r="G79" s="30" t="e">
        <f>IF($F$4='Entrée-Sortie'!$G$2,VLOOKUP(Tableau1[[#This Row],[Produit]],Sorties,2,FALSE),"")</f>
        <v>#N/A</v>
      </c>
      <c r="H79" s="6"/>
      <c r="I79" s="6"/>
    </row>
    <row r="80" spans="1:9" x14ac:dyDescent="0.25">
      <c r="A80" t="e">
        <f>IF(AND(Tableau1[[#This Row],[Produit]]&gt;0,(Tableau1[[#This Row],[Stock ]]&lt;=Tableau1[[#This Row],[Seuil Critique]])),0,1)</f>
        <v>#N/A</v>
      </c>
      <c r="C80" s="31" t="e">
        <f t="shared" si="2"/>
        <v>#N/A</v>
      </c>
      <c r="E80" t="e">
        <f>VLOOKUP(Tableau1[[#This Row],[Produit]],Données!B77:C173,2,FALSE)</f>
        <v>#N/A</v>
      </c>
      <c r="F80" s="30" t="e">
        <f>IF($F$4='Entrée-Sortie'!$C$2,VLOOKUP(Tableau1[[#This Row],[Produit]],Entrées,2,FALSE),"")</f>
        <v>#N/A</v>
      </c>
      <c r="G80" s="30" t="e">
        <f>IF($F$4='Entrée-Sortie'!$G$2,VLOOKUP(Tableau1[[#This Row],[Produit]],Sorties,2,FALSE),"")</f>
        <v>#N/A</v>
      </c>
      <c r="H80" s="6"/>
      <c r="I80" s="6"/>
    </row>
    <row r="81" spans="1:9" x14ac:dyDescent="0.25">
      <c r="A81" t="e">
        <f>IF(AND(Tableau1[[#This Row],[Produit]]&gt;0,(Tableau1[[#This Row],[Stock ]]&lt;=Tableau1[[#This Row],[Seuil Critique]])),0,1)</f>
        <v>#N/A</v>
      </c>
      <c r="C81" s="31" t="e">
        <f t="shared" si="2"/>
        <v>#N/A</v>
      </c>
      <c r="E81" t="e">
        <f>VLOOKUP(Tableau1[[#This Row],[Produit]],Données!B78:C174,2,FALSE)</f>
        <v>#N/A</v>
      </c>
      <c r="F81" s="30" t="e">
        <f>IF($F$4='Entrée-Sortie'!$C$2,VLOOKUP(Tableau1[[#This Row],[Produit]],Entrées,2,FALSE),"")</f>
        <v>#N/A</v>
      </c>
      <c r="G81" s="30" t="e">
        <f>IF($F$4='Entrée-Sortie'!$G$2,VLOOKUP(Tableau1[[#This Row],[Produit]],Sorties,2,FALSE),"")</f>
        <v>#N/A</v>
      </c>
      <c r="H81" s="6"/>
      <c r="I81" s="6"/>
    </row>
    <row r="82" spans="1:9" x14ac:dyDescent="0.25">
      <c r="A82" t="e">
        <f>IF(AND(Tableau1[[#This Row],[Produit]]&gt;0,(Tableau1[[#This Row],[Stock ]]&lt;=Tableau1[[#This Row],[Seuil Critique]])),0,1)</f>
        <v>#N/A</v>
      </c>
      <c r="C82" s="31" t="e">
        <f t="shared" si="2"/>
        <v>#N/A</v>
      </c>
      <c r="E82" t="e">
        <f>VLOOKUP(Tableau1[[#This Row],[Produit]],Données!B79:C175,2,FALSE)</f>
        <v>#N/A</v>
      </c>
      <c r="F82" s="30" t="e">
        <f>IF($F$4='Entrée-Sortie'!$C$2,VLOOKUP(Tableau1[[#This Row],[Produit]],Entrées,2,FALSE),"")</f>
        <v>#N/A</v>
      </c>
      <c r="G82" s="30" t="e">
        <f>IF($F$4='Entrée-Sortie'!$G$2,VLOOKUP(Tableau1[[#This Row],[Produit]],Sorties,2,FALSE),"")</f>
        <v>#N/A</v>
      </c>
      <c r="H82" s="6"/>
      <c r="I82" s="6"/>
    </row>
    <row r="83" spans="1:9" x14ac:dyDescent="0.25">
      <c r="A83" t="e">
        <f>IF(AND(Tableau1[[#This Row],[Produit]]&gt;0,(Tableau1[[#This Row],[Stock ]]&lt;=Tableau1[[#This Row],[Seuil Critique]])),0,1)</f>
        <v>#N/A</v>
      </c>
      <c r="C83" s="31" t="e">
        <f t="shared" si="2"/>
        <v>#N/A</v>
      </c>
      <c r="E83" t="e">
        <f>VLOOKUP(Tableau1[[#This Row],[Produit]],Données!B80:C176,2,FALSE)</f>
        <v>#N/A</v>
      </c>
      <c r="F83" s="30" t="e">
        <f>IF($F$4='Entrée-Sortie'!$C$2,VLOOKUP(Tableau1[[#This Row],[Produit]],Entrées,2,FALSE),"")</f>
        <v>#N/A</v>
      </c>
      <c r="G83" s="30" t="e">
        <f>IF($F$4='Entrée-Sortie'!$G$2,VLOOKUP(Tableau1[[#This Row],[Produit]],Sorties,2,FALSE),"")</f>
        <v>#N/A</v>
      </c>
      <c r="H83" s="6"/>
      <c r="I83" s="6"/>
    </row>
    <row r="84" spans="1:9" x14ac:dyDescent="0.25">
      <c r="A84" t="e">
        <f>IF(AND(Tableau1[[#This Row],[Produit]]&gt;0,(Tableau1[[#This Row],[Stock ]]&lt;=Tableau1[[#This Row],[Seuil Critique]])),0,1)</f>
        <v>#N/A</v>
      </c>
      <c r="C84" s="31" t="e">
        <f t="shared" si="2"/>
        <v>#N/A</v>
      </c>
      <c r="E84" t="e">
        <f>VLOOKUP(Tableau1[[#This Row],[Produit]],Données!B81:C177,2,FALSE)</f>
        <v>#N/A</v>
      </c>
      <c r="F84" s="30" t="e">
        <f>IF($F$4='Entrée-Sortie'!$C$2,VLOOKUP(Tableau1[[#This Row],[Produit]],Entrées,2,FALSE),"")</f>
        <v>#N/A</v>
      </c>
      <c r="G84" s="30" t="e">
        <f>IF($F$4='Entrée-Sortie'!$G$2,VLOOKUP(Tableau1[[#This Row],[Produit]],Sorties,2,FALSE),"")</f>
        <v>#N/A</v>
      </c>
      <c r="H84" s="6"/>
      <c r="I84" s="6"/>
    </row>
    <row r="85" spans="1:9" x14ac:dyDescent="0.25">
      <c r="A85" t="e">
        <f>IF(AND(Tableau1[[#This Row],[Produit]]&gt;0,(Tableau1[[#This Row],[Stock ]]&lt;=Tableau1[[#This Row],[Seuil Critique]])),0,1)</f>
        <v>#N/A</v>
      </c>
      <c r="C85" s="31" t="e">
        <f t="shared" si="2"/>
        <v>#N/A</v>
      </c>
      <c r="E85" t="e">
        <f>VLOOKUP(Tableau1[[#This Row],[Produit]],Données!B82:C178,2,FALSE)</f>
        <v>#N/A</v>
      </c>
      <c r="F85" s="30" t="e">
        <f>IF($F$4='Entrée-Sortie'!$C$2,VLOOKUP(Tableau1[[#This Row],[Produit]],Entrées,2,FALSE),"")</f>
        <v>#N/A</v>
      </c>
      <c r="G85" s="30" t="e">
        <f>IF($F$4='Entrée-Sortie'!$G$2,VLOOKUP(Tableau1[[#This Row],[Produit]],Sorties,2,FALSE),"")</f>
        <v>#N/A</v>
      </c>
      <c r="H85" s="6"/>
      <c r="I85" s="6"/>
    </row>
    <row r="86" spans="1:9" x14ac:dyDescent="0.25">
      <c r="A86" t="e">
        <f>IF(AND(Tableau1[[#This Row],[Produit]]&gt;0,(Tableau1[[#This Row],[Stock ]]&lt;=Tableau1[[#This Row],[Seuil Critique]])),0,1)</f>
        <v>#N/A</v>
      </c>
      <c r="C86" s="31" t="e">
        <f t="shared" si="2"/>
        <v>#N/A</v>
      </c>
      <c r="E86" t="e">
        <f>VLOOKUP(Tableau1[[#This Row],[Produit]],Données!B83:C179,2,FALSE)</f>
        <v>#N/A</v>
      </c>
      <c r="F86" s="30" t="e">
        <f>IF($F$4='Entrée-Sortie'!$C$2,VLOOKUP(Tableau1[[#This Row],[Produit]],Entrées,2,FALSE),"")</f>
        <v>#N/A</v>
      </c>
      <c r="G86" s="30" t="e">
        <f>IF($F$4='Entrée-Sortie'!$G$2,VLOOKUP(Tableau1[[#This Row],[Produit]],Sorties,2,FALSE),"")</f>
        <v>#N/A</v>
      </c>
      <c r="H86" s="6"/>
      <c r="I86" s="6"/>
    </row>
    <row r="87" spans="1:9" x14ac:dyDescent="0.25">
      <c r="A87" t="e">
        <f>IF(AND(Tableau1[[#This Row],[Produit]]&gt;0,(Tableau1[[#This Row],[Stock ]]&lt;=Tableau1[[#This Row],[Seuil Critique]])),0,1)</f>
        <v>#N/A</v>
      </c>
      <c r="C87" s="31" t="e">
        <f t="shared" si="2"/>
        <v>#N/A</v>
      </c>
      <c r="E87" t="e">
        <f>VLOOKUP(Tableau1[[#This Row],[Produit]],Données!B84:C180,2,FALSE)</f>
        <v>#N/A</v>
      </c>
      <c r="F87" s="30" t="e">
        <f>IF($F$4='Entrée-Sortie'!$C$2,VLOOKUP(Tableau1[[#This Row],[Produit]],Entrées,2,FALSE),"")</f>
        <v>#N/A</v>
      </c>
      <c r="G87" s="30" t="e">
        <f>IF($F$4='Entrée-Sortie'!$G$2,VLOOKUP(Tableau1[[#This Row],[Produit]],Sorties,2,FALSE),"")</f>
        <v>#N/A</v>
      </c>
      <c r="H87" s="6"/>
      <c r="I87" s="6"/>
    </row>
    <row r="88" spans="1:9" x14ac:dyDescent="0.25">
      <c r="A88" t="e">
        <f>IF(AND(Tableau1[[#This Row],[Produit]]&gt;0,(Tableau1[[#This Row],[Stock ]]&lt;=Tableau1[[#This Row],[Seuil Critique]])),0,1)</f>
        <v>#N/A</v>
      </c>
      <c r="C88" s="31" t="e">
        <f t="shared" si="2"/>
        <v>#N/A</v>
      </c>
      <c r="E88" t="e">
        <f>VLOOKUP(Tableau1[[#This Row],[Produit]],Données!B85:C181,2,FALSE)</f>
        <v>#N/A</v>
      </c>
      <c r="F88" s="30" t="e">
        <f>IF($F$4='Entrée-Sortie'!$C$2,VLOOKUP(Tableau1[[#This Row],[Produit]],Entrées,2,FALSE),"")</f>
        <v>#N/A</v>
      </c>
      <c r="G88" s="30" t="e">
        <f>IF($F$4='Entrée-Sortie'!$G$2,VLOOKUP(Tableau1[[#This Row],[Produit]],Sorties,2,FALSE),"")</f>
        <v>#N/A</v>
      </c>
      <c r="H88" s="6"/>
      <c r="I88" s="6"/>
    </row>
    <row r="89" spans="1:9" x14ac:dyDescent="0.25">
      <c r="A89" t="e">
        <f>IF(AND(Tableau1[[#This Row],[Produit]]&gt;0,(Tableau1[[#This Row],[Stock ]]&lt;=Tableau1[[#This Row],[Seuil Critique]])),0,1)</f>
        <v>#N/A</v>
      </c>
      <c r="C89" s="31" t="e">
        <f t="shared" si="2"/>
        <v>#N/A</v>
      </c>
      <c r="E89" t="e">
        <f>VLOOKUP(Tableau1[[#This Row],[Produit]],Données!B86:C182,2,FALSE)</f>
        <v>#N/A</v>
      </c>
      <c r="F89" s="30" t="e">
        <f>IF($F$4='Entrée-Sortie'!$C$2,VLOOKUP(Tableau1[[#This Row],[Produit]],Entrées,2,FALSE),"")</f>
        <v>#N/A</v>
      </c>
      <c r="G89" s="30" t="e">
        <f>IF($F$4='Entrée-Sortie'!$G$2,VLOOKUP(Tableau1[[#This Row],[Produit]],Sorties,2,FALSE),"")</f>
        <v>#N/A</v>
      </c>
      <c r="H89" s="6"/>
      <c r="I89" s="6"/>
    </row>
    <row r="90" spans="1:9" x14ac:dyDescent="0.25">
      <c r="A90" t="e">
        <f>IF(AND(Tableau1[[#This Row],[Produit]]&gt;0,(Tableau1[[#This Row],[Stock ]]&lt;=Tableau1[[#This Row],[Seuil Critique]])),0,1)</f>
        <v>#N/A</v>
      </c>
      <c r="C90" s="31" t="e">
        <f t="shared" si="2"/>
        <v>#N/A</v>
      </c>
      <c r="E90" t="e">
        <f>VLOOKUP(Tableau1[[#This Row],[Produit]],Données!B87:C183,2,FALSE)</f>
        <v>#N/A</v>
      </c>
      <c r="F90" s="30" t="e">
        <f>IF($F$4='Entrée-Sortie'!$C$2,VLOOKUP(Tableau1[[#This Row],[Produit]],Entrées,2,FALSE),"")</f>
        <v>#N/A</v>
      </c>
      <c r="G90" s="30" t="e">
        <f>IF($F$4='Entrée-Sortie'!$G$2,VLOOKUP(Tableau1[[#This Row],[Produit]],Sorties,2,FALSE),"")</f>
        <v>#N/A</v>
      </c>
      <c r="H90" s="6"/>
      <c r="I90" s="6"/>
    </row>
    <row r="91" spans="1:9" x14ac:dyDescent="0.25">
      <c r="A91" t="e">
        <f>IF(AND(Tableau1[[#This Row],[Produit]]&gt;0,(Tableau1[[#This Row],[Stock ]]&lt;=Tableau1[[#This Row],[Seuil Critique]])),0,1)</f>
        <v>#N/A</v>
      </c>
      <c r="C91" s="31" t="e">
        <f t="shared" si="2"/>
        <v>#N/A</v>
      </c>
      <c r="E91" t="e">
        <f>VLOOKUP(Tableau1[[#This Row],[Produit]],Données!B88:C184,2,FALSE)</f>
        <v>#N/A</v>
      </c>
      <c r="F91" s="30" t="e">
        <f>IF($F$4='Entrée-Sortie'!$C$2,VLOOKUP(Tableau1[[#This Row],[Produit]],Entrées,2,FALSE),"")</f>
        <v>#N/A</v>
      </c>
      <c r="G91" s="30" t="e">
        <f>IF($F$4='Entrée-Sortie'!$G$2,VLOOKUP(Tableau1[[#This Row],[Produit]],Sorties,2,FALSE),"")</f>
        <v>#N/A</v>
      </c>
      <c r="H91" s="6"/>
      <c r="I91" s="6"/>
    </row>
    <row r="92" spans="1:9" x14ac:dyDescent="0.25">
      <c r="A92" t="e">
        <f>IF(AND(Tableau1[[#This Row],[Produit]]&gt;0,(Tableau1[[#This Row],[Stock ]]&lt;=Tableau1[[#This Row],[Seuil Critique]])),0,1)</f>
        <v>#N/A</v>
      </c>
      <c r="C92" s="31" t="e">
        <f t="shared" si="2"/>
        <v>#N/A</v>
      </c>
      <c r="E92" t="e">
        <f>VLOOKUP(Tableau1[[#This Row],[Produit]],Données!B89:C185,2,FALSE)</f>
        <v>#N/A</v>
      </c>
      <c r="F92" s="30" t="e">
        <f>IF($F$4='Entrée-Sortie'!$C$2,VLOOKUP(Tableau1[[#This Row],[Produit]],Entrées,2,FALSE),"")</f>
        <v>#N/A</v>
      </c>
      <c r="G92" s="30" t="e">
        <f>IF($F$4='Entrée-Sortie'!$G$2,VLOOKUP(Tableau1[[#This Row],[Produit]],Sorties,2,FALSE),"")</f>
        <v>#N/A</v>
      </c>
      <c r="H92" s="6"/>
      <c r="I92" s="6"/>
    </row>
    <row r="93" spans="1:9" x14ac:dyDescent="0.25">
      <c r="A93" t="e">
        <f>IF(AND(Tableau1[[#This Row],[Produit]]&gt;0,(Tableau1[[#This Row],[Stock ]]&lt;=Tableau1[[#This Row],[Seuil Critique]])),0,1)</f>
        <v>#N/A</v>
      </c>
      <c r="C93" s="31" t="e">
        <f t="shared" si="2"/>
        <v>#N/A</v>
      </c>
      <c r="E93" t="e">
        <f>VLOOKUP(Tableau1[[#This Row],[Produit]],Données!B90:C186,2,FALSE)</f>
        <v>#N/A</v>
      </c>
      <c r="F93" s="30" t="e">
        <f>IF($F$4='Entrée-Sortie'!$C$2,VLOOKUP(Tableau1[[#This Row],[Produit]],Entrées,2,FALSE),"")</f>
        <v>#N/A</v>
      </c>
      <c r="G93" s="30" t="e">
        <f>IF($F$4='Entrée-Sortie'!$G$2,VLOOKUP(Tableau1[[#This Row],[Produit]],Sorties,2,FALSE),"")</f>
        <v>#N/A</v>
      </c>
      <c r="H93" s="6"/>
      <c r="I93" s="6"/>
    </row>
    <row r="94" spans="1:9" x14ac:dyDescent="0.25">
      <c r="A94" t="e">
        <f>IF(AND(Tableau1[[#This Row],[Produit]]&gt;0,(Tableau1[[#This Row],[Stock ]]&lt;=Tableau1[[#This Row],[Seuil Critique]])),0,1)</f>
        <v>#N/A</v>
      </c>
      <c r="C94" s="31" t="e">
        <f t="shared" si="2"/>
        <v>#N/A</v>
      </c>
      <c r="E94" t="e">
        <f>VLOOKUP(Tableau1[[#This Row],[Produit]],Données!B91:C187,2,FALSE)</f>
        <v>#N/A</v>
      </c>
      <c r="F94" s="30" t="e">
        <f>IF($F$4='Entrée-Sortie'!$C$2,VLOOKUP(Tableau1[[#This Row],[Produit]],Entrées,2,FALSE),"")</f>
        <v>#N/A</v>
      </c>
      <c r="G94" s="30" t="e">
        <f>IF($F$4='Entrée-Sortie'!$G$2,VLOOKUP(Tableau1[[#This Row],[Produit]],Sorties,2,FALSE),"")</f>
        <v>#N/A</v>
      </c>
      <c r="H94" s="6"/>
      <c r="I94" s="6"/>
    </row>
    <row r="95" spans="1:9" x14ac:dyDescent="0.25">
      <c r="A95" t="e">
        <f>IF(AND(Tableau1[[#This Row],[Produit]]&gt;0,(Tableau1[[#This Row],[Stock ]]&lt;=Tableau1[[#This Row],[Seuil Critique]])),0,1)</f>
        <v>#N/A</v>
      </c>
      <c r="C95" s="31" t="e">
        <f t="shared" si="2"/>
        <v>#N/A</v>
      </c>
      <c r="E95" t="e">
        <f>VLOOKUP(Tableau1[[#This Row],[Produit]],Données!B92:C188,2,FALSE)</f>
        <v>#N/A</v>
      </c>
      <c r="F95" s="30" t="e">
        <f>IF($F$4='Entrée-Sortie'!$C$2,VLOOKUP(Tableau1[[#This Row],[Produit]],Entrées,2,FALSE),"")</f>
        <v>#N/A</v>
      </c>
      <c r="G95" s="30" t="e">
        <f>IF($F$4='Entrée-Sortie'!$G$2,VLOOKUP(Tableau1[[#This Row],[Produit]],Sorties,2,FALSE),"")</f>
        <v>#N/A</v>
      </c>
      <c r="H95" s="6"/>
      <c r="I95" s="6"/>
    </row>
    <row r="96" spans="1:9" x14ac:dyDescent="0.25">
      <c r="A96" t="e">
        <f>IF(AND(Tableau1[[#This Row],[Produit]]&gt;0,(Tableau1[[#This Row],[Stock ]]&lt;=Tableau1[[#This Row],[Seuil Critique]])),0,1)</f>
        <v>#N/A</v>
      </c>
      <c r="C96" s="31" t="e">
        <f t="shared" si="2"/>
        <v>#N/A</v>
      </c>
      <c r="E96" t="e">
        <f>VLOOKUP(Tableau1[[#This Row],[Produit]],Données!B93:C189,2,FALSE)</f>
        <v>#N/A</v>
      </c>
      <c r="F96" s="30" t="e">
        <f>IF($F$4='Entrée-Sortie'!$C$2,VLOOKUP(Tableau1[[#This Row],[Produit]],Entrées,2,FALSE),"")</f>
        <v>#N/A</v>
      </c>
      <c r="G96" s="30" t="e">
        <f>IF($F$4='Entrée-Sortie'!$G$2,VLOOKUP(Tableau1[[#This Row],[Produit]],Sorties,2,FALSE),"")</f>
        <v>#N/A</v>
      </c>
      <c r="H96" s="6"/>
      <c r="I96" s="6"/>
    </row>
    <row r="97" spans="1:9" x14ac:dyDescent="0.25">
      <c r="A97" t="e">
        <f>IF(AND(Tableau1[[#This Row],[Produit]]&gt;0,(Tableau1[[#This Row],[Stock ]]&lt;=Tableau1[[#This Row],[Seuil Critique]])),0,1)</f>
        <v>#N/A</v>
      </c>
      <c r="C97" s="31" t="e">
        <f t="shared" si="2"/>
        <v>#N/A</v>
      </c>
      <c r="E97" t="e">
        <f>VLOOKUP(Tableau1[[#This Row],[Produit]],Données!B94:C190,2,FALSE)</f>
        <v>#N/A</v>
      </c>
      <c r="F97" s="30" t="e">
        <f>IF($F$4='Entrée-Sortie'!$C$2,VLOOKUP(Tableau1[[#This Row],[Produit]],Entrées,2,FALSE),"")</f>
        <v>#N/A</v>
      </c>
      <c r="G97" s="30" t="e">
        <f>IF($F$4='Entrée-Sortie'!$G$2,VLOOKUP(Tableau1[[#This Row],[Produit]],Sorties,2,FALSE),"")</f>
        <v>#N/A</v>
      </c>
      <c r="H97" s="6"/>
      <c r="I97" s="6"/>
    </row>
    <row r="98" spans="1:9" x14ac:dyDescent="0.25">
      <c r="A98" t="e">
        <f>IF(AND(Tableau1[[#This Row],[Produit]]&gt;0,(Tableau1[[#This Row],[Stock ]]&lt;=Tableau1[[#This Row],[Seuil Critique]])),0,1)</f>
        <v>#N/A</v>
      </c>
      <c r="C98" s="31" t="e">
        <f t="shared" si="2"/>
        <v>#N/A</v>
      </c>
      <c r="E98" t="e">
        <f>VLOOKUP(Tableau1[[#This Row],[Produit]],Données!B95:C191,2,FALSE)</f>
        <v>#N/A</v>
      </c>
      <c r="F98" s="30" t="e">
        <f>IF($F$4='Entrée-Sortie'!$C$2,VLOOKUP(Tableau1[[#This Row],[Produit]],Entrées,2,FALSE),"")</f>
        <v>#N/A</v>
      </c>
      <c r="G98" s="30" t="e">
        <f>IF($F$4='Entrée-Sortie'!$G$2,VLOOKUP(Tableau1[[#This Row],[Produit]],Sorties,2,FALSE),"")</f>
        <v>#N/A</v>
      </c>
      <c r="H98" s="6"/>
      <c r="I98" s="6"/>
    </row>
    <row r="99" spans="1:9" x14ac:dyDescent="0.25">
      <c r="A99" t="e">
        <f>IF(AND(Tableau1[[#This Row],[Produit]]&gt;0,(Tableau1[[#This Row],[Stock ]]&lt;=Tableau1[[#This Row],[Seuil Critique]])),0,1)</f>
        <v>#N/A</v>
      </c>
      <c r="C99" s="31" t="e">
        <f t="shared" si="2"/>
        <v>#N/A</v>
      </c>
      <c r="E99" t="e">
        <f>VLOOKUP(Tableau1[[#This Row],[Produit]],Données!B96:C192,2,FALSE)</f>
        <v>#N/A</v>
      </c>
      <c r="F99" s="30" t="e">
        <f>IF($F$4='Entrée-Sortie'!$C$2,VLOOKUP(Tableau1[[#This Row],[Produit]],Entrées,2,FALSE),"")</f>
        <v>#N/A</v>
      </c>
      <c r="G99" s="30" t="e">
        <f>IF($F$4='Entrée-Sortie'!$G$2,VLOOKUP(Tableau1[[#This Row],[Produit]],Sorties,2,FALSE),"")</f>
        <v>#N/A</v>
      </c>
      <c r="H99" s="6"/>
      <c r="I99" s="6"/>
    </row>
    <row r="100" spans="1:9" x14ac:dyDescent="0.25">
      <c r="A100" t="e">
        <f>IF(AND(Tableau1[[#This Row],[Produit]]&gt;0,(Tableau1[[#This Row],[Stock ]]&lt;=Tableau1[[#This Row],[Seuil Critique]])),0,1)</f>
        <v>#N/A</v>
      </c>
      <c r="C100" s="31" t="e">
        <f t="shared" si="2"/>
        <v>#N/A</v>
      </c>
      <c r="E100" t="e">
        <f>VLOOKUP(Tableau1[[#This Row],[Produit]],Données!B97:C193,2,FALSE)</f>
        <v>#N/A</v>
      </c>
      <c r="F100" s="30" t="e">
        <f>IF($F$4='Entrée-Sortie'!$C$2,VLOOKUP(Tableau1[[#This Row],[Produit]],Entrées,2,FALSE),"")</f>
        <v>#N/A</v>
      </c>
      <c r="G100" s="30" t="e">
        <f>IF($F$4='Entrée-Sortie'!$G$2,VLOOKUP(Tableau1[[#This Row],[Produit]],Sorties,2,FALSE),"")</f>
        <v>#N/A</v>
      </c>
      <c r="H100" s="6"/>
      <c r="I100" s="6"/>
    </row>
  </sheetData>
  <dataConsolidate leftLabels="1"/>
  <mergeCells count="13">
    <mergeCell ref="V4:W4"/>
    <mergeCell ref="X4:Y4"/>
    <mergeCell ref="Z4:AA4"/>
    <mergeCell ref="L4:M4"/>
    <mergeCell ref="N4:O4"/>
    <mergeCell ref="P4:Q4"/>
    <mergeCell ref="R4:S4"/>
    <mergeCell ref="T4:U4"/>
    <mergeCell ref="J1:K2"/>
    <mergeCell ref="H4:I4"/>
    <mergeCell ref="F4:G4"/>
    <mergeCell ref="J4:K4"/>
    <mergeCell ref="A1:E4"/>
  </mergeCells>
  <conditionalFormatting sqref="B7:D100">
    <cfRule type="expression" dxfId="0" priority="1">
      <formula>$A7=0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G7:G8" evalError="1"/>
    <ignoredError sqref="G9:G18" evalError="1" formula="1"/>
    <ignoredError sqref="F19:G100 F9:F18" formula="1"/>
    <ignoredError sqref="A7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756FD2C5-F68C-4532-B7DC-33E4C869D781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Flags" iconId="0"/>
              <x14:cfIcon iconSet="NoIcons" iconId="0"/>
            </x14:iconSet>
          </x14:cfRule>
          <xm:sqref>A7:A100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39"/>
  <sheetViews>
    <sheetView workbookViewId="0">
      <selection activeCell="A4" sqref="A4:B4"/>
    </sheetView>
  </sheetViews>
  <sheetFormatPr baseColWidth="10" defaultRowHeight="15" x14ac:dyDescent="0.25"/>
  <sheetData>
    <row r="3" spans="1:7" ht="30" x14ac:dyDescent="0.25">
      <c r="A3" s="38" t="s">
        <v>41</v>
      </c>
      <c r="B3" s="38"/>
      <c r="C3" s="23" t="s">
        <v>42</v>
      </c>
      <c r="D3" s="24"/>
      <c r="E3" s="39" t="s">
        <v>41</v>
      </c>
      <c r="F3" s="40"/>
      <c r="G3" s="25" t="s">
        <v>42</v>
      </c>
    </row>
    <row r="4" spans="1:7" x14ac:dyDescent="0.25">
      <c r="A4" s="41"/>
      <c r="B4" s="41"/>
      <c r="C4" s="26"/>
      <c r="D4" s="24"/>
      <c r="E4" s="37"/>
      <c r="F4" s="37"/>
      <c r="G4" s="26"/>
    </row>
    <row r="5" spans="1:7" x14ac:dyDescent="0.25">
      <c r="A5" s="35"/>
      <c r="B5" s="36"/>
      <c r="C5" s="26"/>
      <c r="D5" s="24"/>
      <c r="E5" s="37"/>
      <c r="F5" s="37"/>
      <c r="G5" s="26"/>
    </row>
    <row r="6" spans="1:7" x14ac:dyDescent="0.25">
      <c r="A6" s="35"/>
      <c r="B6" s="36"/>
      <c r="C6" s="26"/>
      <c r="D6" s="24"/>
      <c r="E6" s="37"/>
      <c r="F6" s="37"/>
      <c r="G6" s="26"/>
    </row>
    <row r="7" spans="1:7" x14ac:dyDescent="0.25">
      <c r="A7" s="35"/>
      <c r="B7" s="36"/>
      <c r="C7" s="26"/>
      <c r="D7" s="24"/>
      <c r="E7" s="37"/>
      <c r="F7" s="37"/>
      <c r="G7" s="26"/>
    </row>
    <row r="8" spans="1:7" x14ac:dyDescent="0.25">
      <c r="A8" s="35"/>
      <c r="B8" s="36"/>
      <c r="C8" s="26"/>
      <c r="D8" s="24"/>
      <c r="E8" s="37"/>
      <c r="F8" s="37"/>
      <c r="G8" s="26"/>
    </row>
    <row r="9" spans="1:7" x14ac:dyDescent="0.25">
      <c r="A9" s="35"/>
      <c r="B9" s="36"/>
      <c r="C9" s="26"/>
      <c r="D9" s="24"/>
      <c r="E9" s="37"/>
      <c r="F9" s="37"/>
      <c r="G9" s="26"/>
    </row>
    <row r="10" spans="1:7" x14ac:dyDescent="0.25">
      <c r="A10" s="35"/>
      <c r="B10" s="36"/>
      <c r="C10" s="26"/>
      <c r="D10" s="24"/>
      <c r="E10" s="37"/>
      <c r="F10" s="37"/>
      <c r="G10" s="26"/>
    </row>
    <row r="11" spans="1:7" x14ac:dyDescent="0.25">
      <c r="A11" s="35"/>
      <c r="B11" s="36"/>
      <c r="C11" s="26"/>
      <c r="D11" s="24"/>
      <c r="E11" s="37"/>
      <c r="F11" s="37"/>
      <c r="G11" s="26"/>
    </row>
    <row r="12" spans="1:7" x14ac:dyDescent="0.25">
      <c r="A12" s="35"/>
      <c r="B12" s="36"/>
      <c r="C12" s="26"/>
      <c r="D12" s="24"/>
      <c r="E12" s="37"/>
      <c r="F12" s="37"/>
      <c r="G12" s="26"/>
    </row>
    <row r="13" spans="1:7" x14ac:dyDescent="0.25">
      <c r="A13" s="35"/>
      <c r="B13" s="36"/>
      <c r="C13" s="26"/>
      <c r="D13" s="24"/>
      <c r="E13" s="37"/>
      <c r="F13" s="37"/>
      <c r="G13" s="26"/>
    </row>
    <row r="14" spans="1:7" x14ac:dyDescent="0.25">
      <c r="A14" s="35"/>
      <c r="B14" s="36"/>
      <c r="C14" s="26"/>
      <c r="D14" s="24"/>
      <c r="E14" s="37"/>
      <c r="F14" s="37"/>
      <c r="G14" s="26"/>
    </row>
    <row r="15" spans="1:7" x14ac:dyDescent="0.25">
      <c r="A15" s="35"/>
      <c r="B15" s="36"/>
      <c r="C15" s="26"/>
      <c r="D15" s="24"/>
      <c r="E15" s="37"/>
      <c r="F15" s="37"/>
      <c r="G15" s="26"/>
    </row>
    <row r="16" spans="1:7" x14ac:dyDescent="0.25">
      <c r="A16" s="35"/>
      <c r="B16" s="36"/>
      <c r="C16" s="26"/>
      <c r="D16" s="24"/>
      <c r="E16" s="37"/>
      <c r="F16" s="37"/>
      <c r="G16" s="26"/>
    </row>
    <row r="17" spans="1:7" x14ac:dyDescent="0.25">
      <c r="A17" s="35"/>
      <c r="B17" s="36"/>
      <c r="C17" s="26"/>
      <c r="D17" s="24"/>
      <c r="E17" s="37"/>
      <c r="F17" s="37"/>
      <c r="G17" s="26"/>
    </row>
    <row r="18" spans="1:7" x14ac:dyDescent="0.25">
      <c r="A18" s="35"/>
      <c r="B18" s="36"/>
      <c r="C18" s="26"/>
      <c r="D18" s="24"/>
      <c r="E18" s="37"/>
      <c r="F18" s="37"/>
      <c r="G18" s="26"/>
    </row>
    <row r="19" spans="1:7" x14ac:dyDescent="0.25">
      <c r="A19" s="35"/>
      <c r="B19" s="36"/>
      <c r="C19" s="26"/>
      <c r="D19" s="24"/>
      <c r="E19" s="37"/>
      <c r="F19" s="37"/>
      <c r="G19" s="26"/>
    </row>
    <row r="20" spans="1:7" x14ac:dyDescent="0.25">
      <c r="A20" s="35"/>
      <c r="B20" s="36"/>
      <c r="C20" s="26"/>
      <c r="D20" s="24"/>
      <c r="E20" s="37"/>
      <c r="F20" s="37"/>
      <c r="G20" s="26"/>
    </row>
    <row r="21" spans="1:7" x14ac:dyDescent="0.25">
      <c r="A21" s="35"/>
      <c r="B21" s="36"/>
      <c r="C21" s="26"/>
      <c r="D21" s="24"/>
      <c r="E21" s="37"/>
      <c r="F21" s="37"/>
      <c r="G21" s="26"/>
    </row>
    <row r="22" spans="1:7" x14ac:dyDescent="0.25">
      <c r="A22" s="35"/>
      <c r="B22" s="36"/>
      <c r="C22" s="26"/>
      <c r="D22" s="24"/>
      <c r="E22" s="37"/>
      <c r="F22" s="37"/>
      <c r="G22" s="26"/>
    </row>
    <row r="23" spans="1:7" x14ac:dyDescent="0.25">
      <c r="A23" s="35"/>
      <c r="B23" s="36"/>
      <c r="C23" s="26"/>
      <c r="D23" s="24"/>
      <c r="E23" s="37"/>
      <c r="F23" s="37"/>
      <c r="G23" s="26"/>
    </row>
    <row r="24" spans="1:7" x14ac:dyDescent="0.25">
      <c r="A24" s="35"/>
      <c r="B24" s="36"/>
      <c r="C24" s="26"/>
      <c r="D24" s="24"/>
      <c r="E24" s="37"/>
      <c r="F24" s="37"/>
      <c r="G24" s="26"/>
    </row>
    <row r="25" spans="1:7" x14ac:dyDescent="0.25">
      <c r="A25" s="35"/>
      <c r="B25" s="36"/>
      <c r="C25" s="26"/>
      <c r="D25" s="24"/>
      <c r="E25" s="37"/>
      <c r="F25" s="37"/>
      <c r="G25" s="26"/>
    </row>
    <row r="26" spans="1:7" x14ac:dyDescent="0.25">
      <c r="A26" s="35"/>
      <c r="B26" s="36"/>
      <c r="C26" s="26"/>
      <c r="D26" s="24"/>
      <c r="E26" s="37"/>
      <c r="F26" s="37"/>
      <c r="G26" s="26"/>
    </row>
    <row r="27" spans="1:7" x14ac:dyDescent="0.25">
      <c r="A27" s="35"/>
      <c r="B27" s="36"/>
      <c r="C27" s="26"/>
      <c r="D27" s="24"/>
      <c r="E27" s="37"/>
      <c r="F27" s="37"/>
      <c r="G27" s="26"/>
    </row>
    <row r="28" spans="1:7" x14ac:dyDescent="0.25">
      <c r="A28" s="35"/>
      <c r="B28" s="36"/>
      <c r="C28" s="26"/>
      <c r="D28" s="24"/>
      <c r="E28" s="37"/>
      <c r="F28" s="37"/>
      <c r="G28" s="26"/>
    </row>
    <row r="29" spans="1:7" x14ac:dyDescent="0.25">
      <c r="A29" s="35"/>
      <c r="B29" s="36"/>
      <c r="C29" s="26"/>
      <c r="D29" s="24"/>
      <c r="E29" s="37"/>
      <c r="F29" s="37"/>
      <c r="G29" s="26"/>
    </row>
    <row r="30" spans="1:7" x14ac:dyDescent="0.25">
      <c r="A30" s="35"/>
      <c r="B30" s="36"/>
      <c r="C30" s="26"/>
      <c r="D30" s="24"/>
      <c r="E30" s="37"/>
      <c r="F30" s="37"/>
      <c r="G30" s="26"/>
    </row>
    <row r="31" spans="1:7" x14ac:dyDescent="0.25">
      <c r="A31" s="35"/>
      <c r="B31" s="36"/>
      <c r="C31" s="26"/>
      <c r="D31" s="24"/>
      <c r="E31" s="37"/>
      <c r="F31" s="37"/>
      <c r="G31" s="26"/>
    </row>
    <row r="32" spans="1:7" x14ac:dyDescent="0.25">
      <c r="A32" s="35"/>
      <c r="B32" s="36"/>
      <c r="C32" s="26"/>
      <c r="D32" s="24"/>
      <c r="E32" s="37"/>
      <c r="F32" s="37"/>
      <c r="G32" s="26"/>
    </row>
    <row r="33" spans="1:7" x14ac:dyDescent="0.25">
      <c r="A33" s="35"/>
      <c r="B33" s="36"/>
      <c r="C33" s="26"/>
      <c r="D33" s="24"/>
      <c r="E33" s="37"/>
      <c r="F33" s="37"/>
      <c r="G33" s="26"/>
    </row>
    <row r="34" spans="1:7" x14ac:dyDescent="0.25">
      <c r="A34" s="35"/>
      <c r="B34" s="36"/>
      <c r="C34" s="26"/>
      <c r="D34" s="24"/>
      <c r="E34" s="37"/>
      <c r="F34" s="37"/>
      <c r="G34" s="26"/>
    </row>
    <row r="35" spans="1:7" x14ac:dyDescent="0.25">
      <c r="A35" s="35"/>
      <c r="B35" s="36"/>
      <c r="C35" s="26"/>
      <c r="D35" s="24"/>
      <c r="E35" s="37"/>
      <c r="F35" s="37"/>
      <c r="G35" s="26"/>
    </row>
    <row r="36" spans="1:7" x14ac:dyDescent="0.25">
      <c r="A36" s="35"/>
      <c r="B36" s="36"/>
      <c r="C36" s="26"/>
      <c r="D36" s="24"/>
      <c r="E36" s="37"/>
      <c r="F36" s="37"/>
      <c r="G36" s="26"/>
    </row>
    <row r="37" spans="1:7" x14ac:dyDescent="0.25">
      <c r="A37" s="35"/>
      <c r="B37" s="36"/>
      <c r="C37" s="26"/>
      <c r="D37" s="24"/>
      <c r="E37" s="37"/>
      <c r="F37" s="37"/>
      <c r="G37" s="26"/>
    </row>
    <row r="38" spans="1:7" x14ac:dyDescent="0.25">
      <c r="A38" s="35"/>
      <c r="B38" s="36"/>
      <c r="C38" s="26"/>
      <c r="D38" s="24"/>
      <c r="E38" s="37"/>
      <c r="F38" s="37"/>
      <c r="G38" s="26"/>
    </row>
    <row r="39" spans="1:7" x14ac:dyDescent="0.25">
      <c r="A39" s="35"/>
      <c r="B39" s="36"/>
      <c r="C39" s="26"/>
      <c r="D39" s="27"/>
      <c r="E39" s="37"/>
      <c r="F39" s="37"/>
      <c r="G39" s="26"/>
    </row>
  </sheetData>
  <mergeCells count="74">
    <mergeCell ref="A3:B3"/>
    <mergeCell ref="E3:F3"/>
    <mergeCell ref="A4:B4"/>
    <mergeCell ref="E4:F4"/>
    <mergeCell ref="A5:B5"/>
    <mergeCell ref="E5:F5"/>
    <mergeCell ref="A6:B6"/>
    <mergeCell ref="E6:F6"/>
    <mergeCell ref="A7:B7"/>
    <mergeCell ref="E7:F7"/>
    <mergeCell ref="A8:B8"/>
    <mergeCell ref="E8:F8"/>
    <mergeCell ref="A9:B9"/>
    <mergeCell ref="E9:F9"/>
    <mergeCell ref="A10:B10"/>
    <mergeCell ref="E10:F10"/>
    <mergeCell ref="A11:B11"/>
    <mergeCell ref="E11:F11"/>
    <mergeCell ref="A12:B12"/>
    <mergeCell ref="E12:F12"/>
    <mergeCell ref="A13:B13"/>
    <mergeCell ref="E13:F13"/>
    <mergeCell ref="A14:B14"/>
    <mergeCell ref="E14:F14"/>
    <mergeCell ref="A15:B15"/>
    <mergeCell ref="E15:F15"/>
    <mergeCell ref="A16:B16"/>
    <mergeCell ref="E16:F16"/>
    <mergeCell ref="A17:B17"/>
    <mergeCell ref="E17:F17"/>
    <mergeCell ref="A18:B18"/>
    <mergeCell ref="E18:F18"/>
    <mergeCell ref="A19:B19"/>
    <mergeCell ref="E19:F19"/>
    <mergeCell ref="A20:B20"/>
    <mergeCell ref="E20:F20"/>
    <mergeCell ref="A21:B21"/>
    <mergeCell ref="E21:F21"/>
    <mergeCell ref="A22:B22"/>
    <mergeCell ref="E22:F22"/>
    <mergeCell ref="A23:B23"/>
    <mergeCell ref="E23:F23"/>
    <mergeCell ref="A24:B24"/>
    <mergeCell ref="E24:F24"/>
    <mergeCell ref="A25:B25"/>
    <mergeCell ref="E25:F25"/>
    <mergeCell ref="A26:B26"/>
    <mergeCell ref="E26:F26"/>
    <mergeCell ref="A27:B27"/>
    <mergeCell ref="E27:F27"/>
    <mergeCell ref="A28:B28"/>
    <mergeCell ref="E28:F28"/>
    <mergeCell ref="A29:B29"/>
    <mergeCell ref="E29:F29"/>
    <mergeCell ref="A30:B30"/>
    <mergeCell ref="E30:F30"/>
    <mergeCell ref="A31:B31"/>
    <mergeCell ref="E31:F31"/>
    <mergeCell ref="A32:B32"/>
    <mergeCell ref="E32:F32"/>
    <mergeCell ref="A33:B33"/>
    <mergeCell ref="E33:F33"/>
    <mergeCell ref="A34:B34"/>
    <mergeCell ref="E34:F34"/>
    <mergeCell ref="A35:B35"/>
    <mergeCell ref="E35:F35"/>
    <mergeCell ref="A39:B39"/>
    <mergeCell ref="E39:F39"/>
    <mergeCell ref="A36:B36"/>
    <mergeCell ref="E36:F36"/>
    <mergeCell ref="A37:B37"/>
    <mergeCell ref="E37:F37"/>
    <mergeCell ref="A38:B38"/>
    <mergeCell ref="E38:F3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</vt:lpstr>
      <vt:lpstr>Entrée-Sortie</vt:lpstr>
      <vt:lpstr>Suivie de stock</vt:lpstr>
      <vt:lpstr>Devis</vt:lpstr>
      <vt:lpstr>Données</vt:lpstr>
      <vt:lpstr>Entrées</vt:lpstr>
      <vt:lpstr>Sorties</vt:lpstr>
      <vt:lpstr>Tableau</vt:lpstr>
      <vt:lpstr>ValHighlight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Chataigner</dc:creator>
  <cp:lastModifiedBy>Kévin Chataigner</cp:lastModifiedBy>
  <cp:lastPrinted>2016-02-24T09:35:30Z</cp:lastPrinted>
  <dcterms:created xsi:type="dcterms:W3CDTF">2016-02-22T15:00:41Z</dcterms:created>
  <dcterms:modified xsi:type="dcterms:W3CDTF">2016-02-29T13:56:59Z</dcterms:modified>
</cp:coreProperties>
</file>