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évin\Documents\Kévin\Rapport U51\"/>
    </mc:Choice>
  </mc:AlternateContent>
  <bookViews>
    <workbookView xWindow="0" yWindow="0" windowWidth="10680" windowHeight="8220" tabRatio="495" activeTab="1"/>
  </bookViews>
  <sheets>
    <sheet name="Entrée" sheetId="2" r:id="rId1"/>
    <sheet name="Sortie" sheetId="6" r:id="rId2"/>
    <sheet name="Suivi de stock" sheetId="4" r:id="rId3"/>
    <sheet name="Devis" sheetId="5" r:id="rId4"/>
  </sheets>
  <definedNames>
    <definedName name="_xlnm._FilterDatabase" localSheetId="0" hidden="1">Entrée!$A$2:$B$3</definedName>
    <definedName name="Données">#REF!</definedName>
    <definedName name="Entrée">Entrée!$A$4:$AA$70</definedName>
    <definedName name="Entrées">Entrée!#REF!</definedName>
    <definedName name="Sortie">Sortie!$A$4:$AA$70</definedName>
    <definedName name="Sorties">Entrée!#REF!</definedName>
    <definedName name="Tableau">'Suivi de stock'!$H$5:$AC$100</definedName>
    <definedName name="ValHighlight">'Suivi de stock'!$J$1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4" l="1"/>
  <c r="F20" i="4"/>
  <c r="I8" i="4"/>
  <c r="I9" i="4"/>
  <c r="I10" i="4"/>
  <c r="I11" i="4"/>
  <c r="I12" i="4"/>
  <c r="I13" i="4"/>
  <c r="I14" i="4"/>
  <c r="I15" i="4"/>
  <c r="I16" i="4"/>
  <c r="I17" i="4"/>
  <c r="I18" i="4"/>
  <c r="I19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7" i="4"/>
  <c r="I7" i="4"/>
  <c r="G9" i="4"/>
  <c r="G10" i="4"/>
  <c r="G11" i="4"/>
  <c r="G12" i="4"/>
  <c r="G13" i="4"/>
  <c r="G14" i="4"/>
  <c r="G15" i="4"/>
  <c r="G16" i="4"/>
  <c r="G17" i="4"/>
  <c r="G18" i="4"/>
  <c r="G19" i="4"/>
  <c r="G20" i="4"/>
  <c r="F9" i="4"/>
  <c r="C9" i="4" s="1"/>
  <c r="F10" i="4"/>
  <c r="F11" i="4"/>
  <c r="F12" i="4"/>
  <c r="F13" i="4"/>
  <c r="F14" i="4"/>
  <c r="F15" i="4"/>
  <c r="F16" i="4"/>
  <c r="F17" i="4"/>
  <c r="F18" i="4"/>
  <c r="F19" i="4"/>
  <c r="F8" i="4"/>
  <c r="F7" i="4"/>
  <c r="C6" i="4"/>
  <c r="C17" i="4" l="1"/>
  <c r="C13" i="4"/>
  <c r="C16" i="4"/>
  <c r="C12" i="4"/>
  <c r="C18" i="4"/>
  <c r="C14" i="4"/>
  <c r="C10" i="4"/>
  <c r="C15" i="4"/>
  <c r="C11" i="4"/>
  <c r="C19" i="4"/>
  <c r="C20" i="4"/>
  <c r="G8" i="4"/>
  <c r="C8" i="4" s="1"/>
  <c r="G7" i="4" l="1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F21" i="4"/>
  <c r="C21" i="4" s="1"/>
  <c r="F22" i="4"/>
  <c r="C22" i="4" s="1"/>
  <c r="F23" i="4"/>
  <c r="C23" i="4" s="1"/>
  <c r="F24" i="4"/>
  <c r="C24" i="4" s="1"/>
  <c r="F25" i="4"/>
  <c r="C25" i="4" s="1"/>
  <c r="F26" i="4"/>
  <c r="C26" i="4" s="1"/>
  <c r="F27" i="4"/>
  <c r="C27" i="4" s="1"/>
  <c r="F28" i="4"/>
  <c r="C28" i="4" s="1"/>
  <c r="F29" i="4"/>
  <c r="C29" i="4" s="1"/>
  <c r="F30" i="4"/>
  <c r="C30" i="4" s="1"/>
  <c r="F31" i="4"/>
  <c r="C31" i="4" s="1"/>
  <c r="F32" i="4"/>
  <c r="C32" i="4" s="1"/>
  <c r="F33" i="4"/>
  <c r="C33" i="4" s="1"/>
  <c r="F34" i="4"/>
  <c r="C34" i="4" s="1"/>
  <c r="F35" i="4"/>
  <c r="C35" i="4" s="1"/>
  <c r="F36" i="4"/>
  <c r="C36" i="4" s="1"/>
  <c r="F37" i="4"/>
  <c r="C37" i="4" s="1"/>
  <c r="F38" i="4"/>
  <c r="C38" i="4" s="1"/>
  <c r="F39" i="4"/>
  <c r="C39" i="4" s="1"/>
  <c r="F40" i="4"/>
  <c r="C40" i="4" s="1"/>
  <c r="F41" i="4"/>
  <c r="C41" i="4" s="1"/>
  <c r="F42" i="4"/>
  <c r="C42" i="4" s="1"/>
  <c r="F43" i="4"/>
  <c r="C43" i="4" s="1"/>
  <c r="F44" i="4"/>
  <c r="C44" i="4" s="1"/>
  <c r="F45" i="4"/>
  <c r="C45" i="4" s="1"/>
  <c r="F46" i="4"/>
  <c r="C46" i="4" s="1"/>
  <c r="F47" i="4"/>
  <c r="C47" i="4" s="1"/>
  <c r="F48" i="4"/>
  <c r="C48" i="4" s="1"/>
  <c r="F49" i="4"/>
  <c r="C49" i="4" s="1"/>
  <c r="F50" i="4"/>
  <c r="C50" i="4" s="1"/>
  <c r="F51" i="4"/>
  <c r="C51" i="4" s="1"/>
  <c r="F52" i="4"/>
  <c r="C52" i="4" s="1"/>
  <c r="F53" i="4"/>
  <c r="C53" i="4" s="1"/>
  <c r="F54" i="4"/>
  <c r="C54" i="4" s="1"/>
  <c r="F55" i="4"/>
  <c r="C55" i="4" s="1"/>
  <c r="F56" i="4"/>
  <c r="C56" i="4" s="1"/>
  <c r="F57" i="4"/>
  <c r="C57" i="4" s="1"/>
  <c r="F58" i="4"/>
  <c r="C58" i="4" s="1"/>
  <c r="F59" i="4"/>
  <c r="C59" i="4" s="1"/>
  <c r="F60" i="4"/>
  <c r="C60" i="4" s="1"/>
  <c r="F61" i="4"/>
  <c r="C61" i="4" s="1"/>
  <c r="F62" i="4"/>
  <c r="C62" i="4" s="1"/>
  <c r="F63" i="4"/>
  <c r="C63" i="4" s="1"/>
  <c r="F64" i="4"/>
  <c r="C64" i="4" s="1"/>
  <c r="F65" i="4"/>
  <c r="C65" i="4" s="1"/>
  <c r="F66" i="4"/>
  <c r="C66" i="4" s="1"/>
  <c r="F67" i="4"/>
  <c r="C67" i="4" s="1"/>
  <c r="F68" i="4"/>
  <c r="C68" i="4" s="1"/>
  <c r="F69" i="4"/>
  <c r="C69" i="4" s="1"/>
  <c r="F70" i="4"/>
  <c r="C70" i="4" s="1"/>
  <c r="F71" i="4"/>
  <c r="C71" i="4" s="1"/>
  <c r="F72" i="4"/>
  <c r="C72" i="4" s="1"/>
  <c r="F73" i="4"/>
  <c r="C73" i="4" s="1"/>
  <c r="F74" i="4"/>
  <c r="C74" i="4" s="1"/>
  <c r="F75" i="4"/>
  <c r="C75" i="4" s="1"/>
  <c r="F76" i="4"/>
  <c r="C76" i="4" s="1"/>
  <c r="F77" i="4"/>
  <c r="C77" i="4" s="1"/>
  <c r="F78" i="4"/>
  <c r="C78" i="4" s="1"/>
  <c r="F79" i="4"/>
  <c r="C79" i="4" s="1"/>
  <c r="F80" i="4"/>
  <c r="C80" i="4" s="1"/>
  <c r="F81" i="4"/>
  <c r="C81" i="4" s="1"/>
  <c r="F82" i="4"/>
  <c r="C82" i="4" s="1"/>
  <c r="F83" i="4"/>
  <c r="C83" i="4" s="1"/>
  <c r="F84" i="4"/>
  <c r="C84" i="4" s="1"/>
  <c r="F85" i="4"/>
  <c r="C85" i="4" s="1"/>
  <c r="F86" i="4"/>
  <c r="C86" i="4" s="1"/>
  <c r="F87" i="4"/>
  <c r="C87" i="4" s="1"/>
  <c r="F88" i="4"/>
  <c r="C88" i="4" s="1"/>
  <c r="F89" i="4"/>
  <c r="C89" i="4" s="1"/>
  <c r="F90" i="4"/>
  <c r="C90" i="4" s="1"/>
  <c r="F91" i="4"/>
  <c r="C91" i="4" s="1"/>
  <c r="F92" i="4"/>
  <c r="C92" i="4" s="1"/>
  <c r="F93" i="4"/>
  <c r="C93" i="4" s="1"/>
  <c r="F94" i="4"/>
  <c r="C94" i="4" s="1"/>
  <c r="F95" i="4"/>
  <c r="C95" i="4" s="1"/>
  <c r="F96" i="4"/>
  <c r="C96" i="4" s="1"/>
  <c r="F97" i="4"/>
  <c r="C97" i="4" s="1"/>
  <c r="F98" i="4"/>
  <c r="C98" i="4" s="1"/>
  <c r="F99" i="4"/>
  <c r="C99" i="4" s="1"/>
  <c r="F100" i="4"/>
  <c r="C100" i="4" s="1"/>
  <c r="C7" i="4" l="1"/>
  <c r="E6" i="4"/>
  <c r="A8" i="4" l="1"/>
  <c r="A20" i="4"/>
  <c r="A10" i="4"/>
  <c r="A16" i="4"/>
  <c r="A17" i="4"/>
  <c r="A12" i="4"/>
  <c r="A18" i="4"/>
  <c r="A14" i="4"/>
  <c r="A21" i="4"/>
  <c r="A15" i="4"/>
  <c r="A13" i="4"/>
  <c r="A9" i="4"/>
  <c r="A11" i="4"/>
  <c r="A24" i="4" l="1"/>
  <c r="A23" i="4"/>
  <c r="A19" i="4"/>
  <c r="A27" i="4" l="1"/>
  <c r="A26" i="4"/>
  <c r="A22" i="4"/>
  <c r="A29" i="4" l="1"/>
  <c r="A30" i="4"/>
  <c r="A25" i="4"/>
  <c r="A33" i="4" l="1"/>
  <c r="A32" i="4"/>
  <c r="A28" i="4"/>
  <c r="A36" i="4" l="1"/>
  <c r="A35" i="4"/>
  <c r="A31" i="4"/>
  <c r="A38" i="4" l="1"/>
  <c r="A39" i="4"/>
  <c r="A34" i="4"/>
  <c r="A42" i="4" l="1"/>
  <c r="A41" i="4"/>
  <c r="A37" i="4"/>
  <c r="A44" i="4" l="1"/>
  <c r="A45" i="4"/>
  <c r="A40" i="4"/>
  <c r="A48" i="4" l="1"/>
  <c r="A47" i="4"/>
  <c r="A43" i="4"/>
  <c r="A50" i="4" l="1"/>
  <c r="A51" i="4"/>
  <c r="A46" i="4"/>
  <c r="A54" i="4" l="1"/>
  <c r="A53" i="4"/>
  <c r="A49" i="4"/>
  <c r="A56" i="4" l="1"/>
  <c r="A57" i="4"/>
  <c r="A52" i="4"/>
  <c r="A60" i="4" l="1"/>
  <c r="A59" i="4"/>
  <c r="A55" i="4"/>
  <c r="A62" i="4" l="1"/>
  <c r="A63" i="4"/>
  <c r="A58" i="4"/>
  <c r="A66" i="4" l="1"/>
  <c r="A65" i="4"/>
  <c r="A61" i="4"/>
  <c r="A68" i="4" l="1"/>
  <c r="A69" i="4"/>
  <c r="A64" i="4"/>
  <c r="A72" i="4" l="1"/>
  <c r="A71" i="4"/>
  <c r="A67" i="4"/>
  <c r="A74" i="4" l="1"/>
  <c r="A75" i="4"/>
  <c r="A70" i="4"/>
  <c r="A78" i="4" l="1"/>
  <c r="A77" i="4"/>
  <c r="A73" i="4"/>
  <c r="A80" i="4" l="1"/>
  <c r="A81" i="4"/>
  <c r="A76" i="4"/>
  <c r="A84" i="4" l="1"/>
  <c r="A83" i="4"/>
  <c r="A79" i="4"/>
  <c r="A86" i="4" l="1"/>
  <c r="A87" i="4"/>
  <c r="A82" i="4"/>
  <c r="A90" i="4" l="1"/>
  <c r="A89" i="4"/>
  <c r="A85" i="4"/>
  <c r="A92" i="4" l="1"/>
  <c r="A93" i="4"/>
  <c r="A88" i="4"/>
  <c r="A99" i="4" l="1"/>
  <c r="A96" i="4"/>
  <c r="A95" i="4"/>
  <c r="A98" i="4"/>
  <c r="A91" i="4"/>
  <c r="A94" i="4" l="1"/>
  <c r="A100" i="4" l="1"/>
  <c r="A97" i="4"/>
  <c r="A7" i="4"/>
</calcChain>
</file>

<file path=xl/sharedStrings.xml><?xml version="1.0" encoding="utf-8"?>
<sst xmlns="http://schemas.openxmlformats.org/spreadsheetml/2006/main" count="77" uniqueCount="25">
  <si>
    <t>Produit</t>
  </si>
  <si>
    <t>Cheville D6</t>
  </si>
  <si>
    <t>Cheville D8</t>
  </si>
  <si>
    <t>Cheville D10</t>
  </si>
  <si>
    <t>Cheville D14</t>
  </si>
  <si>
    <t>Tirefonds 6*50</t>
  </si>
  <si>
    <t>Tirefonds 6*100</t>
  </si>
  <si>
    <t>vis 3,5*30</t>
  </si>
  <si>
    <t>vis 4*30</t>
  </si>
  <si>
    <t>vis 3,5*35</t>
  </si>
  <si>
    <t>vis 4*35</t>
  </si>
  <si>
    <t>vis 4*40</t>
  </si>
  <si>
    <t>vis 4*50</t>
  </si>
  <si>
    <t>vis 4*60</t>
  </si>
  <si>
    <t>vis 4*70</t>
  </si>
  <si>
    <t>Entrée</t>
  </si>
  <si>
    <t>Sortie</t>
  </si>
  <si>
    <t>Seuil Critique</t>
  </si>
  <si>
    <t>Colonne1</t>
  </si>
  <si>
    <t>Fourniture</t>
  </si>
  <si>
    <t>Quantité demandée</t>
  </si>
  <si>
    <t>Stock initial</t>
  </si>
  <si>
    <t xml:space="preserve">  Stock du service menuiserie</t>
  </si>
  <si>
    <t xml:space="preserve">Stock </t>
  </si>
  <si>
    <t>Ma cheville D6 doit s'afficher sur la première ligne fourniture et ma cheville D14 doit s'afficher juste en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</si>
</sst>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dashed">
        <color theme="1"/>
      </left>
      <right style="thin">
        <color theme="0"/>
      </right>
      <top style="dashed">
        <color theme="1"/>
      </top>
      <bottom style="dashed">
        <color theme="1"/>
      </bottom>
      <diagonal/>
    </border>
    <border>
      <left style="thin">
        <color theme="0"/>
      </left>
      <right style="dashed">
        <color theme="1"/>
      </right>
      <top style="dashed">
        <color theme="1"/>
      </top>
      <bottom style="dashed">
        <color theme="1"/>
      </bottom>
      <diagonal/>
    </border>
    <border>
      <left style="dashed">
        <color theme="1"/>
      </left>
      <right/>
      <top style="dashed">
        <color theme="1"/>
      </top>
      <bottom style="dashed">
        <color theme="1"/>
      </bottom>
      <diagonal/>
    </border>
    <border>
      <left/>
      <right style="dashed">
        <color theme="1"/>
      </right>
      <top style="dashed">
        <color theme="1"/>
      </top>
      <bottom style="dashed">
        <color theme="1"/>
      </bottom>
      <diagonal/>
    </border>
    <border>
      <left/>
      <right style="dashed">
        <color theme="1"/>
      </right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2" xfId="0" applyFont="1" applyFill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1" fillId="2" borderId="2" xfId="0" applyNumberFormat="1" applyFont="1" applyFill="1" applyBorder="1" applyAlignment="1"/>
    <xf numFmtId="49" fontId="0" fillId="0" borderId="0" xfId="0" applyNumberFormat="1"/>
    <xf numFmtId="0" fontId="0" fillId="3" borderId="0" xfId="0" applyFill="1" applyAlignment="1"/>
    <xf numFmtId="0" fontId="0" fillId="0" borderId="0" xfId="0" applyAlignment="1">
      <alignment horizontal="center" vertical="center"/>
    </xf>
    <xf numFmtId="0" fontId="3" fillId="0" borderId="0" xfId="0" applyFont="1" applyFill="1" applyAlignment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4" fillId="0" borderId="6" xfId="0" applyFont="1" applyBorder="1" applyAlignment="1">
      <alignment horizontal="center" textRotation="90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9" xfId="0" applyBorder="1"/>
    <xf numFmtId="0" fontId="5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11" xfId="0" applyBorder="1"/>
    <xf numFmtId="0" fontId="0" fillId="0" borderId="0" xfId="0" applyNumberFormat="1"/>
    <xf numFmtId="1" fontId="0" fillId="0" borderId="0" xfId="0" applyNumberFormat="1"/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3" borderId="0" xfId="0" applyFont="1" applyFill="1" applyAlignment="1"/>
    <xf numFmtId="0" fontId="0" fillId="0" borderId="18" xfId="0" applyFont="1" applyBorder="1"/>
    <xf numFmtId="0" fontId="0" fillId="0" borderId="0" xfId="0" applyBorder="1" applyAlignment="1"/>
    <xf numFmtId="14" fontId="0" fillId="0" borderId="0" xfId="0" applyNumberFormat="1"/>
    <xf numFmtId="1" fontId="0" fillId="4" borderId="8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5" fillId="3" borderId="15" xfId="0" applyNumberFormat="1" applyFont="1" applyFill="1" applyBorder="1" applyAlignment="1">
      <alignment horizontal="center"/>
    </xf>
    <xf numFmtId="164" fontId="5" fillId="3" borderId="16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4" fontId="2" fillId="0" borderId="17" xfId="0" applyNumberFormat="1" applyFont="1" applyBorder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9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numFmt numFmtId="1" formatCode="0"/>
    </dxf>
    <dxf>
      <numFmt numFmtId="0" formatCode="General"/>
    </dxf>
    <dxf>
      <border>
        <bottom style="thin">
          <color theme="0"/>
        </bottom>
      </border>
    </dxf>
    <dxf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5:D100" totalsRowShown="0" headerRowDxfId="5" headerRowBorderDxfId="4">
  <tableColumns count="4">
    <tableColumn id="1" name="Colonne1" dataDxfId="3">
      <calculatedColumnFormula>(Tableau1[[#This Row],[Stock ]]&lt;=Tableau1[[#This Row],[Seuil Critique]])</calculatedColumnFormula>
    </tableColumn>
    <tableColumn id="2" name="Produit"/>
    <tableColumn id="3" name="Stock " dataDxfId="2">
      <calculatedColumnFormula>SUM(E6,F6,H6,J6,L6,N6,P6,R6,T6,V6,X6,Z6)-SUM(Q6,S6,U6,W6,Y6,AA6,G6,I6,K6,M6,O6)</calculatedColumnFormula>
    </tableColumn>
    <tableColumn id="4" name="Seuil Critiqu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7"/>
  <sheetViews>
    <sheetView zoomScaleNormal="100" workbookViewId="0">
      <pane xSplit="1" ySplit="3" topLeftCell="B4" activePane="bottomRight" state="frozen"/>
      <selection pane="topRight" activeCell="C1" sqref="C1"/>
      <selection pane="bottomLeft" activeCell="A3" sqref="A3"/>
      <selection pane="bottomRight" activeCell="B8" sqref="B8"/>
    </sheetView>
  </sheetViews>
  <sheetFormatPr baseColWidth="10" defaultRowHeight="15" x14ac:dyDescent="0.25"/>
  <cols>
    <col min="1" max="1" width="23.7109375" customWidth="1"/>
    <col min="2" max="2" width="11.85546875" customWidth="1"/>
    <col min="5" max="5" width="14.85546875" bestFit="1" customWidth="1"/>
    <col min="6" max="6" width="11.85546875" bestFit="1" customWidth="1"/>
  </cols>
  <sheetData>
    <row r="1" spans="1:17" ht="30" customHeight="1" x14ac:dyDescent="0.25"/>
    <row r="2" spans="1:17" x14ac:dyDescent="0.25">
      <c r="A2" s="27"/>
      <c r="B2" s="27"/>
      <c r="D2" s="24"/>
      <c r="E2" s="24"/>
      <c r="F2" s="24"/>
    </row>
    <row r="3" spans="1:17" ht="15.75" x14ac:dyDescent="0.25">
      <c r="A3" s="1" t="s">
        <v>0</v>
      </c>
      <c r="B3" s="2">
        <v>42430</v>
      </c>
      <c r="Q3" s="25"/>
    </row>
    <row r="4" spans="1:17" x14ac:dyDescent="0.25">
      <c r="A4" s="23" t="s">
        <v>1</v>
      </c>
      <c r="B4">
        <v>1</v>
      </c>
    </row>
    <row r="5" spans="1:17" x14ac:dyDescent="0.25">
      <c r="A5" s="23" t="s">
        <v>2</v>
      </c>
    </row>
    <row r="6" spans="1:17" x14ac:dyDescent="0.25">
      <c r="A6" s="23" t="s">
        <v>3</v>
      </c>
    </row>
    <row r="7" spans="1:17" x14ac:dyDescent="0.25">
      <c r="A7" s="23" t="s">
        <v>4</v>
      </c>
      <c r="B7">
        <v>50</v>
      </c>
    </row>
    <row r="8" spans="1:17" x14ac:dyDescent="0.25">
      <c r="A8" s="23" t="s">
        <v>5</v>
      </c>
    </row>
    <row r="9" spans="1:17" x14ac:dyDescent="0.25">
      <c r="A9" s="23" t="s">
        <v>6</v>
      </c>
    </row>
    <row r="10" spans="1:17" x14ac:dyDescent="0.25">
      <c r="A10" s="23" t="s">
        <v>7</v>
      </c>
    </row>
    <row r="11" spans="1:17" x14ac:dyDescent="0.25">
      <c r="A11" s="23" t="s">
        <v>8</v>
      </c>
    </row>
    <row r="12" spans="1:17" x14ac:dyDescent="0.25">
      <c r="A12" s="23" t="s">
        <v>9</v>
      </c>
    </row>
    <row r="13" spans="1:17" x14ac:dyDescent="0.25">
      <c r="A13" s="23" t="s">
        <v>10</v>
      </c>
    </row>
    <row r="14" spans="1:17" x14ac:dyDescent="0.25">
      <c r="A14" s="23" t="s">
        <v>11</v>
      </c>
    </row>
    <row r="15" spans="1:17" x14ac:dyDescent="0.25">
      <c r="A15" s="23" t="s">
        <v>12</v>
      </c>
    </row>
    <row r="16" spans="1:17" x14ac:dyDescent="0.25">
      <c r="A16" s="23" t="s">
        <v>13</v>
      </c>
    </row>
    <row r="17" spans="1:1" x14ac:dyDescent="0.25">
      <c r="A17" s="23" t="s">
        <v>14</v>
      </c>
    </row>
  </sheetData>
  <mergeCells count="1">
    <mergeCell ref="A2:B2"/>
  </mergeCells>
  <conditionalFormatting sqref="A4:A17">
    <cfRule type="expression" dxfId="8" priority="1">
      <formula>$A4=0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tabSelected="1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D10" sqref="D10"/>
    </sheetView>
  </sheetViews>
  <sheetFormatPr baseColWidth="10" defaultRowHeight="15" x14ac:dyDescent="0.25"/>
  <cols>
    <col min="1" max="1" width="23.7109375" customWidth="1"/>
    <col min="2" max="2" width="11.85546875" bestFit="1" customWidth="1"/>
  </cols>
  <sheetData>
    <row r="1" spans="1:3" ht="30" customHeight="1" x14ac:dyDescent="0.25"/>
    <row r="3" spans="1:3" ht="15.75" x14ac:dyDescent="0.25">
      <c r="A3" s="3" t="s">
        <v>0</v>
      </c>
      <c r="B3" s="25">
        <v>42430</v>
      </c>
      <c r="C3" s="25">
        <v>42431</v>
      </c>
    </row>
    <row r="4" spans="1:3" x14ac:dyDescent="0.25">
      <c r="A4" s="23" t="s">
        <v>1</v>
      </c>
      <c r="B4">
        <v>5</v>
      </c>
    </row>
    <row r="5" spans="1:3" x14ac:dyDescent="0.25">
      <c r="A5" s="23" t="s">
        <v>2</v>
      </c>
      <c r="B5">
        <v>10</v>
      </c>
    </row>
    <row r="6" spans="1:3" x14ac:dyDescent="0.25">
      <c r="A6" s="23" t="s">
        <v>3</v>
      </c>
    </row>
    <row r="7" spans="1:3" x14ac:dyDescent="0.25">
      <c r="A7" s="23" t="s">
        <v>4</v>
      </c>
      <c r="B7">
        <v>10</v>
      </c>
    </row>
    <row r="8" spans="1:3" x14ac:dyDescent="0.25">
      <c r="A8" s="23" t="s">
        <v>5</v>
      </c>
    </row>
    <row r="9" spans="1:3" x14ac:dyDescent="0.25">
      <c r="A9" s="23" t="s">
        <v>6</v>
      </c>
    </row>
    <row r="10" spans="1:3" x14ac:dyDescent="0.25">
      <c r="A10" s="23" t="s">
        <v>7</v>
      </c>
    </row>
    <row r="11" spans="1:3" x14ac:dyDescent="0.25">
      <c r="A11" s="23" t="s">
        <v>8</v>
      </c>
    </row>
    <row r="12" spans="1:3" x14ac:dyDescent="0.25">
      <c r="A12" s="23" t="s">
        <v>9</v>
      </c>
    </row>
    <row r="13" spans="1:3" x14ac:dyDescent="0.25">
      <c r="A13" s="23" t="s">
        <v>10</v>
      </c>
    </row>
    <row r="14" spans="1:3" x14ac:dyDescent="0.25">
      <c r="A14" s="23" t="s">
        <v>11</v>
      </c>
    </row>
    <row r="15" spans="1:3" x14ac:dyDescent="0.25">
      <c r="A15" s="23" t="s">
        <v>12</v>
      </c>
    </row>
    <row r="16" spans="1:3" x14ac:dyDescent="0.25">
      <c r="A16" s="23" t="s">
        <v>13</v>
      </c>
    </row>
    <row r="17" spans="1:1" x14ac:dyDescent="0.25">
      <c r="A17" s="23" t="s">
        <v>14</v>
      </c>
    </row>
  </sheetData>
  <conditionalFormatting sqref="A4:A17">
    <cfRule type="expression" dxfId="7" priority="1">
      <formula>$A4=0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00"/>
  <sheetViews>
    <sheetView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10" sqref="F10"/>
    </sheetView>
  </sheetViews>
  <sheetFormatPr baseColWidth="10" defaultRowHeight="15" x14ac:dyDescent="0.25"/>
  <cols>
    <col min="1" max="1" width="2.5703125" customWidth="1"/>
    <col min="2" max="2" width="14.85546875" bestFit="1" customWidth="1"/>
    <col min="3" max="3" width="14" customWidth="1"/>
    <col min="4" max="4" width="14.28515625" customWidth="1"/>
    <col min="5" max="5" width="7.85546875" customWidth="1"/>
    <col min="6" max="6" width="11.85546875" bestFit="1" customWidth="1"/>
    <col min="7" max="7" width="11.42578125" customWidth="1"/>
  </cols>
  <sheetData>
    <row r="1" spans="1:27" ht="15" customHeight="1" x14ac:dyDescent="0.55000000000000004">
      <c r="A1" s="33" t="s">
        <v>22</v>
      </c>
      <c r="B1" s="33"/>
      <c r="C1" s="33"/>
      <c r="D1" s="33"/>
      <c r="E1" s="33"/>
      <c r="F1" s="22"/>
      <c r="G1" s="22"/>
      <c r="H1" s="22"/>
      <c r="I1" s="22"/>
      <c r="J1" s="30"/>
      <c r="K1" s="30"/>
      <c r="L1" s="7"/>
      <c r="M1" s="7"/>
    </row>
    <row r="2" spans="1:27" ht="6" customHeight="1" x14ac:dyDescent="0.55000000000000004">
      <c r="A2" s="33"/>
      <c r="B2" s="33"/>
      <c r="C2" s="33"/>
      <c r="D2" s="33"/>
      <c r="E2" s="33"/>
      <c r="F2" s="22"/>
      <c r="G2" s="22"/>
      <c r="H2" s="22"/>
      <c r="I2" s="22"/>
      <c r="J2" s="30"/>
      <c r="K2" s="30"/>
      <c r="L2" s="7"/>
      <c r="M2" s="7"/>
    </row>
    <row r="3" spans="1:27" s="5" customFormat="1" ht="12" customHeight="1" x14ac:dyDescent="0.25">
      <c r="A3" s="33"/>
      <c r="B3" s="33"/>
      <c r="C3" s="33"/>
      <c r="D3" s="33"/>
      <c r="E3" s="33"/>
    </row>
    <row r="4" spans="1:27" s="5" customFormat="1" ht="17.25" customHeight="1" x14ac:dyDescent="0.25">
      <c r="A4" s="33"/>
      <c r="B4" s="33"/>
      <c r="C4" s="33"/>
      <c r="D4" s="33"/>
      <c r="E4" s="33"/>
      <c r="F4" s="31">
        <v>42430</v>
      </c>
      <c r="G4" s="32"/>
      <c r="H4" s="31">
        <v>42431</v>
      </c>
      <c r="I4" s="32"/>
      <c r="J4" s="28"/>
      <c r="K4" s="29"/>
      <c r="L4" s="28"/>
      <c r="M4" s="29"/>
      <c r="N4" s="28"/>
      <c r="O4" s="29"/>
      <c r="P4" s="28"/>
      <c r="Q4" s="29"/>
      <c r="R4" s="28"/>
      <c r="S4" s="29"/>
      <c r="T4" s="28"/>
      <c r="U4" s="29"/>
      <c r="V4" s="28"/>
      <c r="W4" s="29"/>
      <c r="X4" s="28"/>
      <c r="Y4" s="29"/>
      <c r="Z4" s="28"/>
      <c r="AA4" s="29"/>
    </row>
    <row r="5" spans="1:27" ht="27.75" customHeight="1" x14ac:dyDescent="0.25">
      <c r="A5" s="10" t="s">
        <v>18</v>
      </c>
      <c r="B5" s="8" t="s">
        <v>0</v>
      </c>
      <c r="C5" s="9" t="s">
        <v>23</v>
      </c>
      <c r="D5" s="8" t="s">
        <v>17</v>
      </c>
      <c r="E5" s="41" t="s">
        <v>21</v>
      </c>
      <c r="F5" s="20" t="s">
        <v>15</v>
      </c>
      <c r="G5" s="21" t="s">
        <v>16</v>
      </c>
      <c r="H5" s="20" t="s">
        <v>15</v>
      </c>
      <c r="I5" s="21" t="s">
        <v>16</v>
      </c>
      <c r="J5" s="20" t="s">
        <v>15</v>
      </c>
      <c r="K5" s="21" t="s">
        <v>16</v>
      </c>
      <c r="L5" s="20" t="s">
        <v>15</v>
      </c>
      <c r="M5" s="21" t="s">
        <v>16</v>
      </c>
      <c r="N5" s="20" t="s">
        <v>15</v>
      </c>
      <c r="O5" s="21" t="s">
        <v>16</v>
      </c>
      <c r="P5" s="20" t="s">
        <v>15</v>
      </c>
      <c r="Q5" s="21" t="s">
        <v>16</v>
      </c>
      <c r="R5" s="20" t="s">
        <v>15</v>
      </c>
      <c r="S5" s="21" t="s">
        <v>16</v>
      </c>
      <c r="T5" s="20" t="s">
        <v>15</v>
      </c>
      <c r="U5" s="21" t="s">
        <v>16</v>
      </c>
      <c r="V5" s="20" t="s">
        <v>15</v>
      </c>
      <c r="W5" s="21" t="s">
        <v>16</v>
      </c>
      <c r="X5" s="20" t="s">
        <v>15</v>
      </c>
      <c r="Y5" s="21" t="s">
        <v>16</v>
      </c>
      <c r="Z5" s="20" t="s">
        <v>15</v>
      </c>
      <c r="AA5" s="21" t="s">
        <v>16</v>
      </c>
    </row>
    <row r="6" spans="1:27" ht="2.25" hidden="1" customHeight="1" x14ac:dyDescent="0.25">
      <c r="A6" s="11"/>
      <c r="B6" s="12"/>
      <c r="C6" s="26" t="e">
        <f t="shared" ref="C6:C37" si="0">SUM(E6,F6,H6,J6,L6,N6,P6,R6,T6,V6,X6,Z6)-SUM(Q6,S6,U6,W6,Y6,AA6,G6,I6,K6,M6,O6)</f>
        <v>#REF!</v>
      </c>
      <c r="D6" s="12"/>
      <c r="E6" s="6" t="e">
        <f>VLOOKUP(Tableau1[[#This Row],[Produit]],#REF!,2,FALSE)</f>
        <v>#REF!</v>
      </c>
    </row>
    <row r="7" spans="1:27" x14ac:dyDescent="0.25">
      <c r="A7">
        <f>IF(AND(Tableau1[[#This Row],[Produit]]&gt;0,(Tableau1[[#This Row],[Stock ]]&lt;=Tableau1[[#This Row],[Seuil Critique]])),0,1)</f>
        <v>1</v>
      </c>
      <c r="B7" t="s">
        <v>1</v>
      </c>
      <c r="C7" s="19">
        <f t="shared" si="0"/>
        <v>66</v>
      </c>
      <c r="D7">
        <v>50</v>
      </c>
      <c r="E7">
        <v>70</v>
      </c>
      <c r="F7" s="18">
        <f>IF($F$4=HLOOKUP($F$4,Sortie!$B$3:$AA$3,1,FALSE),VLOOKUP(Tableau1[[#This Row],[Produit]],Entrée,2,FALSE),"")</f>
        <v>1</v>
      </c>
      <c r="G7" s="18">
        <f>IF($F$4=HLOOKUP($F$4,Sortie!$B$3:$AA$3,1,FALSE),VLOOKUP(Tableau1[[#This Row],[Produit]],Sortie,2,FALSE),"")</f>
        <v>5</v>
      </c>
      <c r="H7" s="18">
        <f>IF($H$4=HLOOKUP($H$4,Sortie!$B$3:$AA$3,1,FALSE),VLOOKUP(Tableau1[[#This Row],[Produit]],Entrée,3,FALSE),"")</f>
        <v>0</v>
      </c>
      <c r="I7" s="18">
        <f>IF($H$4=HLOOKUP($H$4,Sortie!$B$3:$AA$3,1,FALSE),VLOOKUP(Tableau1[[#This Row],[Produit]],Sortie,3,FALSE),"")</f>
        <v>0</v>
      </c>
      <c r="J7" s="18"/>
    </row>
    <row r="8" spans="1:27" x14ac:dyDescent="0.25">
      <c r="A8">
        <f>IF(AND(Tableau1[[#This Row],[Produit]]&gt;0,(Tableau1[[#This Row],[Stock ]]&lt;=Tableau1[[#This Row],[Seuil Critique]])),0,1)</f>
        <v>0</v>
      </c>
      <c r="B8" t="s">
        <v>2</v>
      </c>
      <c r="C8" s="19">
        <f t="shared" si="0"/>
        <v>-9</v>
      </c>
      <c r="D8">
        <v>50</v>
      </c>
      <c r="E8">
        <v>1</v>
      </c>
      <c r="F8" s="18">
        <f>IF($F$4=HLOOKUP($F$4,Sortie!$B$3:$AA$3,1,FALSE),VLOOKUP(Tableau1[[#This Row],[Produit]],Entrée,2,FALSE),"")</f>
        <v>0</v>
      </c>
      <c r="G8" s="18">
        <f>IF($F$4=HLOOKUP($F$4,Sortie!$B$3:$AA$3,1,FALSE),VLOOKUP(Tableau1[[#This Row],[Produit]],Sortie,2,FALSE),"")</f>
        <v>10</v>
      </c>
      <c r="H8" s="18">
        <f>IF($H$4=HLOOKUP($H$4,Sortie!$B$3:$AA$3,1,FALSE),VLOOKUP(Tableau1[[#This Row],[Produit]],Entrée,3,FALSE),"")</f>
        <v>0</v>
      </c>
      <c r="I8" s="18">
        <f>IF($H$4=HLOOKUP($H$4,Sortie!$B$3:$AA$3,1,FALSE),VLOOKUP(Tableau1[[#This Row],[Produit]],Sortie,3,FALSE),"")</f>
        <v>0</v>
      </c>
    </row>
    <row r="9" spans="1:27" x14ac:dyDescent="0.25">
      <c r="A9">
        <f>IF(AND(Tableau1[[#This Row],[Produit]]&gt;0,(Tableau1[[#This Row],[Stock ]]&lt;=Tableau1[[#This Row],[Seuil Critique]])),0,1)</f>
        <v>0</v>
      </c>
      <c r="B9" t="s">
        <v>3</v>
      </c>
      <c r="C9" s="19">
        <f t="shared" si="0"/>
        <v>0</v>
      </c>
      <c r="D9">
        <v>50</v>
      </c>
      <c r="E9">
        <v>0</v>
      </c>
      <c r="F9" s="18">
        <f>IF($F$4=HLOOKUP($F$4,Sortie!$B$3:$AA$3,1,FALSE),VLOOKUP(Tableau1[[#This Row],[Produit]],Entrée,2,FALSE),"")</f>
        <v>0</v>
      </c>
      <c r="G9" s="18">
        <f>IF($F$4=HLOOKUP($F$4,Sortie!$B$3:$AA$3,1,FALSE),VLOOKUP(Tableau1[[#This Row],[Produit]],Sortie,2,FALSE),"")</f>
        <v>0</v>
      </c>
      <c r="H9" s="18">
        <f>IF($H$4=HLOOKUP($H$4,Sortie!$B$3:$AA$3,1,FALSE),VLOOKUP(Tableau1[[#This Row],[Produit]],Entrée,3,FALSE),"")</f>
        <v>0</v>
      </c>
      <c r="I9" s="18">
        <f>IF($H$4=HLOOKUP($H$4,Sortie!$B$3:$AA$3,1,FALSE),VLOOKUP(Tableau1[[#This Row],[Produit]],Sortie,3,FALSE),"")</f>
        <v>0</v>
      </c>
    </row>
    <row r="10" spans="1:27" x14ac:dyDescent="0.25">
      <c r="A10">
        <f>IF(AND(Tableau1[[#This Row],[Produit]]&gt;0,(Tableau1[[#This Row],[Stock ]]&lt;=Tableau1[[#This Row],[Seuil Critique]])),0,1)</f>
        <v>1</v>
      </c>
      <c r="B10" t="s">
        <v>4</v>
      </c>
      <c r="C10" s="19">
        <f t="shared" si="0"/>
        <v>85</v>
      </c>
      <c r="D10">
        <v>50</v>
      </c>
      <c r="E10">
        <v>45</v>
      </c>
      <c r="F10" s="18">
        <f>IF($F$4=HLOOKUP($F$4,Sortie!$B$3:$AA$3,1,FALSE),VLOOKUP(Tableau1[[#This Row],[Produit]],Entrée,2,FALSE),"")</f>
        <v>50</v>
      </c>
      <c r="G10" s="18">
        <f>IF($F$4=HLOOKUP($F$4,Sortie!$B$3:$AA$3,1,FALSE),VLOOKUP(Tableau1[[#This Row],[Produit]],Sortie,2,FALSE),"")</f>
        <v>10</v>
      </c>
      <c r="H10" s="18">
        <f>IF($H$4=HLOOKUP($H$4,Sortie!$B$3:$AA$3,1,FALSE),VLOOKUP(Tableau1[[#This Row],[Produit]],Entrée,3,FALSE),"")</f>
        <v>0</v>
      </c>
      <c r="I10" s="18">
        <f>IF($H$4=HLOOKUP($H$4,Sortie!$B$3:$AA$3,1,FALSE),VLOOKUP(Tableau1[[#This Row],[Produit]],Sortie,3,FALSE),"")</f>
        <v>0</v>
      </c>
    </row>
    <row r="11" spans="1:27" x14ac:dyDescent="0.25">
      <c r="A11">
        <f>IF(AND(Tableau1[[#This Row],[Produit]]&gt;0,(Tableau1[[#This Row],[Stock ]]&lt;=Tableau1[[#This Row],[Seuil Critique]])),0,1)</f>
        <v>0</v>
      </c>
      <c r="B11" t="s">
        <v>5</v>
      </c>
      <c r="C11" s="19">
        <f t="shared" si="0"/>
        <v>0</v>
      </c>
      <c r="D11">
        <v>10</v>
      </c>
      <c r="E11">
        <v>0</v>
      </c>
      <c r="F11" s="18">
        <f>IF($F$4=HLOOKUP($F$4,Sortie!$B$3:$AA$3,1,FALSE),VLOOKUP(Tableau1[[#This Row],[Produit]],Entrée,2,FALSE),"")</f>
        <v>0</v>
      </c>
      <c r="G11" s="18">
        <f>IF($F$4=HLOOKUP($F$4,Sortie!$B$3:$AA$3,1,FALSE),VLOOKUP(Tableau1[[#This Row],[Produit]],Sortie,2,FALSE),"")</f>
        <v>0</v>
      </c>
      <c r="H11" s="18">
        <f>IF($H$4=HLOOKUP($H$4,Sortie!$B$3:$AA$3,1,FALSE),VLOOKUP(Tableau1[[#This Row],[Produit]],Entrée,3,FALSE),"")</f>
        <v>0</v>
      </c>
      <c r="I11" s="18">
        <f>IF($H$4=HLOOKUP($H$4,Sortie!$B$3:$AA$3,1,FALSE),VLOOKUP(Tableau1[[#This Row],[Produit]],Sortie,3,FALSE),"")</f>
        <v>0</v>
      </c>
    </row>
    <row r="12" spans="1:27" x14ac:dyDescent="0.25">
      <c r="A12">
        <f>IF(AND(Tableau1[[#This Row],[Produit]]&gt;0,(Tableau1[[#This Row],[Stock ]]&lt;=Tableau1[[#This Row],[Seuil Critique]])),0,1)</f>
        <v>0</v>
      </c>
      <c r="B12" t="s">
        <v>6</v>
      </c>
      <c r="C12" s="19">
        <f t="shared" si="0"/>
        <v>0</v>
      </c>
      <c r="D12">
        <v>10</v>
      </c>
      <c r="E12">
        <v>0</v>
      </c>
      <c r="F12" s="18">
        <f>IF($F$4=HLOOKUP($F$4,Sortie!$B$3:$AA$3,1,FALSE),VLOOKUP(Tableau1[[#This Row],[Produit]],Entrée,2,FALSE),"")</f>
        <v>0</v>
      </c>
      <c r="G12" s="18">
        <f>IF($F$4=HLOOKUP($F$4,Sortie!$B$3:$AA$3,1,FALSE),VLOOKUP(Tableau1[[#This Row],[Produit]],Sortie,2,FALSE),"")</f>
        <v>0</v>
      </c>
      <c r="H12" s="18">
        <f>IF($H$4=HLOOKUP($H$4,Sortie!$B$3:$AA$3,1,FALSE),VLOOKUP(Tableau1[[#This Row],[Produit]],Entrée,3,FALSE),"")</f>
        <v>0</v>
      </c>
      <c r="I12" s="18">
        <f>IF($H$4=HLOOKUP($H$4,Sortie!$B$3:$AA$3,1,FALSE),VLOOKUP(Tableau1[[#This Row],[Produit]],Sortie,3,FALSE),"")</f>
        <v>0</v>
      </c>
    </row>
    <row r="13" spans="1:27" x14ac:dyDescent="0.25">
      <c r="A13">
        <f>IF(AND(Tableau1[[#This Row],[Produit]]&gt;0,(Tableau1[[#This Row],[Stock ]]&lt;=Tableau1[[#This Row],[Seuil Critique]])),0,1)</f>
        <v>0</v>
      </c>
      <c r="B13" t="s">
        <v>7</v>
      </c>
      <c r="C13" s="19">
        <f t="shared" si="0"/>
        <v>0</v>
      </c>
      <c r="D13">
        <v>100</v>
      </c>
      <c r="E13">
        <v>0</v>
      </c>
      <c r="F13" s="18">
        <f>IF($F$4=HLOOKUP($F$4,Sortie!$B$3:$AA$3,1,FALSE),VLOOKUP(Tableau1[[#This Row],[Produit]],Entrée,2,FALSE),"")</f>
        <v>0</v>
      </c>
      <c r="G13" s="18">
        <f>IF($F$4=HLOOKUP($F$4,Sortie!$B$3:$AA$3,1,FALSE),VLOOKUP(Tableau1[[#This Row],[Produit]],Sortie,2,FALSE),"")</f>
        <v>0</v>
      </c>
      <c r="H13" s="18">
        <f>IF($H$4=HLOOKUP($H$4,Sortie!$B$3:$AA$3,1,FALSE),VLOOKUP(Tableau1[[#This Row],[Produit]],Entrée,3,FALSE),"")</f>
        <v>0</v>
      </c>
      <c r="I13" s="18">
        <f>IF($H$4=HLOOKUP($H$4,Sortie!$B$3:$AA$3,1,FALSE),VLOOKUP(Tableau1[[#This Row],[Produit]],Sortie,3,FALSE),"")</f>
        <v>0</v>
      </c>
    </row>
    <row r="14" spans="1:27" x14ac:dyDescent="0.25">
      <c r="A14">
        <f>IF(AND(Tableau1[[#This Row],[Produit]]&gt;0,(Tableau1[[#This Row],[Stock ]]&lt;=Tableau1[[#This Row],[Seuil Critique]])),0,1)</f>
        <v>0</v>
      </c>
      <c r="B14" t="s">
        <v>8</v>
      </c>
      <c r="C14" s="19">
        <f t="shared" si="0"/>
        <v>0</v>
      </c>
      <c r="D14">
        <v>100</v>
      </c>
      <c r="E14">
        <v>0</v>
      </c>
      <c r="F14" s="18">
        <f>IF($F$4=HLOOKUP($F$4,Sortie!$B$3:$AA$3,1,FALSE),VLOOKUP(Tableau1[[#This Row],[Produit]],Entrée,2,FALSE),"")</f>
        <v>0</v>
      </c>
      <c r="G14" s="18">
        <f>IF($F$4=HLOOKUP($F$4,Sortie!$B$3:$AA$3,1,FALSE),VLOOKUP(Tableau1[[#This Row],[Produit]],Sortie,2,FALSE),"")</f>
        <v>0</v>
      </c>
      <c r="H14" s="18">
        <f>IF($H$4=HLOOKUP($H$4,Sortie!$B$3:$AA$3,1,FALSE),VLOOKUP(Tableau1[[#This Row],[Produit]],Entrée,3,FALSE),"")</f>
        <v>0</v>
      </c>
      <c r="I14" s="18">
        <f>IF($H$4=HLOOKUP($H$4,Sortie!$B$3:$AA$3,1,FALSE),VLOOKUP(Tableau1[[#This Row],[Produit]],Sortie,3,FALSE),"")</f>
        <v>0</v>
      </c>
    </row>
    <row r="15" spans="1:27" x14ac:dyDescent="0.25">
      <c r="A15">
        <f>IF(AND(Tableau1[[#This Row],[Produit]]&gt;0,(Tableau1[[#This Row],[Stock ]]&lt;=Tableau1[[#This Row],[Seuil Critique]])),0,1)</f>
        <v>0</v>
      </c>
      <c r="B15" t="s">
        <v>9</v>
      </c>
      <c r="C15" s="19">
        <f t="shared" si="0"/>
        <v>0</v>
      </c>
      <c r="D15">
        <v>100</v>
      </c>
      <c r="E15">
        <v>0</v>
      </c>
      <c r="F15" s="18">
        <f>IF($F$4=HLOOKUP($F$4,Sortie!$B$3:$AA$3,1,FALSE),VLOOKUP(Tableau1[[#This Row],[Produit]],Entrée,2,FALSE),"")</f>
        <v>0</v>
      </c>
      <c r="G15" s="18">
        <f>IF($F$4=HLOOKUP($F$4,Sortie!$B$3:$AA$3,1,FALSE),VLOOKUP(Tableau1[[#This Row],[Produit]],Sortie,2,FALSE),"")</f>
        <v>0</v>
      </c>
      <c r="H15" s="18">
        <f>IF($H$4=HLOOKUP($H$4,Sortie!$B$3:$AA$3,1,FALSE),VLOOKUP(Tableau1[[#This Row],[Produit]],Entrée,3,FALSE),"")</f>
        <v>0</v>
      </c>
      <c r="I15" s="18">
        <f>IF($H$4=HLOOKUP($H$4,Sortie!$B$3:$AA$3,1,FALSE),VLOOKUP(Tableau1[[#This Row],[Produit]],Sortie,3,FALSE),"")</f>
        <v>0</v>
      </c>
    </row>
    <row r="16" spans="1:27" x14ac:dyDescent="0.25">
      <c r="A16">
        <f>IF(AND(Tableau1[[#This Row],[Produit]]&gt;0,(Tableau1[[#This Row],[Stock ]]&lt;=Tableau1[[#This Row],[Seuil Critique]])),0,1)</f>
        <v>0</v>
      </c>
      <c r="B16" t="s">
        <v>10</v>
      </c>
      <c r="C16" s="19">
        <f t="shared" si="0"/>
        <v>0</v>
      </c>
      <c r="D16">
        <v>100</v>
      </c>
      <c r="E16">
        <v>0</v>
      </c>
      <c r="F16" s="18">
        <f>IF($F$4=HLOOKUP($F$4,Sortie!$B$3:$AA$3,1,FALSE),VLOOKUP(Tableau1[[#This Row],[Produit]],Entrée,2,FALSE),"")</f>
        <v>0</v>
      </c>
      <c r="G16" s="18">
        <f>IF($F$4=HLOOKUP($F$4,Sortie!$B$3:$AA$3,1,FALSE),VLOOKUP(Tableau1[[#This Row],[Produit]],Sortie,2,FALSE),"")</f>
        <v>0</v>
      </c>
      <c r="H16" s="18">
        <f>IF($H$4=HLOOKUP($H$4,Sortie!$B$3:$AA$3,1,FALSE),VLOOKUP(Tableau1[[#This Row],[Produit]],Entrée,3,FALSE),"")</f>
        <v>0</v>
      </c>
      <c r="I16" s="18">
        <f>IF($H$4=HLOOKUP($H$4,Sortie!$B$3:$AA$3,1,FALSE),VLOOKUP(Tableau1[[#This Row],[Produit]],Sortie,3,FALSE),"")</f>
        <v>0</v>
      </c>
    </row>
    <row r="17" spans="1:9" x14ac:dyDescent="0.25">
      <c r="A17">
        <f>IF(AND(Tableau1[[#This Row],[Produit]]&gt;0,(Tableau1[[#This Row],[Stock ]]&lt;=Tableau1[[#This Row],[Seuil Critique]])),0,1)</f>
        <v>0</v>
      </c>
      <c r="B17" t="s">
        <v>11</v>
      </c>
      <c r="C17" s="19">
        <f t="shared" si="0"/>
        <v>0</v>
      </c>
      <c r="D17">
        <v>100</v>
      </c>
      <c r="E17">
        <v>0</v>
      </c>
      <c r="F17" s="18">
        <f>IF($F$4=HLOOKUP($F$4,Sortie!$B$3:$AA$3,1,FALSE),VLOOKUP(Tableau1[[#This Row],[Produit]],Entrée,2,FALSE),"")</f>
        <v>0</v>
      </c>
      <c r="G17" s="18">
        <f>IF($F$4=HLOOKUP($F$4,Sortie!$B$3:$AA$3,1,FALSE),VLOOKUP(Tableau1[[#This Row],[Produit]],Sortie,2,FALSE),"")</f>
        <v>0</v>
      </c>
      <c r="H17" s="18">
        <f>IF($H$4=HLOOKUP($H$4,Sortie!$B$3:$AA$3,1,FALSE),VLOOKUP(Tableau1[[#This Row],[Produit]],Entrée,3,FALSE),"")</f>
        <v>0</v>
      </c>
      <c r="I17" s="18">
        <f>IF($H$4=HLOOKUP($H$4,Sortie!$B$3:$AA$3,1,FALSE),VLOOKUP(Tableau1[[#This Row],[Produit]],Sortie,3,FALSE),"")</f>
        <v>0</v>
      </c>
    </row>
    <row r="18" spans="1:9" x14ac:dyDescent="0.25">
      <c r="A18">
        <f>IF(AND(Tableau1[[#This Row],[Produit]]&gt;0,(Tableau1[[#This Row],[Stock ]]&lt;=Tableau1[[#This Row],[Seuil Critique]])),0,1)</f>
        <v>0</v>
      </c>
      <c r="B18" t="s">
        <v>12</v>
      </c>
      <c r="C18" s="19">
        <f t="shared" si="0"/>
        <v>0</v>
      </c>
      <c r="D18">
        <v>100</v>
      </c>
      <c r="E18">
        <v>0</v>
      </c>
      <c r="F18" s="18">
        <f>IF($F$4=HLOOKUP($F$4,Sortie!$B$3:$AA$3,1,FALSE),VLOOKUP(Tableau1[[#This Row],[Produit]],Entrée,2,FALSE),"")</f>
        <v>0</v>
      </c>
      <c r="G18" s="18">
        <f>IF($F$4=HLOOKUP($F$4,Sortie!$B$3:$AA$3,1,FALSE),VLOOKUP(Tableau1[[#This Row],[Produit]],Sortie,2,FALSE),"")</f>
        <v>0</v>
      </c>
      <c r="H18" s="18">
        <f>IF($H$4=HLOOKUP($H$4,Sortie!$B$3:$AA$3,1,FALSE),VLOOKUP(Tableau1[[#This Row],[Produit]],Entrée,3,FALSE),"")</f>
        <v>0</v>
      </c>
      <c r="I18" s="18">
        <f>IF($H$4=HLOOKUP($H$4,Sortie!$B$3:$AA$3,1,FALSE),VLOOKUP(Tableau1[[#This Row],[Produit]],Sortie,3,FALSE),"")</f>
        <v>0</v>
      </c>
    </row>
    <row r="19" spans="1:9" x14ac:dyDescent="0.25">
      <c r="A19">
        <f>IF(AND(Tableau1[[#This Row],[Produit]]&gt;0,(Tableau1[[#This Row],[Stock ]]&lt;=Tableau1[[#This Row],[Seuil Critique]])),0,1)</f>
        <v>0</v>
      </c>
      <c r="B19" t="s">
        <v>13</v>
      </c>
      <c r="C19" s="19">
        <f t="shared" si="0"/>
        <v>0</v>
      </c>
      <c r="D19">
        <v>100</v>
      </c>
      <c r="E19">
        <v>0</v>
      </c>
      <c r="F19" s="18">
        <f>IF($F$4=HLOOKUP($F$4,Sortie!$B$3:$AA$3,1,FALSE),VLOOKUP(Tableau1[[#This Row],[Produit]],Entrée,2,FALSE),"")</f>
        <v>0</v>
      </c>
      <c r="G19" s="18">
        <f>IF($F$4=HLOOKUP($F$4,Sortie!$B$3:$AA$3,1,FALSE),VLOOKUP(Tableau1[[#This Row],[Produit]],Sortie,2,FALSE),"")</f>
        <v>0</v>
      </c>
      <c r="H19" s="18">
        <f>IF($H$4=HLOOKUP($H$4,Sortie!$B$3:$AA$3,1,FALSE),VLOOKUP(Tableau1[[#This Row],[Produit]],Entrée,3,FALSE),"")</f>
        <v>0</v>
      </c>
      <c r="I19" s="18">
        <f>IF($H$4=HLOOKUP($H$4,Sortie!$B$3:$AA$3,1,FALSE),VLOOKUP(Tableau1[[#This Row],[Produit]],Sortie,3,FALSE),"")</f>
        <v>0</v>
      </c>
    </row>
    <row r="20" spans="1:9" x14ac:dyDescent="0.25">
      <c r="A20">
        <f>IF(AND(Tableau1[[#This Row],[Produit]]&gt;0,(Tableau1[[#This Row],[Stock ]]&lt;=Tableau1[[#This Row],[Seuil Critique]])),0,1)</f>
        <v>0</v>
      </c>
      <c r="B20" t="s">
        <v>14</v>
      </c>
      <c r="C20" s="19">
        <f t="shared" si="0"/>
        <v>0</v>
      </c>
      <c r="D20">
        <v>100</v>
      </c>
      <c r="E20">
        <v>0</v>
      </c>
      <c r="F20" s="18">
        <f>IF($F$4=HLOOKUP($F$4,Sortie!$B$3:$AA$3,1,FALSE),VLOOKUP(Tableau1[[#This Row],[Produit]],Entrée,2,FALSE),"")</f>
        <v>0</v>
      </c>
      <c r="G20" s="18">
        <f>IF($F$4=HLOOKUP($F$4,Sortie!$B$3:$AA$3,1,FALSE),VLOOKUP(Tableau1[[#This Row],[Produit]],Sortie,2,FALSE),"")</f>
        <v>0</v>
      </c>
      <c r="H20" s="18">
        <f>IF($H$4=HLOOKUP($H$4,Sortie!$B$3:$AA$3,1,FALSE),VLOOKUP(Tableau1[[#This Row],[Produit]],Entrée,3,FALSE),"")</f>
        <v>0</v>
      </c>
      <c r="I20" s="18">
        <f>IF($H$4=HLOOKUP($H$4,Sortie!$B$3:$AA$3,1,FALSE),VLOOKUP(Tableau1[[#This Row],[Produit]],Sortie,3,FALSE),"")</f>
        <v>0</v>
      </c>
    </row>
    <row r="21" spans="1:9" x14ac:dyDescent="0.25">
      <c r="A21">
        <f>IF(AND(Tableau1[[#This Row],[Produit]]&gt;0,(Tableau1[[#This Row],[Stock ]]&lt;=Tableau1[[#This Row],[Seuil Critique]])),0,1)</f>
        <v>1</v>
      </c>
      <c r="C21" s="19">
        <f t="shared" si="0"/>
        <v>0</v>
      </c>
      <c r="F21" s="18" t="str">
        <f>IF($F$4=Entrée!Q17,VLOOKUP(Tableau1[[#This Row],[Produit]],Entrée,2,FALSE),"")</f>
        <v/>
      </c>
      <c r="G21" s="18"/>
      <c r="H21" s="4"/>
      <c r="I21" s="4"/>
    </row>
    <row r="22" spans="1:9" x14ac:dyDescent="0.25">
      <c r="A22">
        <f>IF(AND(Tableau1[[#This Row],[Produit]]&gt;0,(Tableau1[[#This Row],[Stock ]]&lt;=Tableau1[[#This Row],[Seuil Critique]])),0,1)</f>
        <v>1</v>
      </c>
      <c r="C22" s="19">
        <f t="shared" si="0"/>
        <v>0</v>
      </c>
      <c r="F22" s="18" t="str">
        <f>IF($F$4=Entrée!Q18,VLOOKUP(Tableau1[[#This Row],[Produit]],Entrée,2,FALSE),"")</f>
        <v/>
      </c>
      <c r="G22" s="18" t="str">
        <f>IF($F$4=Sortie!B18,VLOOKUP(Tableau1[[#This Row],[Produit]],Sortie,2,FALSE),"")</f>
        <v/>
      </c>
      <c r="H22" s="4"/>
      <c r="I22" s="4"/>
    </row>
    <row r="23" spans="1:9" x14ac:dyDescent="0.25">
      <c r="A23">
        <f>IF(AND(Tableau1[[#This Row],[Produit]]&gt;0,(Tableau1[[#This Row],[Stock ]]&lt;=Tableau1[[#This Row],[Seuil Critique]])),0,1)</f>
        <v>1</v>
      </c>
      <c r="C23" s="19">
        <f t="shared" si="0"/>
        <v>0</v>
      </c>
      <c r="F23" s="18" t="str">
        <f>IF($F$4=Entrée!Q19,VLOOKUP(Tableau1[[#This Row],[Produit]],Entrée,2,FALSE),"")</f>
        <v/>
      </c>
      <c r="G23" s="18" t="str">
        <f>IF($F$4=Sortie!B19,VLOOKUP(Tableau1[[#This Row],[Produit]],Sortie,2,FALSE),"")</f>
        <v/>
      </c>
      <c r="H23" s="4"/>
      <c r="I23" s="4"/>
    </row>
    <row r="24" spans="1:9" x14ac:dyDescent="0.25">
      <c r="A24">
        <f>IF(AND(Tableau1[[#This Row],[Produit]]&gt;0,(Tableau1[[#This Row],[Stock ]]&lt;=Tableau1[[#This Row],[Seuil Critique]])),0,1)</f>
        <v>1</v>
      </c>
      <c r="C24" s="19">
        <f t="shared" si="0"/>
        <v>0</v>
      </c>
      <c r="F24" s="18" t="str">
        <f>IF($F$4=Entrée!Q20,VLOOKUP(Tableau1[[#This Row],[Produit]],Entrée,2,FALSE),"")</f>
        <v/>
      </c>
      <c r="G24" s="18" t="str">
        <f>IF($F$4=Sortie!B20,VLOOKUP(Tableau1[[#This Row],[Produit]],Sortie,2,FALSE),"")</f>
        <v/>
      </c>
      <c r="H24" s="4"/>
      <c r="I24" s="4"/>
    </row>
    <row r="25" spans="1:9" x14ac:dyDescent="0.25">
      <c r="A25">
        <f>IF(AND(Tableau1[[#This Row],[Produit]]&gt;0,(Tableau1[[#This Row],[Stock ]]&lt;=Tableau1[[#This Row],[Seuil Critique]])),0,1)</f>
        <v>1</v>
      </c>
      <c r="C25" s="19">
        <f t="shared" si="0"/>
        <v>0</v>
      </c>
      <c r="F25" s="18" t="str">
        <f>IF($F$4=Entrée!Q21,VLOOKUP(Tableau1[[#This Row],[Produit]],Entrée,2,FALSE),"")</f>
        <v/>
      </c>
      <c r="G25" s="18" t="str">
        <f>IF($F$4=Sortie!B21,VLOOKUP(Tableau1[[#This Row],[Produit]],Sortie,2,FALSE),"")</f>
        <v/>
      </c>
      <c r="H25" s="4"/>
      <c r="I25" s="4"/>
    </row>
    <row r="26" spans="1:9" x14ac:dyDescent="0.25">
      <c r="A26">
        <f>IF(AND(Tableau1[[#This Row],[Produit]]&gt;0,(Tableau1[[#This Row],[Stock ]]&lt;=Tableau1[[#This Row],[Seuil Critique]])),0,1)</f>
        <v>1</v>
      </c>
      <c r="C26" s="19">
        <f t="shared" si="0"/>
        <v>0</v>
      </c>
      <c r="F26" s="18" t="str">
        <f>IF($F$4=Entrée!Q22,VLOOKUP(Tableau1[[#This Row],[Produit]],Entrée,2,FALSE),"")</f>
        <v/>
      </c>
      <c r="G26" s="18" t="str">
        <f>IF($F$4=Sortie!B22,VLOOKUP(Tableau1[[#This Row],[Produit]],Sortie,2,FALSE),"")</f>
        <v/>
      </c>
      <c r="H26" s="4"/>
      <c r="I26" s="4"/>
    </row>
    <row r="27" spans="1:9" x14ac:dyDescent="0.25">
      <c r="A27">
        <f>IF(AND(Tableau1[[#This Row],[Produit]]&gt;0,(Tableau1[[#This Row],[Stock ]]&lt;=Tableau1[[#This Row],[Seuil Critique]])),0,1)</f>
        <v>1</v>
      </c>
      <c r="C27" s="19">
        <f t="shared" si="0"/>
        <v>0</v>
      </c>
      <c r="F27" s="18" t="str">
        <f>IF($F$4=Entrée!Q23,VLOOKUP(Tableau1[[#This Row],[Produit]],Entrée,2,FALSE),"")</f>
        <v/>
      </c>
      <c r="G27" s="18" t="str">
        <f>IF($F$4=Sortie!B23,VLOOKUP(Tableau1[[#This Row],[Produit]],Sortie,2,FALSE),"")</f>
        <v/>
      </c>
      <c r="H27" s="4"/>
      <c r="I27" s="4"/>
    </row>
    <row r="28" spans="1:9" x14ac:dyDescent="0.25">
      <c r="A28">
        <f>IF(AND(Tableau1[[#This Row],[Produit]]&gt;0,(Tableau1[[#This Row],[Stock ]]&lt;=Tableau1[[#This Row],[Seuil Critique]])),0,1)</f>
        <v>1</v>
      </c>
      <c r="C28" s="19">
        <f t="shared" si="0"/>
        <v>0</v>
      </c>
      <c r="F28" s="18" t="str">
        <f>IF($F$4=Entrée!Q24,VLOOKUP(Tableau1[[#This Row],[Produit]],Entrée,2,FALSE),"")</f>
        <v/>
      </c>
      <c r="G28" s="18" t="str">
        <f>IF($F$4=Sortie!B24,VLOOKUP(Tableau1[[#This Row],[Produit]],Sortie,2,FALSE),"")</f>
        <v/>
      </c>
      <c r="H28" s="4"/>
      <c r="I28" s="4"/>
    </row>
    <row r="29" spans="1:9" x14ac:dyDescent="0.25">
      <c r="A29">
        <f>IF(AND(Tableau1[[#This Row],[Produit]]&gt;0,(Tableau1[[#This Row],[Stock ]]&lt;=Tableau1[[#This Row],[Seuil Critique]])),0,1)</f>
        <v>1</v>
      </c>
      <c r="C29" s="19">
        <f t="shared" si="0"/>
        <v>0</v>
      </c>
      <c r="F29" s="18" t="str">
        <f>IF($F$4=Entrée!Q25,VLOOKUP(Tableau1[[#This Row],[Produit]],Entrée,2,FALSE),"")</f>
        <v/>
      </c>
      <c r="G29" s="18" t="str">
        <f>IF($F$4=Sortie!B25,VLOOKUP(Tableau1[[#This Row],[Produit]],Sortie,2,FALSE),"")</f>
        <v/>
      </c>
      <c r="H29" s="4"/>
      <c r="I29" s="4"/>
    </row>
    <row r="30" spans="1:9" x14ac:dyDescent="0.25">
      <c r="A30">
        <f>IF(AND(Tableau1[[#This Row],[Produit]]&gt;0,(Tableau1[[#This Row],[Stock ]]&lt;=Tableau1[[#This Row],[Seuil Critique]])),0,1)</f>
        <v>1</v>
      </c>
      <c r="C30" s="19">
        <f t="shared" si="0"/>
        <v>0</v>
      </c>
      <c r="F30" s="18" t="str">
        <f>IF($F$4=Entrée!Q26,VLOOKUP(Tableau1[[#This Row],[Produit]],Entrée,2,FALSE),"")</f>
        <v/>
      </c>
      <c r="G30" s="18" t="str">
        <f>IF($F$4=Sortie!B26,VLOOKUP(Tableau1[[#This Row],[Produit]],Sortie,2,FALSE),"")</f>
        <v/>
      </c>
      <c r="H30" s="4"/>
      <c r="I30" s="4"/>
    </row>
    <row r="31" spans="1:9" x14ac:dyDescent="0.25">
      <c r="A31">
        <f>IF(AND(Tableau1[[#This Row],[Produit]]&gt;0,(Tableau1[[#This Row],[Stock ]]&lt;=Tableau1[[#This Row],[Seuil Critique]])),0,1)</f>
        <v>1</v>
      </c>
      <c r="C31" s="19">
        <f t="shared" si="0"/>
        <v>0</v>
      </c>
      <c r="F31" s="18" t="str">
        <f>IF($F$4=Entrée!Q27,VLOOKUP(Tableau1[[#This Row],[Produit]],Entrée,2,FALSE),"")</f>
        <v/>
      </c>
      <c r="G31" s="18" t="str">
        <f>IF($F$4=Sortie!B27,VLOOKUP(Tableau1[[#This Row],[Produit]],Sortie,2,FALSE),"")</f>
        <v/>
      </c>
      <c r="H31" s="4"/>
      <c r="I31" s="4"/>
    </row>
    <row r="32" spans="1:9" x14ac:dyDescent="0.25">
      <c r="A32">
        <f>IF(AND(Tableau1[[#This Row],[Produit]]&gt;0,(Tableau1[[#This Row],[Stock ]]&lt;=Tableau1[[#This Row],[Seuil Critique]])),0,1)</f>
        <v>1</v>
      </c>
      <c r="C32" s="19">
        <f t="shared" si="0"/>
        <v>0</v>
      </c>
      <c r="F32" s="18" t="str">
        <f>IF($F$4=Entrée!Q28,VLOOKUP(Tableau1[[#This Row],[Produit]],Entrée,2,FALSE),"")</f>
        <v/>
      </c>
      <c r="G32" s="18" t="str">
        <f>IF($F$4=Sortie!B28,VLOOKUP(Tableau1[[#This Row],[Produit]],Sortie,2,FALSE),"")</f>
        <v/>
      </c>
      <c r="H32" s="4"/>
      <c r="I32" s="4"/>
    </row>
    <row r="33" spans="1:9" x14ac:dyDescent="0.25">
      <c r="A33">
        <f>IF(AND(Tableau1[[#This Row],[Produit]]&gt;0,(Tableau1[[#This Row],[Stock ]]&lt;=Tableau1[[#This Row],[Seuil Critique]])),0,1)</f>
        <v>1</v>
      </c>
      <c r="C33" s="19">
        <f t="shared" si="0"/>
        <v>0</v>
      </c>
      <c r="F33" s="18" t="str">
        <f>IF($F$4=Entrée!Q29,VLOOKUP(Tableau1[[#This Row],[Produit]],Entrée,2,FALSE),"")</f>
        <v/>
      </c>
      <c r="G33" s="18" t="str">
        <f>IF($F$4=Sortie!B29,VLOOKUP(Tableau1[[#This Row],[Produit]],Sortie,2,FALSE),"")</f>
        <v/>
      </c>
      <c r="H33" s="4"/>
      <c r="I33" s="4"/>
    </row>
    <row r="34" spans="1:9" x14ac:dyDescent="0.25">
      <c r="A34">
        <f>IF(AND(Tableau1[[#This Row],[Produit]]&gt;0,(Tableau1[[#This Row],[Stock ]]&lt;=Tableau1[[#This Row],[Seuil Critique]])),0,1)</f>
        <v>1</v>
      </c>
      <c r="C34" s="19">
        <f t="shared" si="0"/>
        <v>0</v>
      </c>
      <c r="F34" s="18" t="str">
        <f>IF($F$4=Entrée!Q30,VLOOKUP(Tableau1[[#This Row],[Produit]],Entrée,2,FALSE),"")</f>
        <v/>
      </c>
      <c r="G34" s="18" t="str">
        <f>IF($F$4=Sortie!B30,VLOOKUP(Tableau1[[#This Row],[Produit]],Sortie,2,FALSE),"")</f>
        <v/>
      </c>
      <c r="H34" s="4"/>
      <c r="I34" s="4"/>
    </row>
    <row r="35" spans="1:9" x14ac:dyDescent="0.25">
      <c r="A35">
        <f>IF(AND(Tableau1[[#This Row],[Produit]]&gt;0,(Tableau1[[#This Row],[Stock ]]&lt;=Tableau1[[#This Row],[Seuil Critique]])),0,1)</f>
        <v>1</v>
      </c>
      <c r="C35" s="19">
        <f t="shared" si="0"/>
        <v>0</v>
      </c>
      <c r="F35" s="18" t="str">
        <f>IF($F$4=Entrée!Q31,VLOOKUP(Tableau1[[#This Row],[Produit]],Entrée,2,FALSE),"")</f>
        <v/>
      </c>
      <c r="G35" s="18" t="str">
        <f>IF($F$4=Sortie!B31,VLOOKUP(Tableau1[[#This Row],[Produit]],Sortie,2,FALSE),"")</f>
        <v/>
      </c>
      <c r="H35" s="4"/>
      <c r="I35" s="4"/>
    </row>
    <row r="36" spans="1:9" x14ac:dyDescent="0.25">
      <c r="A36">
        <f>IF(AND(Tableau1[[#This Row],[Produit]]&gt;0,(Tableau1[[#This Row],[Stock ]]&lt;=Tableau1[[#This Row],[Seuil Critique]])),0,1)</f>
        <v>1</v>
      </c>
      <c r="C36" s="19">
        <f t="shared" si="0"/>
        <v>0</v>
      </c>
      <c r="F36" s="18" t="str">
        <f>IF($F$4=Entrée!Q32,VLOOKUP(Tableau1[[#This Row],[Produit]],Entrée,2,FALSE),"")</f>
        <v/>
      </c>
      <c r="G36" s="18" t="str">
        <f>IF($F$4=Sortie!B32,VLOOKUP(Tableau1[[#This Row],[Produit]],Sortie,2,FALSE),"")</f>
        <v/>
      </c>
      <c r="H36" s="4"/>
      <c r="I36" s="4"/>
    </row>
    <row r="37" spans="1:9" x14ac:dyDescent="0.25">
      <c r="A37">
        <f>IF(AND(Tableau1[[#This Row],[Produit]]&gt;0,(Tableau1[[#This Row],[Stock ]]&lt;=Tableau1[[#This Row],[Seuil Critique]])),0,1)</f>
        <v>1</v>
      </c>
      <c r="C37" s="19">
        <f t="shared" si="0"/>
        <v>0</v>
      </c>
      <c r="F37" s="18" t="str">
        <f>IF($F$4=Entrée!Q33,VLOOKUP(Tableau1[[#This Row],[Produit]],Entrée,2,FALSE),"")</f>
        <v/>
      </c>
      <c r="G37" s="18" t="str">
        <f>IF($F$4=Sortie!B33,VLOOKUP(Tableau1[[#This Row],[Produit]],Sortie,2,FALSE),"")</f>
        <v/>
      </c>
      <c r="H37" s="4"/>
      <c r="I37" s="4"/>
    </row>
    <row r="38" spans="1:9" x14ac:dyDescent="0.25">
      <c r="A38">
        <f>IF(AND(Tableau1[[#This Row],[Produit]]&gt;0,(Tableau1[[#This Row],[Stock ]]&lt;=Tableau1[[#This Row],[Seuil Critique]])),0,1)</f>
        <v>1</v>
      </c>
      <c r="C38" s="19">
        <f t="shared" ref="C38:C69" si="1">SUM(E38,F38,H38,J38,L38,N38,P38,R38,T38,V38,X38,Z38)-SUM(Q38,S38,U38,W38,Y38,AA38,G38,I38,K38,M38,O38)</f>
        <v>0</v>
      </c>
      <c r="F38" s="18" t="str">
        <f>IF($F$4=Entrée!Q34,VLOOKUP(Tableau1[[#This Row],[Produit]],Entrée,2,FALSE),"")</f>
        <v/>
      </c>
      <c r="G38" s="18" t="str">
        <f>IF($F$4=Sortie!B34,VLOOKUP(Tableau1[[#This Row],[Produit]],Sortie,2,FALSE),"")</f>
        <v/>
      </c>
      <c r="H38" s="4"/>
      <c r="I38" s="4"/>
    </row>
    <row r="39" spans="1:9" x14ac:dyDescent="0.25">
      <c r="A39">
        <f>IF(AND(Tableau1[[#This Row],[Produit]]&gt;0,(Tableau1[[#This Row],[Stock ]]&lt;=Tableau1[[#This Row],[Seuil Critique]])),0,1)</f>
        <v>1</v>
      </c>
      <c r="C39" s="19">
        <f t="shared" si="1"/>
        <v>0</v>
      </c>
      <c r="F39" s="18" t="str">
        <f>IF($F$4=Entrée!Q35,VLOOKUP(Tableau1[[#This Row],[Produit]],Entrée,2,FALSE),"")</f>
        <v/>
      </c>
      <c r="G39" s="18" t="str">
        <f>IF($F$4=Sortie!B35,VLOOKUP(Tableau1[[#This Row],[Produit]],Sortie,2,FALSE),"")</f>
        <v/>
      </c>
      <c r="H39" s="4"/>
      <c r="I39" s="4"/>
    </row>
    <row r="40" spans="1:9" x14ac:dyDescent="0.25">
      <c r="A40">
        <f>IF(AND(Tableau1[[#This Row],[Produit]]&gt;0,(Tableau1[[#This Row],[Stock ]]&lt;=Tableau1[[#This Row],[Seuil Critique]])),0,1)</f>
        <v>1</v>
      </c>
      <c r="C40" s="19">
        <f t="shared" si="1"/>
        <v>0</v>
      </c>
      <c r="F40" s="18" t="str">
        <f>IF($F$4=Entrée!Q36,VLOOKUP(Tableau1[[#This Row],[Produit]],Entrée,2,FALSE),"")</f>
        <v/>
      </c>
      <c r="G40" s="18" t="str">
        <f>IF($F$4=Sortie!B36,VLOOKUP(Tableau1[[#This Row],[Produit]],Sortie,2,FALSE),"")</f>
        <v/>
      </c>
      <c r="H40" s="4"/>
      <c r="I40" s="4"/>
    </row>
    <row r="41" spans="1:9" x14ac:dyDescent="0.25">
      <c r="A41">
        <f>IF(AND(Tableau1[[#This Row],[Produit]]&gt;0,(Tableau1[[#This Row],[Stock ]]&lt;=Tableau1[[#This Row],[Seuil Critique]])),0,1)</f>
        <v>1</v>
      </c>
      <c r="C41" s="19">
        <f t="shared" si="1"/>
        <v>0</v>
      </c>
      <c r="F41" s="18" t="str">
        <f>IF($F$4=Entrée!Q37,VLOOKUP(Tableau1[[#This Row],[Produit]],Entrée,2,FALSE),"")</f>
        <v/>
      </c>
      <c r="G41" s="18" t="str">
        <f>IF($F$4=Sortie!B37,VLOOKUP(Tableau1[[#This Row],[Produit]],Sortie,2,FALSE),"")</f>
        <v/>
      </c>
      <c r="H41" s="4"/>
      <c r="I41" s="4"/>
    </row>
    <row r="42" spans="1:9" x14ac:dyDescent="0.25">
      <c r="A42">
        <f>IF(AND(Tableau1[[#This Row],[Produit]]&gt;0,(Tableau1[[#This Row],[Stock ]]&lt;=Tableau1[[#This Row],[Seuil Critique]])),0,1)</f>
        <v>1</v>
      </c>
      <c r="C42" s="19">
        <f t="shared" si="1"/>
        <v>0</v>
      </c>
      <c r="F42" s="18" t="str">
        <f>IF($F$4=Entrée!Q38,VLOOKUP(Tableau1[[#This Row],[Produit]],Entrée,2,FALSE),"")</f>
        <v/>
      </c>
      <c r="G42" s="18" t="str">
        <f>IF($F$4=Sortie!B38,VLOOKUP(Tableau1[[#This Row],[Produit]],Sortie,2,FALSE),"")</f>
        <v/>
      </c>
      <c r="H42" s="4"/>
      <c r="I42" s="4"/>
    </row>
    <row r="43" spans="1:9" x14ac:dyDescent="0.25">
      <c r="A43">
        <f>IF(AND(Tableau1[[#This Row],[Produit]]&gt;0,(Tableau1[[#This Row],[Stock ]]&lt;=Tableau1[[#This Row],[Seuil Critique]])),0,1)</f>
        <v>1</v>
      </c>
      <c r="C43" s="19">
        <f t="shared" si="1"/>
        <v>0</v>
      </c>
      <c r="F43" s="18" t="str">
        <f>IF($F$4=Entrée!Q39,VLOOKUP(Tableau1[[#This Row],[Produit]],Entrée,2,FALSE),"")</f>
        <v/>
      </c>
      <c r="G43" s="18" t="str">
        <f>IF($F$4=Sortie!B39,VLOOKUP(Tableau1[[#This Row],[Produit]],Sortie,2,FALSE),"")</f>
        <v/>
      </c>
      <c r="H43" s="4"/>
      <c r="I43" s="4"/>
    </row>
    <row r="44" spans="1:9" x14ac:dyDescent="0.25">
      <c r="A44">
        <f>IF(AND(Tableau1[[#This Row],[Produit]]&gt;0,(Tableau1[[#This Row],[Stock ]]&lt;=Tableau1[[#This Row],[Seuil Critique]])),0,1)</f>
        <v>1</v>
      </c>
      <c r="C44" s="19">
        <f t="shared" si="1"/>
        <v>0</v>
      </c>
      <c r="F44" s="18" t="str">
        <f>IF($F$4=Entrée!Q40,VLOOKUP(Tableau1[[#This Row],[Produit]],Entrée,2,FALSE),"")</f>
        <v/>
      </c>
      <c r="G44" s="18" t="str">
        <f>IF($F$4=Sortie!B40,VLOOKUP(Tableau1[[#This Row],[Produit]],Sortie,2,FALSE),"")</f>
        <v/>
      </c>
      <c r="H44" s="4"/>
      <c r="I44" s="4"/>
    </row>
    <row r="45" spans="1:9" x14ac:dyDescent="0.25">
      <c r="A45">
        <f>IF(AND(Tableau1[[#This Row],[Produit]]&gt;0,(Tableau1[[#This Row],[Stock ]]&lt;=Tableau1[[#This Row],[Seuil Critique]])),0,1)</f>
        <v>1</v>
      </c>
      <c r="C45" s="19">
        <f t="shared" si="1"/>
        <v>0</v>
      </c>
      <c r="F45" s="18" t="str">
        <f>IF($F$4=Entrée!Q41,VLOOKUP(Tableau1[[#This Row],[Produit]],Entrée,2,FALSE),"")</f>
        <v/>
      </c>
      <c r="G45" s="18" t="str">
        <f>IF($F$4=Sortie!B41,VLOOKUP(Tableau1[[#This Row],[Produit]],Sortie,2,FALSE),"")</f>
        <v/>
      </c>
      <c r="H45" s="4"/>
      <c r="I45" s="4"/>
    </row>
    <row r="46" spans="1:9" x14ac:dyDescent="0.25">
      <c r="A46">
        <f>IF(AND(Tableau1[[#This Row],[Produit]]&gt;0,(Tableau1[[#This Row],[Stock ]]&lt;=Tableau1[[#This Row],[Seuil Critique]])),0,1)</f>
        <v>1</v>
      </c>
      <c r="C46" s="19">
        <f t="shared" si="1"/>
        <v>0</v>
      </c>
      <c r="F46" s="18" t="str">
        <f>IF($F$4=Entrée!Q42,VLOOKUP(Tableau1[[#This Row],[Produit]],Entrée,2,FALSE),"")</f>
        <v/>
      </c>
      <c r="G46" s="18" t="str">
        <f>IF($F$4=Sortie!B42,VLOOKUP(Tableau1[[#This Row],[Produit]],Sortie,2,FALSE),"")</f>
        <v/>
      </c>
      <c r="H46" s="4"/>
      <c r="I46" s="4"/>
    </row>
    <row r="47" spans="1:9" x14ac:dyDescent="0.25">
      <c r="A47">
        <f>IF(AND(Tableau1[[#This Row],[Produit]]&gt;0,(Tableau1[[#This Row],[Stock ]]&lt;=Tableau1[[#This Row],[Seuil Critique]])),0,1)</f>
        <v>1</v>
      </c>
      <c r="C47" s="19">
        <f t="shared" si="1"/>
        <v>0</v>
      </c>
      <c r="F47" s="18" t="str">
        <f>IF($F$4=Entrée!Q43,VLOOKUP(Tableau1[[#This Row],[Produit]],Entrée,2,FALSE),"")</f>
        <v/>
      </c>
      <c r="G47" s="18" t="str">
        <f>IF($F$4=Sortie!B43,VLOOKUP(Tableau1[[#This Row],[Produit]],Sortie,2,FALSE),"")</f>
        <v/>
      </c>
      <c r="H47" s="4"/>
      <c r="I47" s="4"/>
    </row>
    <row r="48" spans="1:9" x14ac:dyDescent="0.25">
      <c r="A48">
        <f>IF(AND(Tableau1[[#This Row],[Produit]]&gt;0,(Tableau1[[#This Row],[Stock ]]&lt;=Tableau1[[#This Row],[Seuil Critique]])),0,1)</f>
        <v>1</v>
      </c>
      <c r="C48" s="19">
        <f t="shared" si="1"/>
        <v>0</v>
      </c>
      <c r="F48" s="18" t="str">
        <f>IF($F$4=Entrée!Q44,VLOOKUP(Tableau1[[#This Row],[Produit]],Entrée,2,FALSE),"")</f>
        <v/>
      </c>
      <c r="G48" s="18" t="str">
        <f>IF($F$4=Sortie!B44,VLOOKUP(Tableau1[[#This Row],[Produit]],Sortie,2,FALSE),"")</f>
        <v/>
      </c>
      <c r="H48" s="4"/>
      <c r="I48" s="4"/>
    </row>
    <row r="49" spans="1:9" x14ac:dyDescent="0.25">
      <c r="A49">
        <f>IF(AND(Tableau1[[#This Row],[Produit]]&gt;0,(Tableau1[[#This Row],[Stock ]]&lt;=Tableau1[[#This Row],[Seuil Critique]])),0,1)</f>
        <v>1</v>
      </c>
      <c r="C49" s="19">
        <f t="shared" si="1"/>
        <v>0</v>
      </c>
      <c r="F49" s="18" t="str">
        <f>IF($F$4=Entrée!Q45,VLOOKUP(Tableau1[[#This Row],[Produit]],Entrée,2,FALSE),"")</f>
        <v/>
      </c>
      <c r="G49" s="18" t="str">
        <f>IF($F$4=Sortie!B45,VLOOKUP(Tableau1[[#This Row],[Produit]],Sortie,2,FALSE),"")</f>
        <v/>
      </c>
      <c r="H49" s="4"/>
      <c r="I49" s="4"/>
    </row>
    <row r="50" spans="1:9" x14ac:dyDescent="0.25">
      <c r="A50">
        <f>IF(AND(Tableau1[[#This Row],[Produit]]&gt;0,(Tableau1[[#This Row],[Stock ]]&lt;=Tableau1[[#This Row],[Seuil Critique]])),0,1)</f>
        <v>1</v>
      </c>
      <c r="C50" s="19">
        <f t="shared" si="1"/>
        <v>0</v>
      </c>
      <c r="F50" s="18" t="str">
        <f>IF($F$4=Entrée!Q46,VLOOKUP(Tableau1[[#This Row],[Produit]],Entrée,2,FALSE),"")</f>
        <v/>
      </c>
      <c r="G50" s="18" t="str">
        <f>IF($F$4=Sortie!B46,VLOOKUP(Tableau1[[#This Row],[Produit]],Sortie,2,FALSE),"")</f>
        <v/>
      </c>
      <c r="H50" s="4"/>
      <c r="I50" s="4"/>
    </row>
    <row r="51" spans="1:9" x14ac:dyDescent="0.25">
      <c r="A51">
        <f>IF(AND(Tableau1[[#This Row],[Produit]]&gt;0,(Tableau1[[#This Row],[Stock ]]&lt;=Tableau1[[#This Row],[Seuil Critique]])),0,1)</f>
        <v>1</v>
      </c>
      <c r="C51" s="19">
        <f t="shared" si="1"/>
        <v>0</v>
      </c>
      <c r="F51" s="18" t="str">
        <f>IF($F$4=Entrée!Q47,VLOOKUP(Tableau1[[#This Row],[Produit]],Entrée,2,FALSE),"")</f>
        <v/>
      </c>
      <c r="G51" s="18" t="str">
        <f>IF($F$4=Sortie!B47,VLOOKUP(Tableau1[[#This Row],[Produit]],Sortie,2,FALSE),"")</f>
        <v/>
      </c>
      <c r="H51" s="4"/>
      <c r="I51" s="4"/>
    </row>
    <row r="52" spans="1:9" x14ac:dyDescent="0.25">
      <c r="A52">
        <f>IF(AND(Tableau1[[#This Row],[Produit]]&gt;0,(Tableau1[[#This Row],[Stock ]]&lt;=Tableau1[[#This Row],[Seuil Critique]])),0,1)</f>
        <v>1</v>
      </c>
      <c r="C52" s="19">
        <f t="shared" si="1"/>
        <v>0</v>
      </c>
      <c r="F52" s="18" t="str">
        <f>IF($F$4=Entrée!Q48,VLOOKUP(Tableau1[[#This Row],[Produit]],Entrée,2,FALSE),"")</f>
        <v/>
      </c>
      <c r="G52" s="18" t="str">
        <f>IF($F$4=Sortie!B48,VLOOKUP(Tableau1[[#This Row],[Produit]],Sortie,2,FALSE),"")</f>
        <v/>
      </c>
      <c r="H52" s="4"/>
      <c r="I52" s="4"/>
    </row>
    <row r="53" spans="1:9" x14ac:dyDescent="0.25">
      <c r="A53">
        <f>IF(AND(Tableau1[[#This Row],[Produit]]&gt;0,(Tableau1[[#This Row],[Stock ]]&lt;=Tableau1[[#This Row],[Seuil Critique]])),0,1)</f>
        <v>1</v>
      </c>
      <c r="C53" s="19">
        <f t="shared" si="1"/>
        <v>0</v>
      </c>
      <c r="F53" s="18" t="str">
        <f>IF($F$4=Entrée!Q49,VLOOKUP(Tableau1[[#This Row],[Produit]],Entrée,2,FALSE),"")</f>
        <v/>
      </c>
      <c r="G53" s="18" t="str">
        <f>IF($F$4=Sortie!B49,VLOOKUP(Tableau1[[#This Row],[Produit]],Sortie,2,FALSE),"")</f>
        <v/>
      </c>
      <c r="H53" s="4"/>
      <c r="I53" s="4"/>
    </row>
    <row r="54" spans="1:9" x14ac:dyDescent="0.25">
      <c r="A54">
        <f>IF(AND(Tableau1[[#This Row],[Produit]]&gt;0,(Tableau1[[#This Row],[Stock ]]&lt;=Tableau1[[#This Row],[Seuil Critique]])),0,1)</f>
        <v>1</v>
      </c>
      <c r="C54" s="19">
        <f t="shared" si="1"/>
        <v>0</v>
      </c>
      <c r="F54" s="18" t="str">
        <f>IF($F$4=Entrée!Q50,VLOOKUP(Tableau1[[#This Row],[Produit]],Entrée,2,FALSE),"")</f>
        <v/>
      </c>
      <c r="G54" s="18" t="str">
        <f>IF($F$4=Sortie!B50,VLOOKUP(Tableau1[[#This Row],[Produit]],Sortie,2,FALSE),"")</f>
        <v/>
      </c>
      <c r="H54" s="4"/>
      <c r="I54" s="4"/>
    </row>
    <row r="55" spans="1:9" x14ac:dyDescent="0.25">
      <c r="A55">
        <f>IF(AND(Tableau1[[#This Row],[Produit]]&gt;0,(Tableau1[[#This Row],[Stock ]]&lt;=Tableau1[[#This Row],[Seuil Critique]])),0,1)</f>
        <v>1</v>
      </c>
      <c r="C55" s="19">
        <f t="shared" si="1"/>
        <v>0</v>
      </c>
      <c r="F55" s="18" t="str">
        <f>IF($F$4=Entrée!Q51,VLOOKUP(Tableau1[[#This Row],[Produit]],Entrée,2,FALSE),"")</f>
        <v/>
      </c>
      <c r="G55" s="18" t="str">
        <f>IF($F$4=Sortie!B51,VLOOKUP(Tableau1[[#This Row],[Produit]],Sortie,2,FALSE),"")</f>
        <v/>
      </c>
      <c r="H55" s="4"/>
      <c r="I55" s="4"/>
    </row>
    <row r="56" spans="1:9" x14ac:dyDescent="0.25">
      <c r="A56">
        <f>IF(AND(Tableau1[[#This Row],[Produit]]&gt;0,(Tableau1[[#This Row],[Stock ]]&lt;=Tableau1[[#This Row],[Seuil Critique]])),0,1)</f>
        <v>1</v>
      </c>
      <c r="C56" s="19">
        <f t="shared" si="1"/>
        <v>0</v>
      </c>
      <c r="F56" s="18" t="str">
        <f>IF($F$4=Entrée!Q52,VLOOKUP(Tableau1[[#This Row],[Produit]],Entrée,2,FALSE),"")</f>
        <v/>
      </c>
      <c r="G56" s="18" t="str">
        <f>IF($F$4=Sortie!B52,VLOOKUP(Tableau1[[#This Row],[Produit]],Sortie,2,FALSE),"")</f>
        <v/>
      </c>
      <c r="H56" s="4"/>
      <c r="I56" s="4"/>
    </row>
    <row r="57" spans="1:9" x14ac:dyDescent="0.25">
      <c r="A57">
        <f>IF(AND(Tableau1[[#This Row],[Produit]]&gt;0,(Tableau1[[#This Row],[Stock ]]&lt;=Tableau1[[#This Row],[Seuil Critique]])),0,1)</f>
        <v>1</v>
      </c>
      <c r="C57" s="19">
        <f t="shared" si="1"/>
        <v>0</v>
      </c>
      <c r="F57" s="18" t="str">
        <f>IF($F$4=Entrée!Q53,VLOOKUP(Tableau1[[#This Row],[Produit]],Entrée,2,FALSE),"")</f>
        <v/>
      </c>
      <c r="G57" s="18" t="str">
        <f>IF($F$4=Sortie!B53,VLOOKUP(Tableau1[[#This Row],[Produit]],Sortie,2,FALSE),"")</f>
        <v/>
      </c>
      <c r="H57" s="4"/>
      <c r="I57" s="4"/>
    </row>
    <row r="58" spans="1:9" x14ac:dyDescent="0.25">
      <c r="A58">
        <f>IF(AND(Tableau1[[#This Row],[Produit]]&gt;0,(Tableau1[[#This Row],[Stock ]]&lt;=Tableau1[[#This Row],[Seuil Critique]])),0,1)</f>
        <v>1</v>
      </c>
      <c r="C58" s="19">
        <f t="shared" si="1"/>
        <v>0</v>
      </c>
      <c r="F58" s="18" t="str">
        <f>IF($F$4=Entrée!Q54,VLOOKUP(Tableau1[[#This Row],[Produit]],Entrée,2,FALSE),"")</f>
        <v/>
      </c>
      <c r="G58" s="18" t="str">
        <f>IF($F$4=Sortie!B54,VLOOKUP(Tableau1[[#This Row],[Produit]],Sortie,2,FALSE),"")</f>
        <v/>
      </c>
      <c r="H58" s="4"/>
      <c r="I58" s="4"/>
    </row>
    <row r="59" spans="1:9" x14ac:dyDescent="0.25">
      <c r="A59">
        <f>IF(AND(Tableau1[[#This Row],[Produit]]&gt;0,(Tableau1[[#This Row],[Stock ]]&lt;=Tableau1[[#This Row],[Seuil Critique]])),0,1)</f>
        <v>1</v>
      </c>
      <c r="C59" s="19">
        <f t="shared" si="1"/>
        <v>0</v>
      </c>
      <c r="F59" s="18" t="str">
        <f>IF($F$4=Entrée!Q55,VLOOKUP(Tableau1[[#This Row],[Produit]],Entrée,2,FALSE),"")</f>
        <v/>
      </c>
      <c r="G59" s="18" t="str">
        <f>IF($F$4=Sortie!B55,VLOOKUP(Tableau1[[#This Row],[Produit]],Sortie,2,FALSE),"")</f>
        <v/>
      </c>
      <c r="H59" s="4"/>
      <c r="I59" s="4"/>
    </row>
    <row r="60" spans="1:9" x14ac:dyDescent="0.25">
      <c r="A60">
        <f>IF(AND(Tableau1[[#This Row],[Produit]]&gt;0,(Tableau1[[#This Row],[Stock ]]&lt;=Tableau1[[#This Row],[Seuil Critique]])),0,1)</f>
        <v>1</v>
      </c>
      <c r="C60" s="19">
        <f t="shared" si="1"/>
        <v>0</v>
      </c>
      <c r="F60" s="18" t="str">
        <f>IF($F$4=Entrée!Q56,VLOOKUP(Tableau1[[#This Row],[Produit]],Entrée,2,FALSE),"")</f>
        <v/>
      </c>
      <c r="G60" s="18" t="str">
        <f>IF($F$4=Sortie!B56,VLOOKUP(Tableau1[[#This Row],[Produit]],Sortie,2,FALSE),"")</f>
        <v/>
      </c>
      <c r="H60" s="4"/>
      <c r="I60" s="4"/>
    </row>
    <row r="61" spans="1:9" x14ac:dyDescent="0.25">
      <c r="A61">
        <f>IF(AND(Tableau1[[#This Row],[Produit]]&gt;0,(Tableau1[[#This Row],[Stock ]]&lt;=Tableau1[[#This Row],[Seuil Critique]])),0,1)</f>
        <v>1</v>
      </c>
      <c r="C61" s="19">
        <f t="shared" si="1"/>
        <v>0</v>
      </c>
      <c r="F61" s="18" t="str">
        <f>IF($F$4=Entrée!Q57,VLOOKUP(Tableau1[[#This Row],[Produit]],Entrée,2,FALSE),"")</f>
        <v/>
      </c>
      <c r="G61" s="18" t="str">
        <f>IF($F$4=Sortie!B57,VLOOKUP(Tableau1[[#This Row],[Produit]],Sortie,2,FALSE),"")</f>
        <v/>
      </c>
      <c r="H61" s="4"/>
      <c r="I61" s="4"/>
    </row>
    <row r="62" spans="1:9" x14ac:dyDescent="0.25">
      <c r="A62">
        <f>IF(AND(Tableau1[[#This Row],[Produit]]&gt;0,(Tableau1[[#This Row],[Stock ]]&lt;=Tableau1[[#This Row],[Seuil Critique]])),0,1)</f>
        <v>1</v>
      </c>
      <c r="C62" s="19">
        <f t="shared" si="1"/>
        <v>0</v>
      </c>
      <c r="F62" s="18" t="str">
        <f>IF($F$4=Entrée!Q58,VLOOKUP(Tableau1[[#This Row],[Produit]],Entrée,2,FALSE),"")</f>
        <v/>
      </c>
      <c r="G62" s="18" t="str">
        <f>IF($F$4=Sortie!B58,VLOOKUP(Tableau1[[#This Row],[Produit]],Sortie,2,FALSE),"")</f>
        <v/>
      </c>
      <c r="H62" s="4"/>
      <c r="I62" s="4"/>
    </row>
    <row r="63" spans="1:9" x14ac:dyDescent="0.25">
      <c r="A63">
        <f>IF(AND(Tableau1[[#This Row],[Produit]]&gt;0,(Tableau1[[#This Row],[Stock ]]&lt;=Tableau1[[#This Row],[Seuil Critique]])),0,1)</f>
        <v>1</v>
      </c>
      <c r="C63" s="19">
        <f t="shared" si="1"/>
        <v>0</v>
      </c>
      <c r="F63" s="18" t="str">
        <f>IF($F$4=Entrée!Q59,VLOOKUP(Tableau1[[#This Row],[Produit]],Entrée,2,FALSE),"")</f>
        <v/>
      </c>
      <c r="G63" s="18" t="str">
        <f>IF($F$4=Sortie!B59,VLOOKUP(Tableau1[[#This Row],[Produit]],Sortie,2,FALSE),"")</f>
        <v/>
      </c>
      <c r="H63" s="4"/>
      <c r="I63" s="4"/>
    </row>
    <row r="64" spans="1:9" x14ac:dyDescent="0.25">
      <c r="A64">
        <f>IF(AND(Tableau1[[#This Row],[Produit]]&gt;0,(Tableau1[[#This Row],[Stock ]]&lt;=Tableau1[[#This Row],[Seuil Critique]])),0,1)</f>
        <v>1</v>
      </c>
      <c r="C64" s="19">
        <f t="shared" si="1"/>
        <v>0</v>
      </c>
      <c r="F64" s="18" t="str">
        <f>IF($F$4=Entrée!Q60,VLOOKUP(Tableau1[[#This Row],[Produit]],Entrée,2,FALSE),"")</f>
        <v/>
      </c>
      <c r="G64" s="18" t="str">
        <f>IF($F$4=Sortie!B60,VLOOKUP(Tableau1[[#This Row],[Produit]],Sortie,2,FALSE),"")</f>
        <v/>
      </c>
      <c r="H64" s="4"/>
      <c r="I64" s="4"/>
    </row>
    <row r="65" spans="1:9" x14ac:dyDescent="0.25">
      <c r="A65">
        <f>IF(AND(Tableau1[[#This Row],[Produit]]&gt;0,(Tableau1[[#This Row],[Stock ]]&lt;=Tableau1[[#This Row],[Seuil Critique]])),0,1)</f>
        <v>1</v>
      </c>
      <c r="C65" s="19">
        <f t="shared" si="1"/>
        <v>0</v>
      </c>
      <c r="F65" s="18" t="str">
        <f>IF($F$4=Entrée!Q61,VLOOKUP(Tableau1[[#This Row],[Produit]],Entrée,2,FALSE),"")</f>
        <v/>
      </c>
      <c r="G65" s="18" t="str">
        <f>IF($F$4=Sortie!B61,VLOOKUP(Tableau1[[#This Row],[Produit]],Sortie,2,FALSE),"")</f>
        <v/>
      </c>
      <c r="H65" s="4"/>
      <c r="I65" s="4"/>
    </row>
    <row r="66" spans="1:9" x14ac:dyDescent="0.25">
      <c r="A66">
        <f>IF(AND(Tableau1[[#This Row],[Produit]]&gt;0,(Tableau1[[#This Row],[Stock ]]&lt;=Tableau1[[#This Row],[Seuil Critique]])),0,1)</f>
        <v>1</v>
      </c>
      <c r="C66" s="19">
        <f t="shared" si="1"/>
        <v>0</v>
      </c>
      <c r="F66" s="18" t="str">
        <f>IF($F$4=Entrée!Q62,VLOOKUP(Tableau1[[#This Row],[Produit]],Entrée,2,FALSE),"")</f>
        <v/>
      </c>
      <c r="G66" s="18" t="str">
        <f>IF($F$4=Sortie!B62,VLOOKUP(Tableau1[[#This Row],[Produit]],Sortie,2,FALSE),"")</f>
        <v/>
      </c>
      <c r="H66" s="4"/>
      <c r="I66" s="4"/>
    </row>
    <row r="67" spans="1:9" x14ac:dyDescent="0.25">
      <c r="A67">
        <f>IF(AND(Tableau1[[#This Row],[Produit]]&gt;0,(Tableau1[[#This Row],[Stock ]]&lt;=Tableau1[[#This Row],[Seuil Critique]])),0,1)</f>
        <v>1</v>
      </c>
      <c r="C67" s="19">
        <f t="shared" si="1"/>
        <v>0</v>
      </c>
      <c r="F67" s="18" t="str">
        <f>IF($F$4=Entrée!Q63,VLOOKUP(Tableau1[[#This Row],[Produit]],Entrée,2,FALSE),"")</f>
        <v/>
      </c>
      <c r="G67" s="18" t="str">
        <f>IF($F$4=Sortie!B63,VLOOKUP(Tableau1[[#This Row],[Produit]],Sortie,2,FALSE),"")</f>
        <v/>
      </c>
      <c r="H67" s="4"/>
      <c r="I67" s="4"/>
    </row>
    <row r="68" spans="1:9" x14ac:dyDescent="0.25">
      <c r="A68">
        <f>IF(AND(Tableau1[[#This Row],[Produit]]&gt;0,(Tableau1[[#This Row],[Stock ]]&lt;=Tableau1[[#This Row],[Seuil Critique]])),0,1)</f>
        <v>1</v>
      </c>
      <c r="C68" s="19">
        <f t="shared" si="1"/>
        <v>0</v>
      </c>
      <c r="F68" s="18" t="str">
        <f>IF($F$4=Entrée!Q64,VLOOKUP(Tableau1[[#This Row],[Produit]],Entrée,2,FALSE),"")</f>
        <v/>
      </c>
      <c r="G68" s="18" t="str">
        <f>IF($F$4=Sortie!B64,VLOOKUP(Tableau1[[#This Row],[Produit]],Sortie,2,FALSE),"")</f>
        <v/>
      </c>
      <c r="H68" s="4"/>
      <c r="I68" s="4"/>
    </row>
    <row r="69" spans="1:9" x14ac:dyDescent="0.25">
      <c r="A69">
        <f>IF(AND(Tableau1[[#This Row],[Produit]]&gt;0,(Tableau1[[#This Row],[Stock ]]&lt;=Tableau1[[#This Row],[Seuil Critique]])),0,1)</f>
        <v>1</v>
      </c>
      <c r="C69" s="19">
        <f t="shared" si="1"/>
        <v>0</v>
      </c>
      <c r="F69" s="18" t="str">
        <f>IF($F$4=Entrée!Q65,VLOOKUP(Tableau1[[#This Row],[Produit]],Entrée,2,FALSE),"")</f>
        <v/>
      </c>
      <c r="G69" s="18" t="str">
        <f>IF($F$4=Sortie!B65,VLOOKUP(Tableau1[[#This Row],[Produit]],Sortie,2,FALSE),"")</f>
        <v/>
      </c>
      <c r="H69" s="4"/>
      <c r="I69" s="4"/>
    </row>
    <row r="70" spans="1:9" x14ac:dyDescent="0.25">
      <c r="A70">
        <f>IF(AND(Tableau1[[#This Row],[Produit]]&gt;0,(Tableau1[[#This Row],[Stock ]]&lt;=Tableau1[[#This Row],[Seuil Critique]])),0,1)</f>
        <v>1</v>
      </c>
      <c r="C70" s="19">
        <f t="shared" ref="C70:C100" si="2">SUM(E70,F70,H70,J70,L70,N70,P70,R70,T70,V70,X70,Z70)-SUM(Q70,S70,U70,W70,Y70,AA70,G70,I70,K70,M70,O70)</f>
        <v>0</v>
      </c>
      <c r="F70" s="18" t="str">
        <f>IF($F$4=Entrée!Q66,VLOOKUP(Tableau1[[#This Row],[Produit]],Entrée,2,FALSE),"")</f>
        <v/>
      </c>
      <c r="G70" s="18" t="str">
        <f>IF($F$4=Sortie!B66,VLOOKUP(Tableau1[[#This Row],[Produit]],Sortie,2,FALSE),"")</f>
        <v/>
      </c>
      <c r="H70" s="4"/>
      <c r="I70" s="4"/>
    </row>
    <row r="71" spans="1:9" x14ac:dyDescent="0.25">
      <c r="A71">
        <f>IF(AND(Tableau1[[#This Row],[Produit]]&gt;0,(Tableau1[[#This Row],[Stock ]]&lt;=Tableau1[[#This Row],[Seuil Critique]])),0,1)</f>
        <v>1</v>
      </c>
      <c r="C71" s="19">
        <f t="shared" si="2"/>
        <v>0</v>
      </c>
      <c r="F71" s="18" t="str">
        <f>IF($F$4=Entrée!Q67,VLOOKUP(Tableau1[[#This Row],[Produit]],Entrée,2,FALSE),"")</f>
        <v/>
      </c>
      <c r="G71" s="18" t="str">
        <f>IF($F$4=Sortie!B67,VLOOKUP(Tableau1[[#This Row],[Produit]],Sortie,2,FALSE),"")</f>
        <v/>
      </c>
      <c r="H71" s="4"/>
      <c r="I71" s="4"/>
    </row>
    <row r="72" spans="1:9" x14ac:dyDescent="0.25">
      <c r="A72">
        <f>IF(AND(Tableau1[[#This Row],[Produit]]&gt;0,(Tableau1[[#This Row],[Stock ]]&lt;=Tableau1[[#This Row],[Seuil Critique]])),0,1)</f>
        <v>1</v>
      </c>
      <c r="C72" s="19">
        <f t="shared" si="2"/>
        <v>0</v>
      </c>
      <c r="F72" s="18" t="str">
        <f>IF($F$4=Entrée!Q68,VLOOKUP(Tableau1[[#This Row],[Produit]],Entrée,2,FALSE),"")</f>
        <v/>
      </c>
      <c r="G72" s="18" t="str">
        <f>IF($F$4=Sortie!B68,VLOOKUP(Tableau1[[#This Row],[Produit]],Sortie,2,FALSE),"")</f>
        <v/>
      </c>
      <c r="H72" s="4"/>
      <c r="I72" s="4"/>
    </row>
    <row r="73" spans="1:9" x14ac:dyDescent="0.25">
      <c r="A73">
        <f>IF(AND(Tableau1[[#This Row],[Produit]]&gt;0,(Tableau1[[#This Row],[Stock ]]&lt;=Tableau1[[#This Row],[Seuil Critique]])),0,1)</f>
        <v>1</v>
      </c>
      <c r="C73" s="19">
        <f t="shared" si="2"/>
        <v>0</v>
      </c>
      <c r="F73" s="18" t="str">
        <f>IF($F$4=Entrée!Q69,VLOOKUP(Tableau1[[#This Row],[Produit]],Entrée,2,FALSE),"")</f>
        <v/>
      </c>
      <c r="G73" s="18" t="str">
        <f>IF($F$4=Sortie!B69,VLOOKUP(Tableau1[[#This Row],[Produit]],Sortie,2,FALSE),"")</f>
        <v/>
      </c>
      <c r="H73" s="4"/>
      <c r="I73" s="4"/>
    </row>
    <row r="74" spans="1:9" x14ac:dyDescent="0.25">
      <c r="A74">
        <f>IF(AND(Tableau1[[#This Row],[Produit]]&gt;0,(Tableau1[[#This Row],[Stock ]]&lt;=Tableau1[[#This Row],[Seuil Critique]])),0,1)</f>
        <v>1</v>
      </c>
      <c r="C74" s="19">
        <f t="shared" si="2"/>
        <v>0</v>
      </c>
      <c r="F74" s="18" t="str">
        <f>IF($F$4=Entrée!Q70,VLOOKUP(Tableau1[[#This Row],[Produit]],Entrée,2,FALSE),"")</f>
        <v/>
      </c>
      <c r="G74" s="18" t="str">
        <f>IF($F$4=Sortie!B70,VLOOKUP(Tableau1[[#This Row],[Produit]],Sortie,2,FALSE),"")</f>
        <v/>
      </c>
      <c r="H74" s="4"/>
      <c r="I74" s="4"/>
    </row>
    <row r="75" spans="1:9" x14ac:dyDescent="0.25">
      <c r="A75">
        <f>IF(AND(Tableau1[[#This Row],[Produit]]&gt;0,(Tableau1[[#This Row],[Stock ]]&lt;=Tableau1[[#This Row],[Seuil Critique]])),0,1)</f>
        <v>1</v>
      </c>
      <c r="C75" s="19">
        <f t="shared" si="2"/>
        <v>0</v>
      </c>
      <c r="F75" s="18" t="str">
        <f>IF($F$4=Entrée!Q71,VLOOKUP(Tableau1[[#This Row],[Produit]],Entrée,2,FALSE),"")</f>
        <v/>
      </c>
      <c r="G75" s="18" t="str">
        <f>IF($F$4=Sortie!B71,VLOOKUP(Tableau1[[#This Row],[Produit]],Sortie,2,FALSE),"")</f>
        <v/>
      </c>
      <c r="H75" s="4"/>
      <c r="I75" s="4"/>
    </row>
    <row r="76" spans="1:9" x14ac:dyDescent="0.25">
      <c r="A76">
        <f>IF(AND(Tableau1[[#This Row],[Produit]]&gt;0,(Tableau1[[#This Row],[Stock ]]&lt;=Tableau1[[#This Row],[Seuil Critique]])),0,1)</f>
        <v>1</v>
      </c>
      <c r="C76" s="19">
        <f t="shared" si="2"/>
        <v>0</v>
      </c>
      <c r="F76" s="18" t="str">
        <f>IF($F$4=Entrée!Q72,VLOOKUP(Tableau1[[#This Row],[Produit]],Entrée,2,FALSE),"")</f>
        <v/>
      </c>
      <c r="G76" s="18" t="str">
        <f>IF($F$4=Sortie!B72,VLOOKUP(Tableau1[[#This Row],[Produit]],Sortie,2,FALSE),"")</f>
        <v/>
      </c>
      <c r="H76" s="4"/>
      <c r="I76" s="4"/>
    </row>
    <row r="77" spans="1:9" x14ac:dyDescent="0.25">
      <c r="A77">
        <f>IF(AND(Tableau1[[#This Row],[Produit]]&gt;0,(Tableau1[[#This Row],[Stock ]]&lt;=Tableau1[[#This Row],[Seuil Critique]])),0,1)</f>
        <v>1</v>
      </c>
      <c r="C77" s="19">
        <f t="shared" si="2"/>
        <v>0</v>
      </c>
      <c r="F77" s="18" t="str">
        <f>IF($F$4=Entrée!Q73,VLOOKUP(Tableau1[[#This Row],[Produit]],Entrée,2,FALSE),"")</f>
        <v/>
      </c>
      <c r="G77" s="18" t="str">
        <f>IF($F$4=Sortie!B73,VLOOKUP(Tableau1[[#This Row],[Produit]],Sortie,2,FALSE),"")</f>
        <v/>
      </c>
      <c r="H77" s="4"/>
      <c r="I77" s="4"/>
    </row>
    <row r="78" spans="1:9" x14ac:dyDescent="0.25">
      <c r="A78">
        <f>IF(AND(Tableau1[[#This Row],[Produit]]&gt;0,(Tableau1[[#This Row],[Stock ]]&lt;=Tableau1[[#This Row],[Seuil Critique]])),0,1)</f>
        <v>1</v>
      </c>
      <c r="C78" s="19">
        <f t="shared" si="2"/>
        <v>0</v>
      </c>
      <c r="F78" s="18" t="str">
        <f>IF($F$4=Entrée!Q74,VLOOKUP(Tableau1[[#This Row],[Produit]],Entrée,2,FALSE),"")</f>
        <v/>
      </c>
      <c r="G78" s="18" t="str">
        <f>IF($F$4=Sortie!B74,VLOOKUP(Tableau1[[#This Row],[Produit]],Sortie,2,FALSE),"")</f>
        <v/>
      </c>
      <c r="H78" s="4"/>
      <c r="I78" s="4"/>
    </row>
    <row r="79" spans="1:9" x14ac:dyDescent="0.25">
      <c r="A79">
        <f>IF(AND(Tableau1[[#This Row],[Produit]]&gt;0,(Tableau1[[#This Row],[Stock ]]&lt;=Tableau1[[#This Row],[Seuil Critique]])),0,1)</f>
        <v>1</v>
      </c>
      <c r="C79" s="19">
        <f t="shared" si="2"/>
        <v>0</v>
      </c>
      <c r="F79" s="18" t="str">
        <f>IF($F$4=Entrée!Q75,VLOOKUP(Tableau1[[#This Row],[Produit]],Entrée,2,FALSE),"")</f>
        <v/>
      </c>
      <c r="G79" s="18" t="str">
        <f>IF($F$4=Sortie!B75,VLOOKUP(Tableau1[[#This Row],[Produit]],Sortie,2,FALSE),"")</f>
        <v/>
      </c>
      <c r="H79" s="4"/>
      <c r="I79" s="4"/>
    </row>
    <row r="80" spans="1:9" x14ac:dyDescent="0.25">
      <c r="A80">
        <f>IF(AND(Tableau1[[#This Row],[Produit]]&gt;0,(Tableau1[[#This Row],[Stock ]]&lt;=Tableau1[[#This Row],[Seuil Critique]])),0,1)</f>
        <v>1</v>
      </c>
      <c r="C80" s="19">
        <f t="shared" si="2"/>
        <v>0</v>
      </c>
      <c r="F80" s="18" t="str">
        <f>IF($F$4=Entrée!Q76,VLOOKUP(Tableau1[[#This Row],[Produit]],Entrée,2,FALSE),"")</f>
        <v/>
      </c>
      <c r="G80" s="18" t="str">
        <f>IF($F$4=Sortie!B76,VLOOKUP(Tableau1[[#This Row],[Produit]],Sortie,2,FALSE),"")</f>
        <v/>
      </c>
      <c r="H80" s="4"/>
      <c r="I80" s="4"/>
    </row>
    <row r="81" spans="1:9" x14ac:dyDescent="0.25">
      <c r="A81">
        <f>IF(AND(Tableau1[[#This Row],[Produit]]&gt;0,(Tableau1[[#This Row],[Stock ]]&lt;=Tableau1[[#This Row],[Seuil Critique]])),0,1)</f>
        <v>1</v>
      </c>
      <c r="C81" s="19">
        <f t="shared" si="2"/>
        <v>0</v>
      </c>
      <c r="F81" s="18" t="str">
        <f>IF($F$4=Entrée!Q77,VLOOKUP(Tableau1[[#This Row],[Produit]],Entrée,2,FALSE),"")</f>
        <v/>
      </c>
      <c r="G81" s="18" t="str">
        <f>IF($F$4=Sortie!B77,VLOOKUP(Tableau1[[#This Row],[Produit]],Sortie,2,FALSE),"")</f>
        <v/>
      </c>
      <c r="H81" s="4"/>
      <c r="I81" s="4"/>
    </row>
    <row r="82" spans="1:9" x14ac:dyDescent="0.25">
      <c r="A82">
        <f>IF(AND(Tableau1[[#This Row],[Produit]]&gt;0,(Tableau1[[#This Row],[Stock ]]&lt;=Tableau1[[#This Row],[Seuil Critique]])),0,1)</f>
        <v>1</v>
      </c>
      <c r="C82" s="19">
        <f t="shared" si="2"/>
        <v>0</v>
      </c>
      <c r="F82" s="18" t="str">
        <f>IF($F$4=Entrée!Q78,VLOOKUP(Tableau1[[#This Row],[Produit]],Entrée,2,FALSE),"")</f>
        <v/>
      </c>
      <c r="G82" s="18" t="str">
        <f>IF($F$4=Sortie!B78,VLOOKUP(Tableau1[[#This Row],[Produit]],Sortie,2,FALSE),"")</f>
        <v/>
      </c>
      <c r="H82" s="4"/>
      <c r="I82" s="4"/>
    </row>
    <row r="83" spans="1:9" x14ac:dyDescent="0.25">
      <c r="A83">
        <f>IF(AND(Tableau1[[#This Row],[Produit]]&gt;0,(Tableau1[[#This Row],[Stock ]]&lt;=Tableau1[[#This Row],[Seuil Critique]])),0,1)</f>
        <v>1</v>
      </c>
      <c r="C83" s="19">
        <f t="shared" si="2"/>
        <v>0</v>
      </c>
      <c r="F83" s="18" t="str">
        <f>IF($F$4=Entrée!Q79,VLOOKUP(Tableau1[[#This Row],[Produit]],Entrée,2,FALSE),"")</f>
        <v/>
      </c>
      <c r="G83" s="18" t="str">
        <f>IF($F$4=Sortie!B79,VLOOKUP(Tableau1[[#This Row],[Produit]],Sortie,2,FALSE),"")</f>
        <v/>
      </c>
      <c r="H83" s="4"/>
      <c r="I83" s="4"/>
    </row>
    <row r="84" spans="1:9" x14ac:dyDescent="0.25">
      <c r="A84">
        <f>IF(AND(Tableau1[[#This Row],[Produit]]&gt;0,(Tableau1[[#This Row],[Stock ]]&lt;=Tableau1[[#This Row],[Seuil Critique]])),0,1)</f>
        <v>1</v>
      </c>
      <c r="C84" s="19">
        <f t="shared" si="2"/>
        <v>0</v>
      </c>
      <c r="F84" s="18" t="str">
        <f>IF($F$4=Entrée!Q80,VLOOKUP(Tableau1[[#This Row],[Produit]],Entrée,2,FALSE),"")</f>
        <v/>
      </c>
      <c r="G84" s="18" t="str">
        <f>IF($F$4=Sortie!B80,VLOOKUP(Tableau1[[#This Row],[Produit]],Sortie,2,FALSE),"")</f>
        <v/>
      </c>
      <c r="H84" s="4"/>
      <c r="I84" s="4"/>
    </row>
    <row r="85" spans="1:9" x14ac:dyDescent="0.25">
      <c r="A85">
        <f>IF(AND(Tableau1[[#This Row],[Produit]]&gt;0,(Tableau1[[#This Row],[Stock ]]&lt;=Tableau1[[#This Row],[Seuil Critique]])),0,1)</f>
        <v>1</v>
      </c>
      <c r="C85" s="19">
        <f t="shared" si="2"/>
        <v>0</v>
      </c>
      <c r="F85" s="18" t="str">
        <f>IF($F$4=Entrée!Q81,VLOOKUP(Tableau1[[#This Row],[Produit]],Entrée,2,FALSE),"")</f>
        <v/>
      </c>
      <c r="G85" s="18" t="str">
        <f>IF($F$4=Sortie!B81,VLOOKUP(Tableau1[[#This Row],[Produit]],Sortie,2,FALSE),"")</f>
        <v/>
      </c>
      <c r="H85" s="4"/>
      <c r="I85" s="4"/>
    </row>
    <row r="86" spans="1:9" x14ac:dyDescent="0.25">
      <c r="A86">
        <f>IF(AND(Tableau1[[#This Row],[Produit]]&gt;0,(Tableau1[[#This Row],[Stock ]]&lt;=Tableau1[[#This Row],[Seuil Critique]])),0,1)</f>
        <v>1</v>
      </c>
      <c r="C86" s="19">
        <f t="shared" si="2"/>
        <v>0</v>
      </c>
      <c r="F86" s="18" t="str">
        <f>IF($F$4=Entrée!Q82,VLOOKUP(Tableau1[[#This Row],[Produit]],Entrée,2,FALSE),"")</f>
        <v/>
      </c>
      <c r="G86" s="18" t="str">
        <f>IF($F$4=Sortie!B82,VLOOKUP(Tableau1[[#This Row],[Produit]],Sortie,2,FALSE),"")</f>
        <v/>
      </c>
      <c r="H86" s="4"/>
      <c r="I86" s="4"/>
    </row>
    <row r="87" spans="1:9" x14ac:dyDescent="0.25">
      <c r="A87">
        <f>IF(AND(Tableau1[[#This Row],[Produit]]&gt;0,(Tableau1[[#This Row],[Stock ]]&lt;=Tableau1[[#This Row],[Seuil Critique]])),0,1)</f>
        <v>1</v>
      </c>
      <c r="C87" s="19">
        <f t="shared" si="2"/>
        <v>0</v>
      </c>
      <c r="F87" s="18" t="str">
        <f>IF($F$4=Entrée!Q83,VLOOKUP(Tableau1[[#This Row],[Produit]],Entrée,2,FALSE),"")</f>
        <v/>
      </c>
      <c r="G87" s="18" t="str">
        <f>IF($F$4=Sortie!B83,VLOOKUP(Tableau1[[#This Row],[Produit]],Sortie,2,FALSE),"")</f>
        <v/>
      </c>
      <c r="H87" s="4"/>
      <c r="I87" s="4"/>
    </row>
    <row r="88" spans="1:9" x14ac:dyDescent="0.25">
      <c r="A88">
        <f>IF(AND(Tableau1[[#This Row],[Produit]]&gt;0,(Tableau1[[#This Row],[Stock ]]&lt;=Tableau1[[#This Row],[Seuil Critique]])),0,1)</f>
        <v>1</v>
      </c>
      <c r="C88" s="19">
        <f t="shared" si="2"/>
        <v>0</v>
      </c>
      <c r="F88" s="18" t="str">
        <f>IF($F$4=Entrée!Q84,VLOOKUP(Tableau1[[#This Row],[Produit]],Entrée,2,FALSE),"")</f>
        <v/>
      </c>
      <c r="G88" s="18" t="str">
        <f>IF($F$4=Sortie!B84,VLOOKUP(Tableau1[[#This Row],[Produit]],Sortie,2,FALSE),"")</f>
        <v/>
      </c>
      <c r="H88" s="4"/>
      <c r="I88" s="4"/>
    </row>
    <row r="89" spans="1:9" x14ac:dyDescent="0.25">
      <c r="A89">
        <f>IF(AND(Tableau1[[#This Row],[Produit]]&gt;0,(Tableau1[[#This Row],[Stock ]]&lt;=Tableau1[[#This Row],[Seuil Critique]])),0,1)</f>
        <v>1</v>
      </c>
      <c r="C89" s="19">
        <f t="shared" si="2"/>
        <v>0</v>
      </c>
      <c r="F89" s="18" t="str">
        <f>IF($F$4=Entrée!Q85,VLOOKUP(Tableau1[[#This Row],[Produit]],Entrée,2,FALSE),"")</f>
        <v/>
      </c>
      <c r="G89" s="18" t="str">
        <f>IF($F$4=Sortie!B85,VLOOKUP(Tableau1[[#This Row],[Produit]],Sortie,2,FALSE),"")</f>
        <v/>
      </c>
      <c r="H89" s="4"/>
      <c r="I89" s="4"/>
    </row>
    <row r="90" spans="1:9" x14ac:dyDescent="0.25">
      <c r="A90">
        <f>IF(AND(Tableau1[[#This Row],[Produit]]&gt;0,(Tableau1[[#This Row],[Stock ]]&lt;=Tableau1[[#This Row],[Seuil Critique]])),0,1)</f>
        <v>1</v>
      </c>
      <c r="C90" s="19">
        <f t="shared" si="2"/>
        <v>0</v>
      </c>
      <c r="F90" s="18" t="str">
        <f>IF($F$4=Entrée!Q86,VLOOKUP(Tableau1[[#This Row],[Produit]],Entrée,2,FALSE),"")</f>
        <v/>
      </c>
      <c r="G90" s="18" t="str">
        <f>IF($F$4=Sortie!B86,VLOOKUP(Tableau1[[#This Row],[Produit]],Sortie,2,FALSE),"")</f>
        <v/>
      </c>
      <c r="H90" s="4"/>
      <c r="I90" s="4"/>
    </row>
    <row r="91" spans="1:9" x14ac:dyDescent="0.25">
      <c r="A91">
        <f>IF(AND(Tableau1[[#This Row],[Produit]]&gt;0,(Tableau1[[#This Row],[Stock ]]&lt;=Tableau1[[#This Row],[Seuil Critique]])),0,1)</f>
        <v>1</v>
      </c>
      <c r="C91" s="19">
        <f t="shared" si="2"/>
        <v>0</v>
      </c>
      <c r="F91" s="18" t="str">
        <f>IF($F$4=Entrée!Q87,VLOOKUP(Tableau1[[#This Row],[Produit]],Entrée,2,FALSE),"")</f>
        <v/>
      </c>
      <c r="G91" s="18" t="str">
        <f>IF($F$4=Sortie!B87,VLOOKUP(Tableau1[[#This Row],[Produit]],Sortie,2,FALSE),"")</f>
        <v/>
      </c>
      <c r="H91" s="4"/>
      <c r="I91" s="4"/>
    </row>
    <row r="92" spans="1:9" x14ac:dyDescent="0.25">
      <c r="A92">
        <f>IF(AND(Tableau1[[#This Row],[Produit]]&gt;0,(Tableau1[[#This Row],[Stock ]]&lt;=Tableau1[[#This Row],[Seuil Critique]])),0,1)</f>
        <v>1</v>
      </c>
      <c r="C92" s="19">
        <f t="shared" si="2"/>
        <v>0</v>
      </c>
      <c r="F92" s="18" t="str">
        <f>IF($F$4=Entrée!Q88,VLOOKUP(Tableau1[[#This Row],[Produit]],Entrée,2,FALSE),"")</f>
        <v/>
      </c>
      <c r="G92" s="18" t="str">
        <f>IF($F$4=Sortie!B88,VLOOKUP(Tableau1[[#This Row],[Produit]],Sortie,2,FALSE),"")</f>
        <v/>
      </c>
      <c r="H92" s="4"/>
      <c r="I92" s="4"/>
    </row>
    <row r="93" spans="1:9" x14ac:dyDescent="0.25">
      <c r="A93">
        <f>IF(AND(Tableau1[[#This Row],[Produit]]&gt;0,(Tableau1[[#This Row],[Stock ]]&lt;=Tableau1[[#This Row],[Seuil Critique]])),0,1)</f>
        <v>1</v>
      </c>
      <c r="C93" s="19">
        <f t="shared" si="2"/>
        <v>0</v>
      </c>
      <c r="F93" s="18" t="str">
        <f>IF($F$4=Entrée!Q89,VLOOKUP(Tableau1[[#This Row],[Produit]],Entrée,2,FALSE),"")</f>
        <v/>
      </c>
      <c r="G93" s="18" t="str">
        <f>IF($F$4=Sortie!B89,VLOOKUP(Tableau1[[#This Row],[Produit]],Sortie,2,FALSE),"")</f>
        <v/>
      </c>
      <c r="H93" s="4"/>
      <c r="I93" s="4"/>
    </row>
    <row r="94" spans="1:9" x14ac:dyDescent="0.25">
      <c r="A94">
        <f>IF(AND(Tableau1[[#This Row],[Produit]]&gt;0,(Tableau1[[#This Row],[Stock ]]&lt;=Tableau1[[#This Row],[Seuil Critique]])),0,1)</f>
        <v>1</v>
      </c>
      <c r="C94" s="19">
        <f t="shared" si="2"/>
        <v>0</v>
      </c>
      <c r="F94" s="18" t="str">
        <f>IF($F$4=Entrée!Q90,VLOOKUP(Tableau1[[#This Row],[Produit]],Entrée,2,FALSE),"")</f>
        <v/>
      </c>
      <c r="G94" s="18" t="str">
        <f>IF($F$4=Sortie!B90,VLOOKUP(Tableau1[[#This Row],[Produit]],Sortie,2,FALSE),"")</f>
        <v/>
      </c>
      <c r="H94" s="4"/>
      <c r="I94" s="4"/>
    </row>
    <row r="95" spans="1:9" x14ac:dyDescent="0.25">
      <c r="A95">
        <f>IF(AND(Tableau1[[#This Row],[Produit]]&gt;0,(Tableau1[[#This Row],[Stock ]]&lt;=Tableau1[[#This Row],[Seuil Critique]])),0,1)</f>
        <v>1</v>
      </c>
      <c r="C95" s="19">
        <f t="shared" si="2"/>
        <v>0</v>
      </c>
      <c r="F95" s="18" t="str">
        <f>IF($F$4=Entrée!Q91,VLOOKUP(Tableau1[[#This Row],[Produit]],Entrée,2,FALSE),"")</f>
        <v/>
      </c>
      <c r="G95" s="18" t="str">
        <f>IF($F$4=Sortie!B91,VLOOKUP(Tableau1[[#This Row],[Produit]],Sortie,2,FALSE),"")</f>
        <v/>
      </c>
      <c r="H95" s="4"/>
      <c r="I95" s="4"/>
    </row>
    <row r="96" spans="1:9" x14ac:dyDescent="0.25">
      <c r="A96">
        <f>IF(AND(Tableau1[[#This Row],[Produit]]&gt;0,(Tableau1[[#This Row],[Stock ]]&lt;=Tableau1[[#This Row],[Seuil Critique]])),0,1)</f>
        <v>1</v>
      </c>
      <c r="C96" s="19">
        <f t="shared" si="2"/>
        <v>0</v>
      </c>
      <c r="F96" s="18" t="str">
        <f>IF($F$4=Entrée!Q92,VLOOKUP(Tableau1[[#This Row],[Produit]],Entrée,2,FALSE),"")</f>
        <v/>
      </c>
      <c r="G96" s="18" t="str">
        <f>IF($F$4=Sortie!B92,VLOOKUP(Tableau1[[#This Row],[Produit]],Sortie,2,FALSE),"")</f>
        <v/>
      </c>
      <c r="H96" s="4"/>
      <c r="I96" s="4"/>
    </row>
    <row r="97" spans="1:9" x14ac:dyDescent="0.25">
      <c r="A97">
        <f>IF(AND(Tableau1[[#This Row],[Produit]]&gt;0,(Tableau1[[#This Row],[Stock ]]&lt;=Tableau1[[#This Row],[Seuil Critique]])),0,1)</f>
        <v>1</v>
      </c>
      <c r="C97" s="19">
        <f t="shared" si="2"/>
        <v>0</v>
      </c>
      <c r="F97" s="18" t="str">
        <f>IF($F$4=Entrée!Q93,VLOOKUP(Tableau1[[#This Row],[Produit]],Entrée,2,FALSE),"")</f>
        <v/>
      </c>
      <c r="G97" s="18" t="str">
        <f>IF($F$4=Sortie!B93,VLOOKUP(Tableau1[[#This Row],[Produit]],Sortie,2,FALSE),"")</f>
        <v/>
      </c>
      <c r="H97" s="4"/>
      <c r="I97" s="4"/>
    </row>
    <row r="98" spans="1:9" x14ac:dyDescent="0.25">
      <c r="A98">
        <f>IF(AND(Tableau1[[#This Row],[Produit]]&gt;0,(Tableau1[[#This Row],[Stock ]]&lt;=Tableau1[[#This Row],[Seuil Critique]])),0,1)</f>
        <v>1</v>
      </c>
      <c r="C98" s="19">
        <f t="shared" si="2"/>
        <v>0</v>
      </c>
      <c r="F98" s="18" t="str">
        <f>IF($F$4=Entrée!Q94,VLOOKUP(Tableau1[[#This Row],[Produit]],Entrée,2,FALSE),"")</f>
        <v/>
      </c>
      <c r="G98" s="18" t="str">
        <f>IF($F$4=Sortie!B94,VLOOKUP(Tableau1[[#This Row],[Produit]],Sortie,2,FALSE),"")</f>
        <v/>
      </c>
      <c r="H98" s="4"/>
      <c r="I98" s="4"/>
    </row>
    <row r="99" spans="1:9" x14ac:dyDescent="0.25">
      <c r="A99">
        <f>IF(AND(Tableau1[[#This Row],[Produit]]&gt;0,(Tableau1[[#This Row],[Stock ]]&lt;=Tableau1[[#This Row],[Seuil Critique]])),0,1)</f>
        <v>1</v>
      </c>
      <c r="C99" s="19">
        <f t="shared" si="2"/>
        <v>0</v>
      </c>
      <c r="F99" s="18" t="str">
        <f>IF($F$4=Entrée!Q95,VLOOKUP(Tableau1[[#This Row],[Produit]],Entrée,2,FALSE),"")</f>
        <v/>
      </c>
      <c r="G99" s="18" t="str">
        <f>IF($F$4=Sortie!B95,VLOOKUP(Tableau1[[#This Row],[Produit]],Sortie,2,FALSE),"")</f>
        <v/>
      </c>
      <c r="H99" s="4"/>
      <c r="I99" s="4"/>
    </row>
    <row r="100" spans="1:9" x14ac:dyDescent="0.25">
      <c r="A100">
        <f>IF(AND(Tableau1[[#This Row],[Produit]]&gt;0,(Tableau1[[#This Row],[Stock ]]&lt;=Tableau1[[#This Row],[Seuil Critique]])),0,1)</f>
        <v>1</v>
      </c>
      <c r="C100" s="19">
        <f t="shared" si="2"/>
        <v>0</v>
      </c>
      <c r="F100" s="18" t="str">
        <f>IF($F$4=Entrée!Q96,VLOOKUP(Tableau1[[#This Row],[Produit]],Entrée,2,FALSE),"")</f>
        <v/>
      </c>
      <c r="G100" s="18" t="str">
        <f>IF($F$4=Sortie!B96,VLOOKUP(Tableau1[[#This Row],[Produit]],Sortie,2,FALSE),"")</f>
        <v/>
      </c>
      <c r="H100" s="4"/>
      <c r="I100" s="4"/>
    </row>
  </sheetData>
  <dataConsolidate/>
  <mergeCells count="13">
    <mergeCell ref="J1:K2"/>
    <mergeCell ref="H4:I4"/>
    <mergeCell ref="F4:G4"/>
    <mergeCell ref="J4:K4"/>
    <mergeCell ref="A1:E4"/>
    <mergeCell ref="V4:W4"/>
    <mergeCell ref="X4:Y4"/>
    <mergeCell ref="Z4:AA4"/>
    <mergeCell ref="L4:M4"/>
    <mergeCell ref="N4:O4"/>
    <mergeCell ref="P4:Q4"/>
    <mergeCell ref="R4:S4"/>
    <mergeCell ref="T4:U4"/>
  </mergeCells>
  <conditionalFormatting sqref="B7:D100">
    <cfRule type="expression" dxfId="6" priority="1">
      <formula>$A7=0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56FD2C5-F68C-4532-B7DC-33E4C869D781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Flags" iconId="0"/>
              <x14:cfIcon iconSet="NoIcons" iconId="0"/>
            </x14:iconSet>
          </x14:cfRule>
          <xm:sqref>A7:A100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I39"/>
  <sheetViews>
    <sheetView workbookViewId="0">
      <selection activeCell="I4" sqref="I4"/>
    </sheetView>
  </sheetViews>
  <sheetFormatPr baseColWidth="10" defaultRowHeight="15" x14ac:dyDescent="0.25"/>
  <sheetData>
    <row r="3" spans="1:9" ht="30" x14ac:dyDescent="0.25">
      <c r="A3" s="34" t="s">
        <v>19</v>
      </c>
      <c r="B3" s="34"/>
      <c r="C3" s="13" t="s">
        <v>20</v>
      </c>
      <c r="D3" s="14"/>
      <c r="E3" s="35" t="s">
        <v>19</v>
      </c>
      <c r="F3" s="36"/>
      <c r="G3" s="15" t="s">
        <v>20</v>
      </c>
    </row>
    <row r="4" spans="1:9" x14ac:dyDescent="0.25">
      <c r="A4" s="37"/>
      <c r="B4" s="37"/>
      <c r="C4" s="16"/>
      <c r="D4" s="14"/>
      <c r="E4" s="38"/>
      <c r="F4" s="38"/>
      <c r="G4" s="16"/>
      <c r="I4" t="s">
        <v>24</v>
      </c>
    </row>
    <row r="5" spans="1:9" x14ac:dyDescent="0.25">
      <c r="A5" s="39"/>
      <c r="B5" s="40"/>
      <c r="C5" s="16"/>
      <c r="D5" s="14"/>
      <c r="E5" s="38"/>
      <c r="F5" s="38"/>
      <c r="G5" s="16"/>
    </row>
    <row r="6" spans="1:9" x14ac:dyDescent="0.25">
      <c r="A6" s="39"/>
      <c r="B6" s="40"/>
      <c r="C6" s="16"/>
      <c r="D6" s="14"/>
      <c r="E6" s="38"/>
      <c r="F6" s="38"/>
      <c r="G6" s="16"/>
    </row>
    <row r="7" spans="1:9" x14ac:dyDescent="0.25">
      <c r="A7" s="39"/>
      <c r="B7" s="40"/>
      <c r="C7" s="16"/>
      <c r="D7" s="14"/>
      <c r="E7" s="38"/>
      <c r="F7" s="38"/>
      <c r="G7" s="16"/>
    </row>
    <row r="8" spans="1:9" x14ac:dyDescent="0.25">
      <c r="A8" s="39"/>
      <c r="B8" s="40"/>
      <c r="C8" s="16"/>
      <c r="D8" s="14"/>
      <c r="E8" s="38"/>
      <c r="F8" s="38"/>
      <c r="G8" s="16"/>
    </row>
    <row r="9" spans="1:9" x14ac:dyDescent="0.25">
      <c r="A9" s="39"/>
      <c r="B9" s="40"/>
      <c r="C9" s="16"/>
      <c r="D9" s="14"/>
      <c r="E9" s="38"/>
      <c r="F9" s="38"/>
      <c r="G9" s="16"/>
    </row>
    <row r="10" spans="1:9" x14ac:dyDescent="0.25">
      <c r="A10" s="39"/>
      <c r="B10" s="40"/>
      <c r="C10" s="16"/>
      <c r="D10" s="14"/>
      <c r="E10" s="38"/>
      <c r="F10" s="38"/>
      <c r="G10" s="16"/>
    </row>
    <row r="11" spans="1:9" x14ac:dyDescent="0.25">
      <c r="A11" s="39"/>
      <c r="B11" s="40"/>
      <c r="C11" s="16"/>
      <c r="D11" s="14"/>
      <c r="E11" s="38"/>
      <c r="F11" s="38"/>
      <c r="G11" s="16"/>
    </row>
    <row r="12" spans="1:9" x14ac:dyDescent="0.25">
      <c r="A12" s="39"/>
      <c r="B12" s="40"/>
      <c r="C12" s="16"/>
      <c r="D12" s="14"/>
      <c r="E12" s="38"/>
      <c r="F12" s="38"/>
      <c r="G12" s="16"/>
    </row>
    <row r="13" spans="1:9" x14ac:dyDescent="0.25">
      <c r="A13" s="39"/>
      <c r="B13" s="40"/>
      <c r="C13" s="16"/>
      <c r="D13" s="14"/>
      <c r="E13" s="38"/>
      <c r="F13" s="38"/>
      <c r="G13" s="16"/>
    </row>
    <row r="14" spans="1:9" x14ac:dyDescent="0.25">
      <c r="A14" s="39"/>
      <c r="B14" s="40"/>
      <c r="C14" s="16"/>
      <c r="D14" s="14"/>
      <c r="E14" s="38"/>
      <c r="F14" s="38"/>
      <c r="G14" s="16"/>
    </row>
    <row r="15" spans="1:9" x14ac:dyDescent="0.25">
      <c r="A15" s="39"/>
      <c r="B15" s="40"/>
      <c r="C15" s="16"/>
      <c r="D15" s="14"/>
      <c r="E15" s="38"/>
      <c r="F15" s="38"/>
      <c r="G15" s="16"/>
    </row>
    <row r="16" spans="1:9" x14ac:dyDescent="0.25">
      <c r="A16" s="39"/>
      <c r="B16" s="40"/>
      <c r="C16" s="16"/>
      <c r="D16" s="14"/>
      <c r="E16" s="38"/>
      <c r="F16" s="38"/>
      <c r="G16" s="16"/>
    </row>
    <row r="17" spans="1:7" x14ac:dyDescent="0.25">
      <c r="A17" s="39"/>
      <c r="B17" s="40"/>
      <c r="C17" s="16"/>
      <c r="D17" s="14"/>
      <c r="E17" s="38"/>
      <c r="F17" s="38"/>
      <c r="G17" s="16"/>
    </row>
    <row r="18" spans="1:7" x14ac:dyDescent="0.25">
      <c r="A18" s="39"/>
      <c r="B18" s="40"/>
      <c r="C18" s="16"/>
      <c r="D18" s="14"/>
      <c r="E18" s="38"/>
      <c r="F18" s="38"/>
      <c r="G18" s="16"/>
    </row>
    <row r="19" spans="1:7" x14ac:dyDescent="0.25">
      <c r="A19" s="39"/>
      <c r="B19" s="40"/>
      <c r="C19" s="16"/>
      <c r="D19" s="14"/>
      <c r="E19" s="38"/>
      <c r="F19" s="38"/>
      <c r="G19" s="16"/>
    </row>
    <row r="20" spans="1:7" x14ac:dyDescent="0.25">
      <c r="A20" s="39"/>
      <c r="B20" s="40"/>
      <c r="C20" s="16"/>
      <c r="D20" s="14"/>
      <c r="E20" s="38"/>
      <c r="F20" s="38"/>
      <c r="G20" s="16"/>
    </row>
    <row r="21" spans="1:7" x14ac:dyDescent="0.25">
      <c r="A21" s="39"/>
      <c r="B21" s="40"/>
      <c r="C21" s="16"/>
      <c r="D21" s="14"/>
      <c r="E21" s="38"/>
      <c r="F21" s="38"/>
      <c r="G21" s="16"/>
    </row>
    <row r="22" spans="1:7" x14ac:dyDescent="0.25">
      <c r="A22" s="39"/>
      <c r="B22" s="40"/>
      <c r="C22" s="16"/>
      <c r="D22" s="14"/>
      <c r="E22" s="38"/>
      <c r="F22" s="38"/>
      <c r="G22" s="16"/>
    </row>
    <row r="23" spans="1:7" x14ac:dyDescent="0.25">
      <c r="A23" s="39"/>
      <c r="B23" s="40"/>
      <c r="C23" s="16"/>
      <c r="D23" s="14"/>
      <c r="E23" s="38"/>
      <c r="F23" s="38"/>
      <c r="G23" s="16"/>
    </row>
    <row r="24" spans="1:7" x14ac:dyDescent="0.25">
      <c r="A24" s="39"/>
      <c r="B24" s="40"/>
      <c r="C24" s="16"/>
      <c r="D24" s="14"/>
      <c r="E24" s="38"/>
      <c r="F24" s="38"/>
      <c r="G24" s="16"/>
    </row>
    <row r="25" spans="1:7" x14ac:dyDescent="0.25">
      <c r="A25" s="39"/>
      <c r="B25" s="40"/>
      <c r="C25" s="16"/>
      <c r="D25" s="14"/>
      <c r="E25" s="38"/>
      <c r="F25" s="38"/>
      <c r="G25" s="16"/>
    </row>
    <row r="26" spans="1:7" x14ac:dyDescent="0.25">
      <c r="A26" s="39"/>
      <c r="B26" s="40"/>
      <c r="C26" s="16"/>
      <c r="D26" s="14"/>
      <c r="E26" s="38"/>
      <c r="F26" s="38"/>
      <c r="G26" s="16"/>
    </row>
    <row r="27" spans="1:7" x14ac:dyDescent="0.25">
      <c r="A27" s="39"/>
      <c r="B27" s="40"/>
      <c r="C27" s="16"/>
      <c r="D27" s="14"/>
      <c r="E27" s="38"/>
      <c r="F27" s="38"/>
      <c r="G27" s="16"/>
    </row>
    <row r="28" spans="1:7" x14ac:dyDescent="0.25">
      <c r="A28" s="39"/>
      <c r="B28" s="40"/>
      <c r="C28" s="16"/>
      <c r="D28" s="14"/>
      <c r="E28" s="38"/>
      <c r="F28" s="38"/>
      <c r="G28" s="16"/>
    </row>
    <row r="29" spans="1:7" x14ac:dyDescent="0.25">
      <c r="A29" s="39"/>
      <c r="B29" s="40"/>
      <c r="C29" s="16"/>
      <c r="D29" s="14"/>
      <c r="E29" s="38"/>
      <c r="F29" s="38"/>
      <c r="G29" s="16"/>
    </row>
    <row r="30" spans="1:7" x14ac:dyDescent="0.25">
      <c r="A30" s="39"/>
      <c r="B30" s="40"/>
      <c r="C30" s="16"/>
      <c r="D30" s="14"/>
      <c r="E30" s="38"/>
      <c r="F30" s="38"/>
      <c r="G30" s="16"/>
    </row>
    <row r="31" spans="1:7" x14ac:dyDescent="0.25">
      <c r="A31" s="39"/>
      <c r="B31" s="40"/>
      <c r="C31" s="16"/>
      <c r="D31" s="14"/>
      <c r="E31" s="38"/>
      <c r="F31" s="38"/>
      <c r="G31" s="16"/>
    </row>
    <row r="32" spans="1:7" x14ac:dyDescent="0.25">
      <c r="A32" s="39"/>
      <c r="B32" s="40"/>
      <c r="C32" s="16"/>
      <c r="D32" s="14"/>
      <c r="E32" s="38"/>
      <c r="F32" s="38"/>
      <c r="G32" s="16"/>
    </row>
    <row r="33" spans="1:7" x14ac:dyDescent="0.25">
      <c r="A33" s="39"/>
      <c r="B33" s="40"/>
      <c r="C33" s="16"/>
      <c r="D33" s="14"/>
      <c r="E33" s="38"/>
      <c r="F33" s="38"/>
      <c r="G33" s="16"/>
    </row>
    <row r="34" spans="1:7" x14ac:dyDescent="0.25">
      <c r="A34" s="39"/>
      <c r="B34" s="40"/>
      <c r="C34" s="16"/>
      <c r="D34" s="14"/>
      <c r="E34" s="38"/>
      <c r="F34" s="38"/>
      <c r="G34" s="16"/>
    </row>
    <row r="35" spans="1:7" x14ac:dyDescent="0.25">
      <c r="A35" s="39"/>
      <c r="B35" s="40"/>
      <c r="C35" s="16"/>
      <c r="D35" s="14"/>
      <c r="E35" s="38"/>
      <c r="F35" s="38"/>
      <c r="G35" s="16"/>
    </row>
    <row r="36" spans="1:7" x14ac:dyDescent="0.25">
      <c r="A36" s="39"/>
      <c r="B36" s="40"/>
      <c r="C36" s="16"/>
      <c r="D36" s="14"/>
      <c r="E36" s="38"/>
      <c r="F36" s="38"/>
      <c r="G36" s="16"/>
    </row>
    <row r="37" spans="1:7" x14ac:dyDescent="0.25">
      <c r="A37" s="39"/>
      <c r="B37" s="40"/>
      <c r="C37" s="16"/>
      <c r="D37" s="14"/>
      <c r="E37" s="38"/>
      <c r="F37" s="38"/>
      <c r="G37" s="16"/>
    </row>
    <row r="38" spans="1:7" x14ac:dyDescent="0.25">
      <c r="A38" s="39"/>
      <c r="B38" s="40"/>
      <c r="C38" s="16"/>
      <c r="D38" s="14"/>
      <c r="E38" s="38"/>
      <c r="F38" s="38"/>
      <c r="G38" s="16"/>
    </row>
    <row r="39" spans="1:7" x14ac:dyDescent="0.25">
      <c r="A39" s="39"/>
      <c r="B39" s="40"/>
      <c r="C39" s="16"/>
      <c r="D39" s="17"/>
      <c r="E39" s="38"/>
      <c r="F39" s="38"/>
      <c r="G39" s="16"/>
    </row>
  </sheetData>
  <mergeCells count="74">
    <mergeCell ref="A39:B39"/>
    <mergeCell ref="E39:F39"/>
    <mergeCell ref="A36:B36"/>
    <mergeCell ref="E36:F36"/>
    <mergeCell ref="A37:B37"/>
    <mergeCell ref="E37:F37"/>
    <mergeCell ref="A38:B38"/>
    <mergeCell ref="E38:F38"/>
    <mergeCell ref="A33:B33"/>
    <mergeCell ref="E33:F33"/>
    <mergeCell ref="A34:B34"/>
    <mergeCell ref="E34:F34"/>
    <mergeCell ref="A35:B35"/>
    <mergeCell ref="E35:F35"/>
    <mergeCell ref="A30:B30"/>
    <mergeCell ref="E30:F30"/>
    <mergeCell ref="A31:B31"/>
    <mergeCell ref="E31:F31"/>
    <mergeCell ref="A32:B32"/>
    <mergeCell ref="E32:F32"/>
    <mergeCell ref="A27:B27"/>
    <mergeCell ref="E27:F27"/>
    <mergeCell ref="A28:B28"/>
    <mergeCell ref="E28:F28"/>
    <mergeCell ref="A29:B29"/>
    <mergeCell ref="E29:F29"/>
    <mergeCell ref="A24:B24"/>
    <mergeCell ref="E24:F24"/>
    <mergeCell ref="A25:B25"/>
    <mergeCell ref="E25:F25"/>
    <mergeCell ref="A26:B26"/>
    <mergeCell ref="E26:F26"/>
    <mergeCell ref="A21:B21"/>
    <mergeCell ref="E21:F21"/>
    <mergeCell ref="A22:B22"/>
    <mergeCell ref="E22:F22"/>
    <mergeCell ref="A23:B23"/>
    <mergeCell ref="E23:F23"/>
    <mergeCell ref="A18:B18"/>
    <mergeCell ref="E18:F18"/>
    <mergeCell ref="A19:B19"/>
    <mergeCell ref="E19:F19"/>
    <mergeCell ref="A20:B20"/>
    <mergeCell ref="E20:F20"/>
    <mergeCell ref="A15:B15"/>
    <mergeCell ref="E15:F15"/>
    <mergeCell ref="A16:B16"/>
    <mergeCell ref="E16:F16"/>
    <mergeCell ref="A17:B17"/>
    <mergeCell ref="E17:F17"/>
    <mergeCell ref="A12:B12"/>
    <mergeCell ref="E12:F12"/>
    <mergeCell ref="A13:B13"/>
    <mergeCell ref="E13:F13"/>
    <mergeCell ref="A14:B14"/>
    <mergeCell ref="E14:F14"/>
    <mergeCell ref="A9:B9"/>
    <mergeCell ref="E9:F9"/>
    <mergeCell ref="A10:B10"/>
    <mergeCell ref="E10:F10"/>
    <mergeCell ref="A11:B11"/>
    <mergeCell ref="E11:F11"/>
    <mergeCell ref="A6:B6"/>
    <mergeCell ref="E6:F6"/>
    <mergeCell ref="A7:B7"/>
    <mergeCell ref="E7:F7"/>
    <mergeCell ref="A8:B8"/>
    <mergeCell ref="E8:F8"/>
    <mergeCell ref="A3:B3"/>
    <mergeCell ref="E3:F3"/>
    <mergeCell ref="A4:B4"/>
    <mergeCell ref="E4:F4"/>
    <mergeCell ref="A5:B5"/>
    <mergeCell ref="E5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Entrée</vt:lpstr>
      <vt:lpstr>Sortie</vt:lpstr>
      <vt:lpstr>Suivi de stock</vt:lpstr>
      <vt:lpstr>Devis</vt:lpstr>
      <vt:lpstr>Entrée</vt:lpstr>
      <vt:lpstr>Sortie</vt:lpstr>
      <vt:lpstr>Tableau</vt:lpstr>
      <vt:lpstr>ValHighlight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Chataigner</dc:creator>
  <cp:lastModifiedBy>Kévin Chataigner</cp:lastModifiedBy>
  <cp:lastPrinted>2016-02-24T09:35:30Z</cp:lastPrinted>
  <dcterms:created xsi:type="dcterms:W3CDTF">2016-02-22T15:00:41Z</dcterms:created>
  <dcterms:modified xsi:type="dcterms:W3CDTF">2016-03-07T09:55:03Z</dcterms:modified>
</cp:coreProperties>
</file>