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/>
  <workbookPr autoCompressPictures="0"/>
  <bookViews>
    <workbookView xWindow="-1020" yWindow="0" windowWidth="25600" windowHeight="1488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20" i="1"/>
  <c r="S20" i="1"/>
  <c r="J20" i="1"/>
  <c r="G20" i="1"/>
  <c r="Q20" i="1"/>
  <c r="S6" i="1"/>
  <c r="J6" i="1"/>
  <c r="G6" i="1"/>
  <c r="Q6" i="1"/>
  <c r="L6" i="1"/>
  <c r="O6" i="1"/>
  <c r="P6" i="1"/>
  <c r="K20" i="1"/>
  <c r="K6" i="1"/>
  <c r="M20" i="1"/>
  <c r="L20" i="1"/>
  <c r="N20" i="1"/>
  <c r="O20" i="1"/>
  <c r="P20" i="1"/>
  <c r="M6" i="1"/>
  <c r="N6" i="1"/>
</calcChain>
</file>

<file path=xl/sharedStrings.xml><?xml version="1.0" encoding="utf-8"?>
<sst xmlns="http://schemas.openxmlformats.org/spreadsheetml/2006/main" count="42" uniqueCount="23">
  <si>
    <r>
      <t xml:space="preserve">charge expl  </t>
    </r>
    <r>
      <rPr>
        <b/>
        <i/>
        <sz val="12"/>
        <color theme="1"/>
        <rFont val="Calibri"/>
        <family val="2"/>
        <scheme val="minor"/>
      </rPr>
      <t xml:space="preserve"> q
</t>
    </r>
    <r>
      <rPr>
        <sz val="11"/>
        <color theme="1"/>
        <rFont val="Calibri"/>
        <family val="2"/>
        <scheme val="minor"/>
      </rPr>
      <t>(kN/m2)</t>
    </r>
  </si>
  <si>
    <r>
      <t xml:space="preserve">ch répart </t>
    </r>
    <r>
      <rPr>
        <b/>
        <i/>
        <sz val="12"/>
        <color theme="1"/>
        <rFont val="Calibri"/>
        <family val="2"/>
        <scheme val="minor"/>
      </rPr>
      <t xml:space="preserve">p
</t>
    </r>
    <r>
      <rPr>
        <sz val="11"/>
        <color theme="1"/>
        <rFont val="Calibri"/>
        <family val="2"/>
        <scheme val="minor"/>
      </rPr>
      <t>(kN/m2)</t>
    </r>
  </si>
  <si>
    <t>DALLES PORTEE UNIQUE</t>
  </si>
  <si>
    <t>type continuité</t>
  </si>
  <si>
    <r>
      <t xml:space="preserve">coeff  </t>
    </r>
    <r>
      <rPr>
        <b/>
        <i/>
        <sz val="12"/>
        <color theme="1"/>
        <rFont val="Calibri"/>
        <family val="2"/>
        <scheme val="minor"/>
      </rPr>
      <t>k</t>
    </r>
  </si>
  <si>
    <t>rive</t>
  </si>
  <si>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>hypo h=0,18</t>
    </r>
  </si>
  <si>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>hypo h=0,19</t>
    </r>
    <r>
      <rPr>
        <sz val="11"/>
        <color theme="1"/>
        <rFont val="Calibri"/>
        <family val="2"/>
        <scheme val="minor"/>
      </rPr>
      <t/>
    </r>
  </si>
  <si>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>hypo h=0,20</t>
    </r>
    <r>
      <rPr>
        <sz val="11"/>
        <color theme="1"/>
        <rFont val="Calibri"/>
        <family val="2"/>
        <scheme val="minor"/>
      </rPr>
      <t/>
    </r>
  </si>
  <si>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>hypo h=0,21</t>
    </r>
    <r>
      <rPr>
        <sz val="11"/>
        <color theme="1"/>
        <rFont val="Calibri"/>
        <family val="2"/>
        <scheme val="minor"/>
      </rPr>
      <t/>
    </r>
  </si>
  <si>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>hypo h=0,22</t>
    </r>
    <r>
      <rPr>
        <sz val="11"/>
        <color theme="1"/>
        <rFont val="Calibri"/>
        <family val="2"/>
        <scheme val="minor"/>
      </rPr>
      <t/>
    </r>
  </si>
  <si>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>hypo h=0,23</t>
    </r>
    <r>
      <rPr>
        <sz val="11"/>
        <color theme="1"/>
        <rFont val="Calibri"/>
        <family val="2"/>
        <scheme val="minor"/>
      </rPr>
      <t/>
    </r>
  </si>
  <si>
    <t># Plancher Haut</t>
  </si>
  <si>
    <t># Dalle</t>
  </si>
  <si>
    <t>DALLES PORTEE DOUBLE</t>
  </si>
  <si>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/>
    </r>
  </si>
  <si>
    <r>
      <t xml:space="preserve">correction </t>
    </r>
    <r>
      <rPr>
        <b/>
        <i/>
        <sz val="12"/>
        <color theme="1"/>
        <rFont val="Calibri"/>
        <family val="2"/>
        <scheme val="minor"/>
      </rPr>
      <t>ξ</t>
    </r>
  </si>
  <si>
    <r>
      <rPr>
        <b/>
        <i/>
        <sz val="12"/>
        <color theme="1"/>
        <rFont val="Calibri"/>
        <family val="2"/>
        <scheme val="minor"/>
      </rPr>
      <t>h</t>
    </r>
    <r>
      <rPr>
        <sz val="11"/>
        <color theme="1"/>
        <rFont val="Calibri"/>
        <family val="2"/>
        <scheme val="minor"/>
      </rPr>
      <t xml:space="preserve"> mini=
0,9x</t>
    </r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/>
    </r>
  </si>
  <si>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>hypo h=0,24</t>
    </r>
  </si>
  <si>
    <r>
      <rPr>
        <b/>
        <i/>
        <sz val="12"/>
        <color theme="1"/>
        <rFont val="Calibri"/>
        <family val="2"/>
        <scheme val="minor"/>
      </rPr>
      <t>h</t>
    </r>
    <r>
      <rPr>
        <sz val="11"/>
        <color theme="1"/>
        <rFont val="Calibri"/>
        <family val="2"/>
        <scheme val="minor"/>
      </rPr>
      <t xml:space="preserve"> mini=
</t>
    </r>
    <r>
      <rPr>
        <b/>
        <i/>
        <sz val="12"/>
        <color theme="1"/>
        <rFont val="Calibri"/>
        <family val="2"/>
        <scheme val="minor"/>
      </rPr>
      <t>ξ</t>
    </r>
    <r>
      <rPr>
        <sz val="11"/>
        <color theme="1"/>
        <rFont val="Calibri"/>
        <family val="2"/>
        <scheme val="minor"/>
      </rPr>
      <t>x0,9x</t>
    </r>
    <r>
      <rPr>
        <b/>
        <i/>
        <sz val="12"/>
        <color theme="1"/>
        <rFont val="Calibri"/>
        <family val="2"/>
        <scheme val="minor"/>
      </rPr>
      <t>h</t>
    </r>
    <r>
      <rPr>
        <i/>
        <sz val="11"/>
        <color theme="1"/>
        <rFont val="Calibri"/>
        <family val="2"/>
        <scheme val="minor"/>
      </rPr>
      <t xml:space="preserve">optim
</t>
    </r>
    <r>
      <rPr>
        <sz val="11"/>
        <color theme="1"/>
        <rFont val="Calibri"/>
        <family val="2"/>
        <scheme val="minor"/>
      </rPr>
      <t/>
    </r>
  </si>
  <si>
    <r>
      <t xml:space="preserve">portée  </t>
    </r>
    <r>
      <rPr>
        <b/>
        <i/>
        <sz val="12"/>
        <color theme="1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y   (m)</t>
    </r>
  </si>
  <si>
    <r>
      <t xml:space="preserve">portée  </t>
    </r>
    <r>
      <rPr>
        <b/>
        <i/>
        <sz val="12"/>
        <color theme="1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x   (m)</t>
    </r>
  </si>
  <si>
    <r>
      <t>charge perm</t>
    </r>
    <r>
      <rPr>
        <b/>
        <i/>
        <sz val="12"/>
        <color theme="1"/>
        <rFont val="Calibri"/>
        <family val="2"/>
        <scheme val="minor"/>
      </rPr>
      <t xml:space="preserve"> g'
</t>
    </r>
    <r>
      <rPr>
        <sz val="11"/>
        <color theme="1"/>
        <rFont val="Calibri"/>
        <family val="2"/>
        <scheme val="minor"/>
      </rPr>
      <t>(kN/m2)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</si>
</sst>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4" fillId="0" borderId="0" xfId="0" applyNumberFormat="1" applyFont="1"/>
    <xf numFmtId="164" fontId="0" fillId="0" borderId="0" xfId="0" applyNumberFormat="1"/>
    <xf numFmtId="2" fontId="3" fillId="0" borderId="0" xfId="0" applyNumberFormat="1" applyFont="1"/>
    <xf numFmtId="2" fontId="5" fillId="0" borderId="0" xfId="0" applyNumberFormat="1" applyFont="1"/>
    <xf numFmtId="0" fontId="4" fillId="0" borderId="0" xfId="0" applyNumberFormat="1" applyFont="1"/>
    <xf numFmtId="0" fontId="4" fillId="0" borderId="0" xfId="0" applyFont="1" applyAlignment="1">
      <alignment horizontal="right"/>
    </xf>
    <xf numFmtId="0" fontId="0" fillId="2" borderId="0" xfId="0" applyFill="1" applyAlignment="1">
      <alignment vertical="top" wrapText="1"/>
    </xf>
    <xf numFmtId="0" fontId="0" fillId="2" borderId="0" xfId="0" applyFill="1" applyAlignment="1">
      <alignment vertical="top"/>
    </xf>
    <xf numFmtId="164" fontId="0" fillId="2" borderId="0" xfId="0" applyNumberFormat="1" applyFill="1"/>
    <xf numFmtId="0" fontId="4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21"/>
  <sheetViews>
    <sheetView tabSelected="1" topLeftCell="D1" zoomScale="91" zoomScaleNormal="91" zoomScalePageLayoutView="91" workbookViewId="0">
      <selection activeCell="R4" sqref="R4:R6"/>
    </sheetView>
  </sheetViews>
  <sheetFormatPr baseColWidth="10" defaultRowHeight="14" x14ac:dyDescent="0"/>
  <cols>
    <col min="1" max="1" width="22.1640625" bestFit="1" customWidth="1"/>
    <col min="2" max="10" width="14.6640625" customWidth="1"/>
    <col min="11" max="11" width="11.6640625" customWidth="1"/>
    <col min="12" max="12" width="12.33203125" customWidth="1"/>
    <col min="13" max="13" width="11" customWidth="1"/>
    <col min="14" max="14" width="12.6640625" customWidth="1"/>
    <col min="15" max="15" width="8.83203125" customWidth="1"/>
    <col min="16" max="19" width="14.6640625" customWidth="1"/>
  </cols>
  <sheetData>
    <row r="2" spans="1:19">
      <c r="A2" t="s">
        <v>2</v>
      </c>
    </row>
    <row r="3" spans="1:19" s="1" customFormat="1" ht="7" customHeight="1">
      <c r="H3" s="2"/>
      <c r="I3" s="2"/>
      <c r="J3" s="2"/>
    </row>
    <row r="4" spans="1:19" s="1" customFormat="1" ht="45">
      <c r="A4" s="1" t="s">
        <v>12</v>
      </c>
      <c r="B4" s="1" t="s">
        <v>13</v>
      </c>
      <c r="C4" s="1" t="s">
        <v>21</v>
      </c>
      <c r="D4" s="1" t="s">
        <v>20</v>
      </c>
      <c r="E4" s="2" t="s">
        <v>16</v>
      </c>
      <c r="F4" s="1" t="s">
        <v>3</v>
      </c>
      <c r="G4" s="1" t="s">
        <v>4</v>
      </c>
      <c r="H4" s="2" t="s">
        <v>22</v>
      </c>
      <c r="I4" s="2" t="s">
        <v>0</v>
      </c>
      <c r="J4" s="2" t="s">
        <v>1</v>
      </c>
      <c r="K4" s="12" t="s">
        <v>6</v>
      </c>
      <c r="L4" s="12" t="s">
        <v>7</v>
      </c>
      <c r="M4" s="12" t="s">
        <v>8</v>
      </c>
      <c r="N4" s="12" t="s">
        <v>9</v>
      </c>
      <c r="O4" s="12" t="s">
        <v>10</v>
      </c>
      <c r="P4" s="12" t="s">
        <v>11</v>
      </c>
      <c r="Q4" s="12" t="s">
        <v>18</v>
      </c>
      <c r="R4" s="12" t="s">
        <v>15</v>
      </c>
      <c r="S4" s="2" t="s">
        <v>17</v>
      </c>
    </row>
    <row r="5" spans="1:19" s="1" customFormat="1" ht="7" customHeight="1">
      <c r="H5" s="2"/>
      <c r="I5" s="2"/>
      <c r="J5" s="2"/>
      <c r="K5" s="13"/>
      <c r="L5" s="13"/>
      <c r="M5" s="13"/>
      <c r="N5" s="13"/>
      <c r="O5" s="13"/>
      <c r="P5" s="13"/>
      <c r="Q5" s="13"/>
      <c r="R5" s="13"/>
    </row>
    <row r="6" spans="1:19">
      <c r="A6" s="10"/>
      <c r="B6" s="5"/>
      <c r="C6" s="6">
        <v>12</v>
      </c>
      <c r="D6" s="6">
        <v>6</v>
      </c>
      <c r="E6" s="3">
        <f>ABS(1-(2/3)*((C6/D6)^2))^(1/3)</f>
        <v>1.1856311014966876</v>
      </c>
      <c r="F6" s="11" t="s">
        <v>5</v>
      </c>
      <c r="G6" s="4">
        <f t="shared" ref="G6" si="0">IF(F6="isostatique",0.018,IF(F6="rive",0.016,IF(F6="intermediaire",0.013,0)))</f>
        <v>1.6E-2</v>
      </c>
      <c r="H6" s="6">
        <v>5</v>
      </c>
      <c r="I6" s="6">
        <v>2.5</v>
      </c>
      <c r="J6" s="8">
        <f t="shared" ref="J6" si="1">SUM(H6:I6)</f>
        <v>7.5</v>
      </c>
      <c r="K6" s="14">
        <f t="shared" ref="K6" si="2">(G6*D6*((25*0.18+J6)^(1/3)))</f>
        <v>0.21978513457023974</v>
      </c>
      <c r="L6" s="14">
        <f t="shared" ref="L6" si="3">(G6*D6*(25*0.19+J6)^(1/3))</f>
        <v>0.22130094201880546</v>
      </c>
      <c r="M6" s="14">
        <f t="shared" ref="M6" si="4">(G6*D6*(25*0.2+J6)^(1/3))</f>
        <v>0.2227962640134134</v>
      </c>
      <c r="N6" s="14">
        <f t="shared" ref="N6" si="5">(G6*D6*(25*0.21+J6)^(1/3))</f>
        <v>0.22427177896105249</v>
      </c>
      <c r="O6" s="14">
        <f t="shared" ref="O6" si="6">(G6*D6*(25*0.22+J6)^(1/3))</f>
        <v>0.22572813002119271</v>
      </c>
      <c r="P6" s="14">
        <f t="shared" ref="P6" si="7">(G6*D6*(25*0.22+J6)^(1/3))</f>
        <v>0.22572813002119271</v>
      </c>
      <c r="Q6" s="14">
        <f t="shared" ref="Q6" si="8">(G6*D6*(25*0.24+J6)^(1/3))</f>
        <v>0.22858575148342072</v>
      </c>
      <c r="R6" s="15">
        <v>0.22600000000000001</v>
      </c>
      <c r="S6" s="9">
        <f t="shared" ref="S6" si="9">0.9*R6</f>
        <v>0.2034</v>
      </c>
    </row>
    <row r="7" spans="1:19">
      <c r="A7" s="10"/>
      <c r="B7" s="5"/>
      <c r="C7" s="6"/>
      <c r="D7" s="6"/>
      <c r="E7" s="3"/>
      <c r="F7" s="11"/>
      <c r="G7" s="4"/>
      <c r="H7" s="6"/>
      <c r="I7" s="6"/>
      <c r="J7" s="8"/>
      <c r="K7" s="7"/>
      <c r="L7" s="7"/>
      <c r="M7" s="7"/>
      <c r="N7" s="7"/>
      <c r="O7" s="7"/>
      <c r="P7" s="7"/>
      <c r="Q7" s="7"/>
      <c r="R7" s="5"/>
      <c r="S7" s="9"/>
    </row>
    <row r="8" spans="1:19">
      <c r="A8" s="10"/>
      <c r="B8" s="5"/>
      <c r="C8" s="6"/>
      <c r="D8" s="6"/>
      <c r="E8" s="3"/>
      <c r="F8" s="11"/>
      <c r="G8" s="4"/>
      <c r="H8" s="6"/>
      <c r="I8" s="6"/>
      <c r="J8" s="8"/>
      <c r="K8" s="7"/>
      <c r="L8" s="7"/>
      <c r="M8" s="7"/>
      <c r="N8" s="7"/>
      <c r="O8" s="7"/>
      <c r="P8" s="7"/>
      <c r="Q8" s="7"/>
      <c r="R8" s="5"/>
      <c r="S8" s="9"/>
    </row>
    <row r="9" spans="1:19">
      <c r="A9" s="10"/>
      <c r="B9" s="5"/>
      <c r="C9" s="6"/>
      <c r="D9" s="6"/>
      <c r="E9" s="3"/>
      <c r="F9" s="11"/>
      <c r="G9" s="4"/>
      <c r="H9" s="6"/>
      <c r="I9" s="6"/>
      <c r="J9" s="8"/>
      <c r="K9" s="7"/>
      <c r="L9" s="7"/>
      <c r="M9" s="7"/>
      <c r="N9" s="7"/>
      <c r="O9" s="7"/>
      <c r="P9" s="7"/>
      <c r="Q9" s="7"/>
      <c r="R9" s="5"/>
      <c r="S9" s="9"/>
    </row>
    <row r="10" spans="1:19">
      <c r="A10" s="10"/>
      <c r="B10" s="5"/>
      <c r="C10" s="6"/>
      <c r="D10" s="6"/>
      <c r="E10" s="3"/>
      <c r="F10" s="11"/>
      <c r="G10" s="4"/>
      <c r="H10" s="6"/>
      <c r="I10" s="6"/>
      <c r="J10" s="8"/>
      <c r="K10" s="7"/>
      <c r="L10" s="7"/>
      <c r="M10" s="7"/>
      <c r="N10" s="7"/>
      <c r="O10" s="7"/>
      <c r="P10" s="7"/>
      <c r="Q10" s="7"/>
      <c r="R10" s="5"/>
      <c r="S10" s="9"/>
    </row>
    <row r="11" spans="1:19">
      <c r="A11" s="10"/>
      <c r="B11" s="5"/>
      <c r="C11" s="6"/>
      <c r="D11" s="6"/>
      <c r="E11" s="3"/>
      <c r="F11" s="11"/>
      <c r="G11" s="4"/>
      <c r="H11" s="6"/>
      <c r="I11" s="6"/>
      <c r="J11" s="8"/>
      <c r="K11" s="7"/>
      <c r="L11" s="7"/>
      <c r="M11" s="7"/>
      <c r="N11" s="7"/>
      <c r="O11" s="7"/>
      <c r="P11" s="7"/>
      <c r="Q11" s="7"/>
      <c r="R11" s="5"/>
      <c r="S11" s="9"/>
    </row>
    <row r="12" spans="1:19">
      <c r="A12" s="10"/>
      <c r="B12" s="5"/>
      <c r="C12" s="6"/>
      <c r="D12" s="6"/>
      <c r="E12" s="3"/>
      <c r="F12" s="11"/>
      <c r="G12" s="4"/>
      <c r="H12" s="6"/>
      <c r="I12" s="6"/>
      <c r="J12" s="8"/>
      <c r="K12" s="7"/>
      <c r="L12" s="7"/>
      <c r="M12" s="7"/>
      <c r="N12" s="7"/>
      <c r="O12" s="7"/>
      <c r="P12" s="7"/>
      <c r="Q12" s="7"/>
      <c r="R12" s="5"/>
      <c r="S12" s="9"/>
    </row>
    <row r="13" spans="1:19">
      <c r="A13" s="10"/>
      <c r="B13" s="5"/>
      <c r="C13" s="6"/>
      <c r="D13" s="6"/>
      <c r="E13" s="3"/>
      <c r="F13" s="11"/>
      <c r="G13" s="4"/>
      <c r="H13" s="6"/>
      <c r="I13" s="6"/>
      <c r="J13" s="8"/>
      <c r="K13" s="7"/>
      <c r="L13" s="7"/>
      <c r="M13" s="7"/>
      <c r="N13" s="7"/>
      <c r="O13" s="7"/>
      <c r="P13" s="7"/>
      <c r="Q13" s="7"/>
      <c r="R13" s="5"/>
      <c r="S13" s="9"/>
    </row>
    <row r="16" spans="1:19">
      <c r="A16" t="s">
        <v>14</v>
      </c>
    </row>
    <row r="17" spans="1:19" s="1" customFormat="1" ht="7" customHeight="1">
      <c r="H17" s="2"/>
      <c r="I17" s="2"/>
      <c r="J17" s="2"/>
    </row>
    <row r="18" spans="1:19" s="1" customFormat="1" ht="45">
      <c r="A18" s="1" t="s">
        <v>12</v>
      </c>
      <c r="B18" s="1" t="s">
        <v>13</v>
      </c>
      <c r="C18" s="1" t="s">
        <v>21</v>
      </c>
      <c r="D18" s="1" t="s">
        <v>20</v>
      </c>
      <c r="E18" s="2" t="s">
        <v>16</v>
      </c>
      <c r="F18" s="1" t="s">
        <v>3</v>
      </c>
      <c r="G18" s="1" t="s">
        <v>4</v>
      </c>
      <c r="H18" s="2" t="s">
        <v>22</v>
      </c>
      <c r="I18" s="2" t="s">
        <v>0</v>
      </c>
      <c r="J18" s="2" t="s">
        <v>1</v>
      </c>
      <c r="K18" s="2" t="s">
        <v>6</v>
      </c>
      <c r="L18" s="2" t="s">
        <v>7</v>
      </c>
      <c r="M18" s="2" t="s">
        <v>8</v>
      </c>
      <c r="N18" s="2" t="s">
        <v>9</v>
      </c>
      <c r="O18" s="2" t="s">
        <v>10</v>
      </c>
      <c r="P18" s="2" t="s">
        <v>11</v>
      </c>
      <c r="Q18" s="2" t="s">
        <v>18</v>
      </c>
      <c r="R18" s="2" t="s">
        <v>15</v>
      </c>
      <c r="S18" s="2" t="s">
        <v>19</v>
      </c>
    </row>
    <row r="19" spans="1:19" s="1" customFormat="1" ht="7" customHeight="1">
      <c r="H19" s="2"/>
      <c r="I19" s="2"/>
      <c r="J19" s="2"/>
    </row>
    <row r="20" spans="1:19">
      <c r="A20" s="10"/>
      <c r="B20" s="5"/>
      <c r="C20" s="6">
        <v>12</v>
      </c>
      <c r="D20" s="6">
        <v>6</v>
      </c>
      <c r="E20" s="3">
        <f>ABS(1-(2/3)*((C20/D20)^2))^(1/3)</f>
        <v>1.1856311014966876</v>
      </c>
      <c r="F20" s="11" t="s">
        <v>5</v>
      </c>
      <c r="G20" s="4">
        <f>IF(F20="isostatique",0.018,IF(F20="rive",0.016,IF(F20="intermediaire",0.013,0)))</f>
        <v>1.6E-2</v>
      </c>
      <c r="H20" s="6">
        <v>5</v>
      </c>
      <c r="I20" s="6">
        <v>2.5</v>
      </c>
      <c r="J20" s="8">
        <f>SUM(H20:I20)</f>
        <v>7.5</v>
      </c>
      <c r="K20" s="7">
        <f>(G20*D20*((25*0.18+J20)^(1/3)))</f>
        <v>0.21978513457023974</v>
      </c>
      <c r="L20" s="7">
        <f>(G20*D20*(25*0.19+J20)^(1/3))</f>
        <v>0.22130094201880546</v>
      </c>
      <c r="M20" s="7">
        <f>(G20*D20*(25*0.2+J20)^(1/3))</f>
        <v>0.2227962640134134</v>
      </c>
      <c r="N20" s="7">
        <f>(G20*D20*(25*0.21+J20)^(1/3))</f>
        <v>0.22427177896105249</v>
      </c>
      <c r="O20" s="7">
        <f>(G20*D20*(25*0.22+J20)^(1/3))</f>
        <v>0.22572813002119271</v>
      </c>
      <c r="P20" s="7">
        <f>(G20*D20*(25*0.22+J20)^(1/3))</f>
        <v>0.22572813002119271</v>
      </c>
      <c r="Q20" s="7">
        <f>(G20*D20*(25*0.24+J20)^(1/3))</f>
        <v>0.22858575148342072</v>
      </c>
      <c r="R20" s="5">
        <v>0.22600000000000001</v>
      </c>
      <c r="S20" s="9">
        <f>E20*0.9*R20</f>
        <v>0.24115736604442628</v>
      </c>
    </row>
    <row r="21" spans="1:19">
      <c r="C21" s="3"/>
      <c r="D21" s="3"/>
    </row>
  </sheetData>
  <dataValidations count="2">
    <dataValidation type="list" allowBlank="1" showInputMessage="1" showErrorMessage="1" sqref="J26">
      <formula1>$M$13:$M$24</formula1>
    </dataValidation>
    <dataValidation type="list" allowBlank="1" showInputMessage="1" showErrorMessage="1" sqref="F6:F13 F20">
      <formula1>"isostatique,rive,intermediaire"</formula1>
    </dataValidation>
  </dataValidations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Devals</dc:creator>
  <cp:lastModifiedBy>Véronique Ansermet</cp:lastModifiedBy>
  <dcterms:created xsi:type="dcterms:W3CDTF">2016-03-04T19:54:16Z</dcterms:created>
  <dcterms:modified xsi:type="dcterms:W3CDTF">2016-03-04T22:11:54Z</dcterms:modified>
</cp:coreProperties>
</file>