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hérèse\Desktop\"/>
    </mc:Choice>
  </mc:AlternateContent>
  <bookViews>
    <workbookView xWindow="0" yWindow="0" windowWidth="25200" windowHeight="11880"/>
  </bookViews>
  <sheets>
    <sheet name="Resultat" sheetId="1" r:id="rId1"/>
    <sheet name="Base" sheetId="2" r:id="rId2"/>
  </sheets>
  <definedNames>
    <definedName name="list">Base!$B$2:$B$22</definedName>
    <definedName name="test">Base!$A$2:$T$18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B4" i="2" l="1"/>
  <c r="BB5" i="2"/>
  <c r="BB6" i="2"/>
  <c r="BB7" i="2"/>
  <c r="BB8" i="2"/>
  <c r="BB9" i="2"/>
  <c r="BB10" i="2"/>
  <c r="BB11" i="2"/>
  <c r="BB12" i="2"/>
  <c r="BB13" i="2"/>
  <c r="BB14" i="2"/>
  <c r="BB15" i="2"/>
  <c r="BB16" i="2"/>
  <c r="BB17" i="2"/>
  <c r="BB18" i="2"/>
  <c r="BB19" i="2"/>
  <c r="BB20" i="2"/>
  <c r="BB21" i="2"/>
  <c r="BB22" i="2"/>
  <c r="BB23" i="2"/>
  <c r="BB24" i="2"/>
  <c r="BB25" i="2"/>
  <c r="BB26" i="2"/>
  <c r="BB27" i="2"/>
  <c r="BB28" i="2"/>
  <c r="BB29" i="2"/>
  <c r="BB30" i="2"/>
  <c r="BB31" i="2"/>
  <c r="BB32" i="2"/>
  <c r="BB33" i="2"/>
  <c r="BB34" i="2"/>
  <c r="BB35" i="2"/>
  <c r="BB36" i="2"/>
  <c r="BB37" i="2"/>
  <c r="BB38" i="2"/>
  <c r="BB39" i="2"/>
  <c r="BB40" i="2"/>
  <c r="BB41" i="2"/>
  <c r="BB3" i="2"/>
  <c r="B2" i="1"/>
  <c r="BB2" i="1" s="1"/>
  <c r="A2" i="1" s="1"/>
  <c r="BB2" i="2"/>
  <c r="B369" i="1"/>
  <c r="B363" i="1"/>
  <c r="B357" i="1"/>
  <c r="B351" i="1"/>
  <c r="F369" i="1"/>
  <c r="B338" i="1"/>
  <c r="B332" i="1"/>
  <c r="B326" i="1"/>
  <c r="B320" i="1"/>
  <c r="B314" i="1"/>
  <c r="B308" i="1"/>
  <c r="B302" i="1"/>
  <c r="B284" i="1"/>
  <c r="B278" i="1"/>
  <c r="B272" i="1"/>
  <c r="B266" i="1"/>
  <c r="B249" i="1"/>
  <c r="B243" i="1"/>
  <c r="B237" i="1"/>
  <c r="B226" i="1"/>
  <c r="B220" i="1"/>
  <c r="B214" i="1"/>
  <c r="B208" i="1"/>
  <c r="B202" i="1"/>
  <c r="B196" i="1"/>
  <c r="B190" i="1"/>
  <c r="B184" i="1"/>
  <c r="B175" i="1"/>
  <c r="B169" i="1"/>
  <c r="B163" i="1"/>
  <c r="B157" i="1"/>
  <c r="B151" i="1"/>
  <c r="B145" i="1"/>
  <c r="B139" i="1"/>
  <c r="B133" i="1"/>
  <c r="B124" i="1"/>
  <c r="B118" i="1"/>
  <c r="B112" i="1"/>
  <c r="B95" i="1"/>
  <c r="B89" i="1"/>
  <c r="B83" i="1"/>
  <c r="B77" i="1"/>
  <c r="B71" i="1"/>
  <c r="B65" i="1"/>
  <c r="B59" i="1"/>
  <c r="B48" i="1"/>
  <c r="B42" i="1"/>
  <c r="C32" i="1"/>
  <c r="C28" i="1"/>
  <c r="C24" i="1"/>
  <c r="C20" i="1"/>
  <c r="C16" i="1"/>
  <c r="C12" i="1"/>
  <c r="BA2" i="1" l="1"/>
  <c r="K2" i="1"/>
  <c r="AF2" i="1"/>
  <c r="P2" i="1"/>
  <c r="AK2" i="1"/>
  <c r="U2" i="1"/>
  <c r="AQ2" i="1"/>
  <c r="E2" i="1"/>
  <c r="F24" i="1" s="1"/>
  <c r="AA2" i="1"/>
  <c r="AV2" i="1"/>
  <c r="G2" i="1"/>
  <c r="L2" i="1"/>
  <c r="Q2" i="1"/>
  <c r="W2" i="1"/>
  <c r="AB2" i="1"/>
  <c r="AG2" i="1"/>
  <c r="AM2" i="1"/>
  <c r="AR2" i="1"/>
  <c r="AW2" i="1"/>
  <c r="C2" i="1"/>
  <c r="F16" i="1" s="1"/>
  <c r="H2" i="1"/>
  <c r="M2" i="1"/>
  <c r="S2" i="1"/>
  <c r="X2" i="1"/>
  <c r="AC2" i="1"/>
  <c r="AI2" i="1"/>
  <c r="AN2" i="1"/>
  <c r="AS2" i="1"/>
  <c r="AY2" i="1"/>
  <c r="F12" i="1"/>
  <c r="D2" i="1"/>
  <c r="F20" i="1" s="1"/>
  <c r="I2" i="1"/>
  <c r="O2" i="1"/>
  <c r="T2" i="1"/>
  <c r="Y2" i="1"/>
  <c r="AE2" i="1"/>
  <c r="AJ2" i="1"/>
  <c r="AO2" i="1"/>
  <c r="AU2" i="1"/>
  <c r="AZ2" i="1"/>
  <c r="F2" i="1"/>
  <c r="J2" i="1"/>
  <c r="N2" i="1"/>
  <c r="R2" i="1"/>
  <c r="V2" i="1"/>
  <c r="Z2" i="1"/>
  <c r="AD2" i="1"/>
  <c r="AH2" i="1"/>
  <c r="AL2" i="1"/>
  <c r="AP2" i="1"/>
  <c r="AT2" i="1"/>
  <c r="AX2" i="1"/>
  <c r="F28" i="1" l="1"/>
  <c r="F32" i="1" l="1"/>
  <c r="F42" i="1"/>
  <c r="F48" i="1" l="1"/>
  <c r="F59" i="1" l="1"/>
  <c r="F65" i="1" l="1"/>
  <c r="F71" i="1" l="1"/>
  <c r="F77" i="1" l="1"/>
  <c r="F83" i="1" l="1"/>
  <c r="F89" i="1" l="1"/>
  <c r="F95" i="1" l="1"/>
  <c r="F112" i="1" l="1"/>
  <c r="F118" i="1" l="1"/>
  <c r="F124" i="1" l="1"/>
  <c r="F133" i="1" l="1"/>
  <c r="F139" i="1" l="1"/>
  <c r="F145" i="1" l="1"/>
  <c r="F151" i="1" l="1"/>
  <c r="F157" i="1" l="1"/>
  <c r="F163" i="1" l="1"/>
  <c r="F169" i="1" l="1"/>
  <c r="F175" i="1" l="1"/>
  <c r="F184" i="1" l="1"/>
  <c r="F190" i="1" l="1"/>
  <c r="F196" i="1" l="1"/>
  <c r="F202" i="1" l="1"/>
  <c r="F208" i="1" l="1"/>
  <c r="F214" i="1" l="1"/>
  <c r="F220" i="1" l="1"/>
  <c r="F226" i="1" l="1"/>
  <c r="F237" i="1" l="1"/>
  <c r="F243" i="1" l="1"/>
  <c r="F249" i="1" l="1"/>
  <c r="F266" i="1" l="1"/>
  <c r="F272" i="1" l="1"/>
  <c r="F278" i="1" l="1"/>
  <c r="F284" i="1" l="1"/>
  <c r="F302" i="1" l="1"/>
  <c r="F308" i="1" l="1"/>
  <c r="F314" i="1" l="1"/>
  <c r="F320" i="1" l="1"/>
  <c r="F326" i="1" l="1"/>
  <c r="F332" i="1" l="1"/>
  <c r="F338" i="1" l="1"/>
  <c r="F351" i="1" l="1"/>
  <c r="F357" i="1" l="1"/>
  <c r="F8" i="1" l="1"/>
  <c r="F363" i="1"/>
</calcChain>
</file>

<file path=xl/sharedStrings.xml><?xml version="1.0" encoding="utf-8"?>
<sst xmlns="http://schemas.openxmlformats.org/spreadsheetml/2006/main" count="135" uniqueCount="71">
  <si>
    <t>Horodateur</t>
  </si>
  <si>
    <t>Name</t>
  </si>
  <si>
    <t>Last Name</t>
  </si>
  <si>
    <t>Adress</t>
  </si>
  <si>
    <t>Skype</t>
  </si>
  <si>
    <t>Phone number</t>
  </si>
  <si>
    <t>Email</t>
  </si>
  <si>
    <t>Farm history (especially grazing management) or expected changes (if)</t>
  </si>
  <si>
    <t>Present and recent productions: problems (?) and positive points (?)</t>
  </si>
  <si>
    <t>Numbers of Blocks</t>
  </si>
  <si>
    <t>Distanced and distances between blocks</t>
  </si>
  <si>
    <t>Pasture and crops with notion-notes on future 1-5 years if possible</t>
  </si>
  <si>
    <t>The map should indicate clearly variable production zones, (either quality or quantity – but that are usually correlated), - if this is clearly the case - block into 1-3 classes that can be quantified. If the production is relatively uniform you might wish to increase definition on, for example... - pugging sensitive areas, machine compacted areas…. NOTES</t>
  </si>
  <si>
    <t>Access and livestock distribution lanes and yards and capacity to monitor animal performance</t>
  </si>
  <si>
    <t>Facility or difficulty of clean drinking supply (geographic source indication)</t>
  </si>
  <si>
    <t>Other limiting factors</t>
  </si>
  <si>
    <t>What kind of shifting sequences have usually been the norm in the past? (a general description suffices)</t>
  </si>
  <si>
    <t>Compaction; suggested reasons for compaction</t>
  </si>
  <si>
    <t>Generalized notion of pastures ages</t>
  </si>
  <si>
    <t>Rainfall</t>
  </si>
  <si>
    <t>Number of &gt;-4° frosts</t>
  </si>
  <si>
    <t>Availability of local weather data</t>
  </si>
  <si>
    <t>Typical/local good cereal yields</t>
  </si>
  <si>
    <t>Earliest local spring/late winter dairy turn-outs</t>
  </si>
  <si>
    <t>Earliest local silage cuts</t>
  </si>
  <si>
    <t>Approximate yields from first cuts, (with, if possible, a couple of notes on whether early grazed, out of winter covers, N-applications)</t>
  </si>
  <si>
    <t>How much hay could you make in one season with NO grazing at all (ask an older farmer or neighbor to contribute to your estimate if this is usual)</t>
  </si>
  <si>
    <t>Soil type (drainability/humidity retention capacity)</t>
  </si>
  <si>
    <t>Susceptibility to compaction and/or pugging, (if possible associate these to 1-3 classes on your farm map)</t>
  </si>
  <si>
    <t>P and S Status</t>
  </si>
  <si>
    <t>K</t>
  </si>
  <si>
    <t>pH ( past present)</t>
  </si>
  <si>
    <t>Organic fertility</t>
  </si>
  <si>
    <t>Possibility of slurry or manure toxicity or traditional over-nitrating</t>
  </si>
  <si>
    <t>If the soil has been crop-exhausted over time, - witness photos of soil color under fence lines-to-exhausted soil ground.</t>
  </si>
  <si>
    <t>Number of pasture sward types (if more than one)</t>
  </si>
  <si>
    <t>Specific or particular worries or sources of curiosity… For example: non-colonization, no-legume zones, weed infestation areas or zones, (with where possible some note of reasons-for impressions)</t>
  </si>
  <si>
    <t>A series of root mass photo indicators</t>
  </si>
  <si>
    <t>Area required for hay or silage. Approximate date periods of cuts.</t>
  </si>
  <si>
    <t>Summer or winter forage crops</t>
  </si>
  <si>
    <t>Extensive grazing block zone – such as “hill”, “estive”. Off-wintering, off-summering details</t>
  </si>
  <si>
    <t>IF ‘in wintering’ – typical off-pasture entry dates, typical turn-out dates</t>
  </si>
  <si>
    <t>Overall stock numbers and classes</t>
  </si>
  <si>
    <t>Selection retained mobs for breeding sales (how many, how long)</t>
  </si>
  <si>
    <t>Weaning dates</t>
  </si>
  <si>
    <t>ANY weaning weights or LWG data knowledge</t>
  </si>
  <si>
    <t>Average culling ages</t>
  </si>
  <si>
    <t>Average ages for first reproduction</t>
  </si>
  <si>
    <t>On a scale of 10; 1 for very poor/ 10 for tops, – where do you place your animal production per hectare of pasture?</t>
  </si>
  <si>
    <t>What is right, what is wrong?</t>
  </si>
  <si>
    <t>Any other thoughts worries, observations ... other</t>
  </si>
  <si>
    <t>Guestimate your animal production/ha of pasture today. (If you total up your total supp. Feeds and your total kg of real animal production – we can give you a hand)</t>
  </si>
  <si>
    <t>Day of the Enquiry</t>
  </si>
  <si>
    <t>General info</t>
  </si>
  <si>
    <t>Farm</t>
  </si>
  <si>
    <t>Map</t>
  </si>
  <si>
    <t>Previous pasture and grazing management historic (last 3 years)</t>
  </si>
  <si>
    <t xml:space="preserve">Pasture and Grazing agronomical potential data </t>
  </si>
  <si>
    <t>Analysis</t>
  </si>
  <si>
    <t xml:space="preserve">Sward type photos (examples) </t>
  </si>
  <si>
    <t>Wintering and summering</t>
  </si>
  <si>
    <t>Livestock production notes</t>
  </si>
  <si>
    <t>Notes</t>
  </si>
  <si>
    <t>gerard</t>
  </si>
  <si>
    <t>test</t>
  </si>
  <si>
    <t>la mienne</t>
  </si>
  <si>
    <t>Date</t>
  </si>
  <si>
    <t>horodateur</t>
  </si>
  <si>
    <t>Your opinions (important)</t>
  </si>
  <si>
    <t>Choose Farm on Database</t>
  </si>
  <si>
    <t>John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</si>
</sst>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CCCCCC"/>
      </left>
      <right style="medium">
        <color rgb="FFCCCCCC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1" fillId="0" borderId="0" xfId="0" applyFont="1" applyBorder="1" applyAlignment="1"/>
    <xf numFmtId="0" fontId="2" fillId="0" borderId="13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733425</xdr:colOff>
          <xdr:row>3</xdr:row>
          <xdr:rowOff>180975</xdr:rowOff>
        </xdr:from>
        <xdr:to>
          <xdr:col>9</xdr:col>
          <xdr:colOff>400050</xdr:colOff>
          <xdr:row>6</xdr:row>
          <xdr:rowOff>47625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Print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142874</xdr:colOff>
      <xdr:row>1</xdr:row>
      <xdr:rowOff>123824</xdr:rowOff>
    </xdr:from>
    <xdr:to>
      <xdr:col>10</xdr:col>
      <xdr:colOff>419099</xdr:colOff>
      <xdr:row>14</xdr:row>
      <xdr:rowOff>142874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76874" y="514349"/>
          <a:ext cx="2562225" cy="25622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666750</xdr:colOff>
          <xdr:row>15</xdr:row>
          <xdr:rowOff>133350</xdr:rowOff>
        </xdr:from>
        <xdr:to>
          <xdr:col>9</xdr:col>
          <xdr:colOff>390525</xdr:colOff>
          <xdr:row>18</xdr:row>
          <xdr:rowOff>76200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6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BB378"/>
  <sheetViews>
    <sheetView tabSelected="1" zoomScaleNormal="100" workbookViewId="0">
      <selection activeCell="B6" sqref="B6:R372"/>
    </sheetView>
  </sheetViews>
  <sheetFormatPr baseColWidth="10" defaultRowHeight="15" x14ac:dyDescent="0.25"/>
  <sheetData>
    <row r="1" spans="1:54" ht="30.75" customHeight="1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43</v>
      </c>
      <c r="AT1" s="1" t="s">
        <v>44</v>
      </c>
      <c r="AU1" s="1" t="s">
        <v>45</v>
      </c>
      <c r="AV1" s="1" t="s">
        <v>46</v>
      </c>
      <c r="AW1" s="1" t="s">
        <v>47</v>
      </c>
      <c r="AX1" s="1" t="s">
        <v>48</v>
      </c>
      <c r="AY1" s="1" t="s">
        <v>49</v>
      </c>
      <c r="AZ1" s="1" t="s">
        <v>50</v>
      </c>
      <c r="BA1" s="1" t="s">
        <v>51</v>
      </c>
      <c r="BB1" s="43" t="s">
        <v>66</v>
      </c>
    </row>
    <row r="2" spans="1:54" x14ac:dyDescent="0.25">
      <c r="A2">
        <f>BB2</f>
        <v>1</v>
      </c>
      <c r="B2" t="str">
        <f>A5</f>
        <v>gerard</v>
      </c>
      <c r="C2">
        <f>VLOOKUP($B$2,Base!$B$2:$BB$69,2,FALSE)</f>
        <v>2</v>
      </c>
      <c r="D2" t="str">
        <f>VLOOKUP($B$2,Base!$B$2:$BB$69,3,FALSE)</f>
        <v>test</v>
      </c>
      <c r="E2">
        <f>VLOOKUP($B$2,Base!$B$2:$BB$69,4,FALSE)</f>
        <v>4</v>
      </c>
      <c r="F2">
        <f>VLOOKUP($B$2,Base!$B$2:$BB$69,5,FALSE)</f>
        <v>5</v>
      </c>
      <c r="G2">
        <f>VLOOKUP($B$2,Base!$B$2:$BB$69,6,FALSE)</f>
        <v>6</v>
      </c>
      <c r="H2">
        <f>VLOOKUP($B$2,Base!$B$2:$BB$69,7,FALSE)</f>
        <v>7</v>
      </c>
      <c r="I2">
        <f>VLOOKUP($B$2,Base!$B$2:$BB$69,8,FALSE)</f>
        <v>8</v>
      </c>
      <c r="J2">
        <f>VLOOKUP($B$2,Base!$B$2:$BB$69,9,FALSE)</f>
        <v>9</v>
      </c>
      <c r="K2">
        <f>VLOOKUP($B$2,Base!$B$2:$BB$69,10,FALSE)</f>
        <v>1</v>
      </c>
      <c r="L2">
        <f>VLOOKUP($B$2,Base!$B$2:$BB$69,11,FALSE)</f>
        <v>0</v>
      </c>
      <c r="M2">
        <f>VLOOKUP($B$2,Base!$B$2:$BB$69,12,FALSE)</f>
        <v>1</v>
      </c>
      <c r="N2">
        <f>VLOOKUP($B$2,Base!$B$2:$BB$69,13,FALSE)</f>
        <v>1</v>
      </c>
      <c r="O2">
        <f>VLOOKUP($B$2,Base!$B$2:$BB$69,14,FALSE)</f>
        <v>1</v>
      </c>
      <c r="P2">
        <f>VLOOKUP($B$2,Base!$B$2:$BB$69,15,FALSE)</f>
        <v>1</v>
      </c>
      <c r="Q2">
        <f>VLOOKUP($B$2,Base!$B$2:$BB$69,16,FALSE)</f>
        <v>1</v>
      </c>
      <c r="R2">
        <f>VLOOKUP($B$2,Base!$B$2:$BB$69,17,FALSE)</f>
        <v>11</v>
      </c>
      <c r="S2">
        <f>VLOOKUP($B$2,Base!$B$2:$BB$69,18,FALSE)</f>
        <v>1</v>
      </c>
      <c r="T2">
        <f>VLOOKUP($B$2,Base!$B$2:$BB$69,19,FALSE)</f>
        <v>1</v>
      </c>
      <c r="U2">
        <f>VLOOKUP($B$2,Base!$B$2:$BB$69,20,FALSE)</f>
        <v>1</v>
      </c>
      <c r="V2">
        <f>VLOOKUP($B$2,Base!$B$2:$BB$69,21,FALSE)</f>
        <v>1</v>
      </c>
      <c r="W2">
        <f>VLOOKUP($B$2,Base!$B$2:$BB$69,22,FALSE)</f>
        <v>11</v>
      </c>
      <c r="X2">
        <f>VLOOKUP($B$2,Base!$B$2:$BB$69,23,FALSE)</f>
        <v>1</v>
      </c>
      <c r="Y2">
        <f>VLOOKUP($B$2,Base!$B$2:$BB$69,24,FALSE)</f>
        <v>1</v>
      </c>
      <c r="Z2">
        <f>VLOOKUP($B$2,Base!$B$2:$BB$69,25,FALSE)</f>
        <v>1</v>
      </c>
      <c r="AA2">
        <f>VLOOKUP($B$2,Base!$B$2:$BB$69,26,FALSE)</f>
        <v>11</v>
      </c>
      <c r="AB2">
        <f>VLOOKUP($B$2,Base!$B$2:$BB$69,27,FALSE)</f>
        <v>1</v>
      </c>
      <c r="AC2">
        <f>VLOOKUP($B$2,Base!$B$2:$BB$69,28,FALSE)</f>
        <v>1</v>
      </c>
      <c r="AD2">
        <f>VLOOKUP($B$2,Base!$B$2:$BB$69,29,FALSE)</f>
        <v>11</v>
      </c>
      <c r="AE2">
        <f>VLOOKUP($B$2,Base!$B$2:$BB$69,30,FALSE)</f>
        <v>1</v>
      </c>
      <c r="AF2">
        <f>VLOOKUP($B$2,Base!$B$2:$BB$69,31,FALSE)</f>
        <v>11</v>
      </c>
      <c r="AG2">
        <f>VLOOKUP($B$2,Base!$B$2:$BB$69,32,FALSE)</f>
        <v>1</v>
      </c>
      <c r="AH2">
        <f>VLOOKUP($B$2,Base!$B$2:$BB$69,33,FALSE)</f>
        <v>1</v>
      </c>
      <c r="AI2">
        <f>VLOOKUP($B$2,Base!$B$2:$BB$69,34,FALSE)</f>
        <v>11</v>
      </c>
      <c r="AJ2">
        <f>VLOOKUP($B$2,Base!$B$2:$BB$69,35,FALSE)</f>
        <v>1</v>
      </c>
      <c r="AK2">
        <f>VLOOKUP($B$2,Base!$B$2:$BB$69,36,FALSE)</f>
        <v>1</v>
      </c>
      <c r="AL2">
        <f>VLOOKUP($B$2,Base!$B$2:$BB$69,37,FALSE)</f>
        <v>11</v>
      </c>
      <c r="AM2">
        <f>VLOOKUP($B$2,Base!$B$2:$BB$69,38,FALSE)</f>
        <v>1</v>
      </c>
      <c r="AN2">
        <f>VLOOKUP($B$2,Base!$B$2:$BB$69,39,FALSE)</f>
        <v>1</v>
      </c>
      <c r="AO2">
        <f>VLOOKUP($B$2,Base!$B$2:$BB$69,40,FALSE)</f>
        <v>11</v>
      </c>
      <c r="AP2">
        <f>VLOOKUP($B$2,Base!$B$2:$BB$69,41,FALSE)</f>
        <v>1</v>
      </c>
      <c r="AQ2">
        <f>VLOOKUP($B$2,Base!$B$2:$BB$69,42,FALSE)</f>
        <v>11</v>
      </c>
      <c r="AR2">
        <f>VLOOKUP($B$2,Base!$B$2:$BB$69,43,FALSE)</f>
        <v>1</v>
      </c>
      <c r="AS2">
        <f>VLOOKUP($B$2,Base!$B$2:$BB$69,44,FALSE)</f>
        <v>1</v>
      </c>
      <c r="AT2">
        <f>VLOOKUP($B$2,Base!$B$2:$BB$69,45,FALSE)</f>
        <v>11</v>
      </c>
      <c r="AU2">
        <f>VLOOKUP($B$2,Base!$B$2:$BB$69,46,FALSE)</f>
        <v>1</v>
      </c>
      <c r="AV2">
        <f>VLOOKUP($B$2,Base!$B$2:$BB$69,47,FALSE)</f>
        <v>1</v>
      </c>
      <c r="AW2">
        <f>VLOOKUP($B$2,Base!$B$2:$BB$69,48,FALSE)</f>
        <v>1</v>
      </c>
      <c r="AX2">
        <f>VLOOKUP($B$2,Base!$B$2:$BB$69,49,FALSE)</f>
        <v>11</v>
      </c>
      <c r="AY2">
        <f>VLOOKUP($B$2,Base!$B$2:$BB$69,50,FALSE)</f>
        <v>1</v>
      </c>
      <c r="AZ2">
        <f>VLOOKUP($B$2,Base!$B$2:$BB$69,51,FALSE)</f>
        <v>11</v>
      </c>
      <c r="BA2">
        <f>VLOOKUP($B$2,Base!$B$2:$BB$69,52,FALSE)</f>
        <v>1</v>
      </c>
      <c r="BB2">
        <f>VLOOKUP($B$2,Base!$B$2:$BB$69,53,FALSE)</f>
        <v>1</v>
      </c>
    </row>
    <row r="3" spans="1:54" ht="15.75" thickBot="1" x14ac:dyDescent="0.3"/>
    <row r="4" spans="1:54" x14ac:dyDescent="0.25">
      <c r="A4" s="44" t="s">
        <v>69</v>
      </c>
      <c r="B4" s="45"/>
    </row>
    <row r="5" spans="1:54" ht="15.75" thickBot="1" x14ac:dyDescent="0.3">
      <c r="A5" s="46" t="s">
        <v>63</v>
      </c>
      <c r="B5" s="47"/>
    </row>
    <row r="6" spans="1:54" ht="15.75" thickBot="1" x14ac:dyDescent="0.3">
      <c r="B6" s="48"/>
      <c r="C6" s="48"/>
      <c r="D6" s="49" t="s">
        <v>53</v>
      </c>
      <c r="E6" s="50"/>
      <c r="F6" s="51"/>
      <c r="G6" s="48"/>
      <c r="H6" s="48"/>
      <c r="I6" s="52"/>
      <c r="J6" s="52"/>
      <c r="K6" s="48"/>
      <c r="L6" s="48"/>
      <c r="M6" s="48"/>
      <c r="N6" s="53" t="s">
        <v>62</v>
      </c>
      <c r="O6" s="54"/>
      <c r="P6" s="55"/>
      <c r="Q6" s="48"/>
      <c r="R6" s="48"/>
    </row>
    <row r="7" spans="1:54" ht="15.75" thickBot="1" x14ac:dyDescent="0.3"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</row>
    <row r="8" spans="1:54" x14ac:dyDescent="0.25">
      <c r="B8" s="48"/>
      <c r="C8" s="3" t="s">
        <v>52</v>
      </c>
      <c r="D8" s="4"/>
      <c r="E8" s="48"/>
      <c r="F8" s="3">
        <f>A2</f>
        <v>1</v>
      </c>
      <c r="G8" s="4"/>
      <c r="H8" s="48"/>
      <c r="I8" s="48"/>
      <c r="J8" s="48"/>
      <c r="K8" s="48"/>
      <c r="L8" s="3"/>
      <c r="M8" s="9"/>
      <c r="N8" s="9"/>
      <c r="O8" s="9"/>
      <c r="P8" s="9"/>
      <c r="Q8" s="9"/>
      <c r="R8" s="4"/>
    </row>
    <row r="9" spans="1:54" ht="15.75" thickBot="1" x14ac:dyDescent="0.3">
      <c r="B9" s="48"/>
      <c r="C9" s="5"/>
      <c r="D9" s="6"/>
      <c r="E9" s="48"/>
      <c r="F9" s="5"/>
      <c r="G9" s="6"/>
      <c r="H9" s="48"/>
      <c r="I9" s="48"/>
      <c r="J9" s="48"/>
      <c r="K9" s="48"/>
      <c r="L9" s="7"/>
      <c r="M9" s="8"/>
      <c r="N9" s="8"/>
      <c r="O9" s="8"/>
      <c r="P9" s="8"/>
      <c r="Q9" s="8"/>
      <c r="R9" s="13"/>
    </row>
    <row r="10" spans="1:54" x14ac:dyDescent="0.25"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7"/>
      <c r="M10" s="8"/>
      <c r="N10" s="8"/>
      <c r="O10" s="8"/>
      <c r="P10" s="8"/>
      <c r="Q10" s="8"/>
      <c r="R10" s="13"/>
    </row>
    <row r="11" spans="1:54" ht="15.75" thickBot="1" x14ac:dyDescent="0.3"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7"/>
      <c r="M11" s="8"/>
      <c r="N11" s="8"/>
      <c r="O11" s="8"/>
      <c r="P11" s="8"/>
      <c r="Q11" s="8"/>
      <c r="R11" s="13"/>
    </row>
    <row r="12" spans="1:54" x14ac:dyDescent="0.25">
      <c r="B12" s="48"/>
      <c r="C12" s="3" t="str">
        <f>B1</f>
        <v>Name</v>
      </c>
      <c r="D12" s="4"/>
      <c r="E12" s="48"/>
      <c r="F12" s="3" t="str">
        <f>B2</f>
        <v>gerard</v>
      </c>
      <c r="G12" s="4"/>
      <c r="H12" s="48"/>
      <c r="I12" s="48"/>
      <c r="J12" s="48"/>
      <c r="K12" s="48"/>
      <c r="L12" s="7"/>
      <c r="M12" s="8"/>
      <c r="N12" s="8"/>
      <c r="O12" s="8"/>
      <c r="P12" s="8"/>
      <c r="Q12" s="8"/>
      <c r="R12" s="13"/>
    </row>
    <row r="13" spans="1:54" ht="15.75" thickBot="1" x14ac:dyDescent="0.3">
      <c r="B13" s="48"/>
      <c r="C13" s="5"/>
      <c r="D13" s="6"/>
      <c r="E13" s="48"/>
      <c r="F13" s="5"/>
      <c r="G13" s="6"/>
      <c r="H13" s="48"/>
      <c r="I13" s="48"/>
      <c r="J13" s="48"/>
      <c r="K13" s="48"/>
      <c r="L13" s="7"/>
      <c r="M13" s="8"/>
      <c r="N13" s="8"/>
      <c r="O13" s="8"/>
      <c r="P13" s="8"/>
      <c r="Q13" s="8"/>
      <c r="R13" s="13"/>
    </row>
    <row r="14" spans="1:54" x14ac:dyDescent="0.25"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7"/>
      <c r="M14" s="8"/>
      <c r="N14" s="8"/>
      <c r="O14" s="8"/>
      <c r="P14" s="8"/>
      <c r="Q14" s="8"/>
      <c r="R14" s="13"/>
    </row>
    <row r="15" spans="1:54" ht="15.75" thickBot="1" x14ac:dyDescent="0.3"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7"/>
      <c r="M15" s="8"/>
      <c r="N15" s="8"/>
      <c r="O15" s="8"/>
      <c r="P15" s="8"/>
      <c r="Q15" s="8"/>
      <c r="R15" s="13"/>
    </row>
    <row r="16" spans="1:54" x14ac:dyDescent="0.25">
      <c r="B16" s="48"/>
      <c r="C16" s="3" t="str">
        <f>C1</f>
        <v>Last Name</v>
      </c>
      <c r="D16" s="4"/>
      <c r="E16" s="48"/>
      <c r="F16" s="3">
        <f>C2</f>
        <v>2</v>
      </c>
      <c r="G16" s="4"/>
      <c r="H16" s="48"/>
      <c r="I16" s="48"/>
      <c r="J16" s="48"/>
      <c r="K16" s="48"/>
      <c r="L16" s="7"/>
      <c r="M16" s="8"/>
      <c r="N16" s="8"/>
      <c r="O16" s="8"/>
      <c r="P16" s="8"/>
      <c r="Q16" s="8"/>
      <c r="R16" s="13"/>
      <c r="AA16" s="2"/>
      <c r="AB16" s="2"/>
      <c r="AC16" s="2"/>
      <c r="AD16" s="2"/>
      <c r="AE16" s="2"/>
    </row>
    <row r="17" spans="1:31" ht="15.75" thickBot="1" x14ac:dyDescent="0.3">
      <c r="B17" s="48"/>
      <c r="C17" s="5"/>
      <c r="D17" s="6"/>
      <c r="E17" s="48"/>
      <c r="F17" s="5"/>
      <c r="G17" s="6"/>
      <c r="H17" s="48"/>
      <c r="I17" s="48"/>
      <c r="J17" s="48"/>
      <c r="K17" s="48"/>
      <c r="L17" s="7"/>
      <c r="M17" s="8"/>
      <c r="N17" s="8"/>
      <c r="O17" s="8"/>
      <c r="P17" s="8"/>
      <c r="Q17" s="8"/>
      <c r="R17" s="13"/>
      <c r="AA17" s="2"/>
      <c r="AB17" s="2"/>
      <c r="AC17" s="2"/>
      <c r="AD17" s="2"/>
      <c r="AE17" s="2"/>
    </row>
    <row r="18" spans="1:31" x14ac:dyDescent="0.25"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7"/>
      <c r="M18" s="8"/>
      <c r="N18" s="8"/>
      <c r="O18" s="8"/>
      <c r="P18" s="8"/>
      <c r="Q18" s="8"/>
      <c r="R18" s="13"/>
      <c r="AA18" s="42"/>
      <c r="AB18" s="42"/>
      <c r="AC18" s="42"/>
      <c r="AD18" s="2"/>
      <c r="AE18" s="2"/>
    </row>
    <row r="19" spans="1:31" ht="15.75" thickBot="1" x14ac:dyDescent="0.3"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7"/>
      <c r="M19" s="8"/>
      <c r="N19" s="8"/>
      <c r="O19" s="8"/>
      <c r="P19" s="8"/>
      <c r="Q19" s="8"/>
      <c r="R19" s="13"/>
      <c r="AA19" s="2"/>
      <c r="AB19" s="2"/>
      <c r="AC19" s="2"/>
      <c r="AD19" s="2"/>
      <c r="AE19" s="2"/>
    </row>
    <row r="20" spans="1:31" x14ac:dyDescent="0.25">
      <c r="B20" s="48"/>
      <c r="C20" s="3" t="str">
        <f>D1</f>
        <v>Adress</v>
      </c>
      <c r="D20" s="4"/>
      <c r="E20" s="48"/>
      <c r="F20" s="3" t="str">
        <f>D2</f>
        <v>test</v>
      </c>
      <c r="G20" s="4"/>
      <c r="H20" s="48"/>
      <c r="I20" s="48"/>
      <c r="J20" s="48"/>
      <c r="K20" s="48"/>
      <c r="L20" s="7"/>
      <c r="M20" s="8"/>
      <c r="N20" s="8"/>
      <c r="O20" s="8"/>
      <c r="P20" s="8"/>
      <c r="Q20" s="8"/>
      <c r="R20" s="13"/>
      <c r="AA20" s="11"/>
      <c r="AB20" s="11"/>
      <c r="AC20" s="11"/>
      <c r="AD20" s="11"/>
      <c r="AE20" s="11"/>
    </row>
    <row r="21" spans="1:31" ht="15.75" thickBot="1" x14ac:dyDescent="0.3">
      <c r="B21" s="48"/>
      <c r="C21" s="5"/>
      <c r="D21" s="6"/>
      <c r="E21" s="48"/>
      <c r="F21" s="5"/>
      <c r="G21" s="6"/>
      <c r="H21" s="48"/>
      <c r="I21" s="48"/>
      <c r="J21" s="48"/>
      <c r="K21" s="48"/>
      <c r="L21" s="5"/>
      <c r="M21" s="10"/>
      <c r="N21" s="10"/>
      <c r="O21" s="10"/>
      <c r="P21" s="10"/>
      <c r="Q21" s="10"/>
      <c r="R21" s="6"/>
      <c r="AA21" s="11"/>
      <c r="AB21" s="11"/>
      <c r="AC21" s="11"/>
      <c r="AD21" s="11"/>
      <c r="AE21" s="11"/>
    </row>
    <row r="22" spans="1:31" x14ac:dyDescent="0.25"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AA22" s="11"/>
      <c r="AB22" s="11"/>
      <c r="AC22" s="11"/>
      <c r="AD22" s="11"/>
      <c r="AE22" s="11"/>
    </row>
    <row r="23" spans="1:31" ht="15.75" thickBot="1" x14ac:dyDescent="0.3"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AA23" s="11"/>
      <c r="AB23" s="11"/>
      <c r="AC23" s="11"/>
      <c r="AD23" s="11"/>
      <c r="AE23" s="11"/>
    </row>
    <row r="24" spans="1:31" x14ac:dyDescent="0.25">
      <c r="B24" s="48"/>
      <c r="C24" s="3" t="str">
        <f>E1</f>
        <v>Skype</v>
      </c>
      <c r="D24" s="4"/>
      <c r="E24" s="48"/>
      <c r="F24" s="3">
        <f>E2</f>
        <v>4</v>
      </c>
      <c r="G24" s="4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X24" s="2"/>
      <c r="Y24" s="11"/>
      <c r="Z24" s="11"/>
      <c r="AA24" s="11"/>
      <c r="AB24" s="11"/>
      <c r="AC24" s="11"/>
      <c r="AD24" s="11"/>
      <c r="AE24" s="11"/>
    </row>
    <row r="25" spans="1:31" ht="15.75" thickBot="1" x14ac:dyDescent="0.3">
      <c r="B25" s="48"/>
      <c r="C25" s="5"/>
      <c r="D25" s="6"/>
      <c r="E25" s="48"/>
      <c r="F25" s="5"/>
      <c r="G25" s="6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X25" s="2"/>
      <c r="Y25" s="11"/>
      <c r="Z25" s="11"/>
      <c r="AA25" s="11"/>
      <c r="AB25" s="11"/>
      <c r="AC25" s="11"/>
      <c r="AD25" s="11"/>
      <c r="AE25" s="11"/>
    </row>
    <row r="26" spans="1:31" x14ac:dyDescent="0.25"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X26" s="2"/>
      <c r="Y26" s="11"/>
      <c r="Z26" s="11"/>
      <c r="AA26" s="11"/>
      <c r="AB26" s="11"/>
      <c r="AC26" s="11"/>
      <c r="AD26" s="11"/>
      <c r="AE26" s="11"/>
    </row>
    <row r="27" spans="1:31" ht="15.75" thickBot="1" x14ac:dyDescent="0.3"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X27" s="2"/>
      <c r="Y27" s="11"/>
      <c r="Z27" s="11"/>
      <c r="AA27" s="11"/>
      <c r="AB27" s="11"/>
      <c r="AC27" s="11"/>
      <c r="AD27" s="11"/>
      <c r="AE27" s="11"/>
    </row>
    <row r="28" spans="1:31" x14ac:dyDescent="0.25">
      <c r="B28" s="48"/>
      <c r="C28" s="3" t="str">
        <f>F1</f>
        <v>Phone number</v>
      </c>
      <c r="D28" s="4"/>
      <c r="E28" s="48"/>
      <c r="F28" s="3">
        <f>F2</f>
        <v>5</v>
      </c>
      <c r="G28" s="4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X28" s="2"/>
      <c r="Y28" s="11"/>
      <c r="Z28" s="11"/>
      <c r="AA28" s="11"/>
      <c r="AB28" s="11"/>
      <c r="AC28" s="11"/>
      <c r="AD28" s="11"/>
      <c r="AE28" s="11"/>
    </row>
    <row r="29" spans="1:31" ht="15.75" thickBot="1" x14ac:dyDescent="0.3">
      <c r="B29" s="48"/>
      <c r="C29" s="5"/>
      <c r="D29" s="6"/>
      <c r="E29" s="48"/>
      <c r="F29" s="5"/>
      <c r="G29" s="6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X29" s="2"/>
      <c r="Y29" s="11"/>
      <c r="Z29" s="11"/>
      <c r="AA29" s="11"/>
      <c r="AB29" s="11"/>
      <c r="AC29" s="11"/>
      <c r="AD29" s="11"/>
      <c r="AE29" s="11"/>
    </row>
    <row r="30" spans="1:31" x14ac:dyDescent="0.25"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X30" s="2"/>
      <c r="Y30" s="11"/>
      <c r="Z30" s="11"/>
      <c r="AA30" s="11"/>
      <c r="AB30" s="11"/>
      <c r="AC30" s="11"/>
      <c r="AD30" s="11"/>
      <c r="AE30" s="11"/>
    </row>
    <row r="31" spans="1:31" ht="15.75" thickBot="1" x14ac:dyDescent="0.3"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X31" s="2"/>
      <c r="Y31" s="11"/>
      <c r="Z31" s="11"/>
      <c r="AA31" s="11"/>
      <c r="AB31" s="11"/>
      <c r="AC31" s="11"/>
      <c r="AD31" s="11"/>
      <c r="AE31" s="11"/>
    </row>
    <row r="32" spans="1:31" x14ac:dyDescent="0.25">
      <c r="A32" s="2"/>
      <c r="B32" s="48"/>
      <c r="C32" s="3" t="str">
        <f>G1</f>
        <v>Email</v>
      </c>
      <c r="D32" s="4"/>
      <c r="E32" s="11"/>
      <c r="F32" s="3">
        <f>G2</f>
        <v>6</v>
      </c>
      <c r="G32" s="4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X32" s="2"/>
      <c r="Y32" s="11"/>
      <c r="Z32" s="11"/>
      <c r="AA32" s="11"/>
      <c r="AB32" s="11"/>
      <c r="AC32" s="11"/>
      <c r="AD32" s="11"/>
      <c r="AE32" s="11"/>
    </row>
    <row r="33" spans="1:31" ht="15.75" thickBot="1" x14ac:dyDescent="0.3">
      <c r="A33" s="2"/>
      <c r="B33" s="48"/>
      <c r="C33" s="5"/>
      <c r="D33" s="6"/>
      <c r="E33" s="11"/>
      <c r="F33" s="5"/>
      <c r="G33" s="6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X33" s="2"/>
      <c r="Y33" s="11"/>
      <c r="Z33" s="11"/>
      <c r="AA33" s="11"/>
      <c r="AB33" s="11"/>
      <c r="AC33" s="11"/>
      <c r="AD33" s="11"/>
      <c r="AE33" s="11"/>
    </row>
    <row r="34" spans="1:31" x14ac:dyDescent="0.25">
      <c r="A34" s="2"/>
      <c r="B34" s="11"/>
      <c r="C34" s="11"/>
      <c r="D34" s="11"/>
      <c r="E34" s="11"/>
      <c r="F34" s="11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X34" s="2"/>
      <c r="Y34" s="2"/>
      <c r="Z34" s="2"/>
      <c r="AA34" s="2"/>
      <c r="AB34" s="2"/>
      <c r="AC34" s="2"/>
      <c r="AD34" s="2"/>
      <c r="AE34" s="2"/>
    </row>
    <row r="35" spans="1:31" x14ac:dyDescent="0.25">
      <c r="A35" s="2"/>
      <c r="B35" s="11"/>
      <c r="C35" s="11"/>
      <c r="D35" s="11"/>
      <c r="E35" s="11"/>
      <c r="F35" s="11"/>
      <c r="G35" s="48"/>
      <c r="H35" s="48"/>
      <c r="I35" s="48"/>
      <c r="J35" s="48"/>
      <c r="K35" s="48"/>
      <c r="L35" s="48"/>
      <c r="M35" s="48"/>
      <c r="N35" s="48"/>
      <c r="O35" s="56"/>
      <c r="P35" s="56"/>
      <c r="Q35" s="56"/>
      <c r="R35" s="48"/>
      <c r="X35" s="2"/>
      <c r="Y35" s="2"/>
      <c r="Z35" s="2"/>
      <c r="AA35" s="2"/>
      <c r="AB35" s="2"/>
      <c r="AC35" s="2"/>
      <c r="AD35" s="2"/>
      <c r="AE35" s="2"/>
    </row>
    <row r="36" spans="1:31" x14ac:dyDescent="0.25">
      <c r="A36" s="2"/>
      <c r="B36" s="11"/>
      <c r="C36" s="11"/>
      <c r="D36" s="11"/>
      <c r="E36" s="11"/>
      <c r="F36" s="11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X36" s="2"/>
      <c r="Y36" s="2"/>
      <c r="Z36" s="2"/>
      <c r="AA36" s="2"/>
      <c r="AB36" s="2"/>
      <c r="AC36" s="2"/>
      <c r="AD36" s="2"/>
      <c r="AE36" s="2"/>
    </row>
    <row r="37" spans="1:31" ht="15.75" thickBot="1" x14ac:dyDescent="0.3"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AE37" s="2"/>
    </row>
    <row r="38" spans="1:31" ht="15.75" thickBot="1" x14ac:dyDescent="0.3"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53" t="s">
        <v>62</v>
      </c>
      <c r="O38" s="54"/>
      <c r="P38" s="55"/>
      <c r="Q38" s="48"/>
      <c r="R38" s="48"/>
    </row>
    <row r="39" spans="1:31" ht="15.75" thickBot="1" x14ac:dyDescent="0.3">
      <c r="B39" s="48"/>
      <c r="C39" s="49" t="s">
        <v>54</v>
      </c>
      <c r="D39" s="50"/>
      <c r="E39" s="50"/>
      <c r="F39" s="50"/>
      <c r="G39" s="51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</row>
    <row r="40" spans="1:31" x14ac:dyDescent="0.25"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3"/>
      <c r="M40" s="9"/>
      <c r="N40" s="9"/>
      <c r="O40" s="9"/>
      <c r="P40" s="9"/>
      <c r="Q40" s="9"/>
      <c r="R40" s="4"/>
    </row>
    <row r="41" spans="1:31" ht="15.75" thickBot="1" x14ac:dyDescent="0.3"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7"/>
      <c r="M41" s="8"/>
      <c r="N41" s="8"/>
      <c r="O41" s="8"/>
      <c r="P41" s="8"/>
      <c r="Q41" s="8"/>
      <c r="R41" s="13"/>
    </row>
    <row r="42" spans="1:31" ht="15" customHeight="1" x14ac:dyDescent="0.25">
      <c r="B42" s="3" t="str">
        <f>H1</f>
        <v>Farm history (especially grazing management) or expected changes (if)</v>
      </c>
      <c r="C42" s="9"/>
      <c r="D42" s="4"/>
      <c r="E42" s="11"/>
      <c r="F42" s="3">
        <f>H2</f>
        <v>7</v>
      </c>
      <c r="G42" s="9"/>
      <c r="H42" s="4"/>
      <c r="I42" s="48"/>
      <c r="J42" s="48"/>
      <c r="K42" s="48"/>
      <c r="L42" s="7"/>
      <c r="M42" s="8"/>
      <c r="N42" s="8"/>
      <c r="O42" s="8"/>
      <c r="P42" s="8"/>
      <c r="Q42" s="8"/>
      <c r="R42" s="13"/>
    </row>
    <row r="43" spans="1:31" x14ac:dyDescent="0.25">
      <c r="B43" s="7"/>
      <c r="C43" s="8"/>
      <c r="D43" s="13"/>
      <c r="E43" s="11"/>
      <c r="F43" s="7"/>
      <c r="G43" s="8"/>
      <c r="H43" s="13"/>
      <c r="I43" s="48"/>
      <c r="J43" s="48"/>
      <c r="K43" s="48"/>
      <c r="L43" s="7"/>
      <c r="M43" s="8"/>
      <c r="N43" s="8"/>
      <c r="O43" s="8"/>
      <c r="P43" s="8"/>
      <c r="Q43" s="8"/>
      <c r="R43" s="13"/>
    </row>
    <row r="44" spans="1:31" x14ac:dyDescent="0.25">
      <c r="B44" s="7"/>
      <c r="C44" s="8"/>
      <c r="D44" s="13"/>
      <c r="E44" s="11"/>
      <c r="F44" s="7"/>
      <c r="G44" s="8"/>
      <c r="H44" s="13"/>
      <c r="I44" s="48"/>
      <c r="J44" s="48"/>
      <c r="K44" s="48"/>
      <c r="L44" s="7"/>
      <c r="M44" s="8"/>
      <c r="N44" s="8"/>
      <c r="O44" s="8"/>
      <c r="P44" s="8"/>
      <c r="Q44" s="8"/>
      <c r="R44" s="13"/>
    </row>
    <row r="45" spans="1:31" ht="15.75" thickBot="1" x14ac:dyDescent="0.3">
      <c r="B45" s="5"/>
      <c r="C45" s="10"/>
      <c r="D45" s="6"/>
      <c r="E45" s="11"/>
      <c r="F45" s="5"/>
      <c r="G45" s="10"/>
      <c r="H45" s="6"/>
      <c r="I45" s="48"/>
      <c r="J45" s="48"/>
      <c r="K45" s="48"/>
      <c r="L45" s="7"/>
      <c r="M45" s="8"/>
      <c r="N45" s="8"/>
      <c r="O45" s="8"/>
      <c r="P45" s="8"/>
      <c r="Q45" s="8"/>
      <c r="R45" s="13"/>
    </row>
    <row r="46" spans="1:31" ht="15" customHeight="1" x14ac:dyDescent="0.25">
      <c r="B46" s="8"/>
      <c r="C46" s="8"/>
      <c r="D46" s="8"/>
      <c r="E46" s="11"/>
      <c r="F46" s="48"/>
      <c r="G46" s="48"/>
      <c r="H46" s="48"/>
      <c r="I46" s="48"/>
      <c r="J46" s="48"/>
      <c r="K46" s="48"/>
      <c r="L46" s="7"/>
      <c r="M46" s="8"/>
      <c r="N46" s="8"/>
      <c r="O46" s="8"/>
      <c r="P46" s="8"/>
      <c r="Q46" s="8"/>
      <c r="R46" s="13"/>
    </row>
    <row r="47" spans="1:31" ht="15.75" thickBot="1" x14ac:dyDescent="0.3">
      <c r="B47" s="8"/>
      <c r="C47" s="8"/>
      <c r="D47" s="8"/>
      <c r="E47" s="11"/>
      <c r="F47" s="48"/>
      <c r="G47" s="48"/>
      <c r="H47" s="48"/>
      <c r="I47" s="48"/>
      <c r="J47" s="48"/>
      <c r="K47" s="48"/>
      <c r="L47" s="7"/>
      <c r="M47" s="8"/>
      <c r="N47" s="8"/>
      <c r="O47" s="8"/>
      <c r="P47" s="8"/>
      <c r="Q47" s="8"/>
      <c r="R47" s="13"/>
    </row>
    <row r="48" spans="1:31" x14ac:dyDescent="0.25">
      <c r="B48" s="3" t="str">
        <f>I1</f>
        <v>Present and recent productions: problems (?) and positive points (?)</v>
      </c>
      <c r="C48" s="9"/>
      <c r="D48" s="4"/>
      <c r="E48" s="48"/>
      <c r="F48" s="3">
        <f>I2</f>
        <v>8</v>
      </c>
      <c r="G48" s="9"/>
      <c r="H48" s="4"/>
      <c r="I48" s="48"/>
      <c r="J48" s="48"/>
      <c r="K48" s="48"/>
      <c r="L48" s="7"/>
      <c r="M48" s="8"/>
      <c r="N48" s="8"/>
      <c r="O48" s="8"/>
      <c r="P48" s="8"/>
      <c r="Q48" s="8"/>
      <c r="R48" s="13"/>
    </row>
    <row r="49" spans="2:19" x14ac:dyDescent="0.25">
      <c r="B49" s="7"/>
      <c r="C49" s="8"/>
      <c r="D49" s="13"/>
      <c r="E49" s="48"/>
      <c r="F49" s="7"/>
      <c r="G49" s="8"/>
      <c r="H49" s="13"/>
      <c r="I49" s="48"/>
      <c r="J49" s="48"/>
      <c r="K49" s="48"/>
      <c r="L49" s="7"/>
      <c r="M49" s="8"/>
      <c r="N49" s="8"/>
      <c r="O49" s="8"/>
      <c r="P49" s="8"/>
      <c r="Q49" s="8"/>
      <c r="R49" s="13"/>
    </row>
    <row r="50" spans="2:19" x14ac:dyDescent="0.25">
      <c r="B50" s="7"/>
      <c r="C50" s="8"/>
      <c r="D50" s="13"/>
      <c r="E50" s="48"/>
      <c r="F50" s="7"/>
      <c r="G50" s="8"/>
      <c r="H50" s="13"/>
      <c r="I50" s="48"/>
      <c r="J50" s="48"/>
      <c r="K50" s="48"/>
      <c r="L50" s="7"/>
      <c r="M50" s="8"/>
      <c r="N50" s="8"/>
      <c r="O50" s="8"/>
      <c r="P50" s="8"/>
      <c r="Q50" s="8"/>
      <c r="R50" s="13"/>
    </row>
    <row r="51" spans="2:19" ht="15.75" thickBot="1" x14ac:dyDescent="0.3">
      <c r="B51" s="5"/>
      <c r="C51" s="10"/>
      <c r="D51" s="6"/>
      <c r="E51" s="48"/>
      <c r="F51" s="5"/>
      <c r="G51" s="10"/>
      <c r="H51" s="6"/>
      <c r="I51" s="48"/>
      <c r="J51" s="48"/>
      <c r="K51" s="48"/>
      <c r="L51" s="7"/>
      <c r="M51" s="8"/>
      <c r="N51" s="8"/>
      <c r="O51" s="8"/>
      <c r="P51" s="8"/>
      <c r="Q51" s="8"/>
      <c r="R51" s="13"/>
    </row>
    <row r="52" spans="2:19" x14ac:dyDescent="0.25"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7"/>
      <c r="M52" s="8"/>
      <c r="N52" s="8"/>
      <c r="O52" s="8"/>
      <c r="P52" s="8"/>
      <c r="Q52" s="8"/>
      <c r="R52" s="13"/>
      <c r="S52" s="11"/>
    </row>
    <row r="53" spans="2:19" ht="15.75" thickBot="1" x14ac:dyDescent="0.3"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5"/>
      <c r="M53" s="10"/>
      <c r="N53" s="10"/>
      <c r="O53" s="10"/>
      <c r="P53" s="10"/>
      <c r="Q53" s="10"/>
      <c r="R53" s="6"/>
      <c r="S53" s="11"/>
    </row>
    <row r="54" spans="2:19" x14ac:dyDescent="0.25">
      <c r="B54" s="11"/>
      <c r="C54" s="11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</row>
    <row r="55" spans="2:19" x14ac:dyDescent="0.25">
      <c r="B55" s="11"/>
      <c r="C55" s="11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</row>
    <row r="56" spans="2:19" ht="15.75" thickBot="1" x14ac:dyDescent="0.3">
      <c r="B56" s="11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</row>
    <row r="57" spans="2:19" ht="15.75" thickBot="1" x14ac:dyDescent="0.3">
      <c r="B57" s="11"/>
      <c r="C57" s="49" t="s">
        <v>55</v>
      </c>
      <c r="D57" s="50"/>
      <c r="E57" s="50"/>
      <c r="F57" s="50"/>
      <c r="G57" s="51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</row>
    <row r="58" spans="2:19" ht="15.75" thickBot="1" x14ac:dyDescent="0.3">
      <c r="B58" s="11"/>
      <c r="C58" s="11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</row>
    <row r="59" spans="2:19" ht="15.75" thickBot="1" x14ac:dyDescent="0.3">
      <c r="B59" s="3" t="str">
        <f>J1</f>
        <v>Numbers of Blocks</v>
      </c>
      <c r="C59" s="9"/>
      <c r="D59" s="4"/>
      <c r="E59" s="11"/>
      <c r="F59" s="3">
        <f>J2</f>
        <v>9</v>
      </c>
      <c r="G59" s="9"/>
      <c r="H59" s="4"/>
      <c r="I59" s="48"/>
      <c r="J59" s="48"/>
      <c r="K59" s="48"/>
      <c r="L59" s="48"/>
      <c r="M59" s="48"/>
      <c r="N59" s="53" t="s">
        <v>62</v>
      </c>
      <c r="O59" s="54"/>
      <c r="P59" s="55"/>
      <c r="Q59" s="48"/>
      <c r="R59" s="48"/>
    </row>
    <row r="60" spans="2:19" ht="15.75" thickBot="1" x14ac:dyDescent="0.3">
      <c r="B60" s="7"/>
      <c r="C60" s="8"/>
      <c r="D60" s="13"/>
      <c r="E60" s="11"/>
      <c r="F60" s="7"/>
      <c r="G60" s="8"/>
      <c r="H60" s="13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2"/>
    </row>
    <row r="61" spans="2:19" x14ac:dyDescent="0.25">
      <c r="B61" s="7"/>
      <c r="C61" s="8"/>
      <c r="D61" s="13"/>
      <c r="E61" s="11"/>
      <c r="F61" s="7"/>
      <c r="G61" s="8"/>
      <c r="H61" s="13"/>
      <c r="I61" s="48"/>
      <c r="J61" s="48"/>
      <c r="K61" s="48"/>
      <c r="L61" s="3"/>
      <c r="M61" s="9"/>
      <c r="N61" s="9"/>
      <c r="O61" s="9"/>
      <c r="P61" s="9"/>
      <c r="Q61" s="9"/>
      <c r="R61" s="4"/>
      <c r="S61" s="12"/>
    </row>
    <row r="62" spans="2:19" ht="15.75" thickBot="1" x14ac:dyDescent="0.3">
      <c r="B62" s="5"/>
      <c r="C62" s="10"/>
      <c r="D62" s="6"/>
      <c r="E62" s="11"/>
      <c r="F62" s="5"/>
      <c r="G62" s="10"/>
      <c r="H62" s="6"/>
      <c r="I62" s="48"/>
      <c r="J62" s="48"/>
      <c r="K62" s="48"/>
      <c r="L62" s="7"/>
      <c r="M62" s="8"/>
      <c r="N62" s="8"/>
      <c r="O62" s="8"/>
      <c r="P62" s="8"/>
      <c r="Q62" s="8"/>
      <c r="R62" s="13"/>
      <c r="S62" s="12"/>
    </row>
    <row r="63" spans="2:19" x14ac:dyDescent="0.25">
      <c r="B63" s="8"/>
      <c r="C63" s="8"/>
      <c r="D63" s="8"/>
      <c r="E63" s="11"/>
      <c r="F63" s="48"/>
      <c r="G63" s="48"/>
      <c r="H63" s="48"/>
      <c r="I63" s="48"/>
      <c r="J63" s="48"/>
      <c r="K63" s="48"/>
      <c r="L63" s="7"/>
      <c r="M63" s="8"/>
      <c r="N63" s="8"/>
      <c r="O63" s="8"/>
      <c r="P63" s="8"/>
      <c r="Q63" s="8"/>
      <c r="R63" s="13"/>
      <c r="S63" s="12"/>
    </row>
    <row r="64" spans="2:19" ht="15.75" thickBot="1" x14ac:dyDescent="0.3">
      <c r="B64" s="8"/>
      <c r="C64" s="8"/>
      <c r="D64" s="8"/>
      <c r="E64" s="11"/>
      <c r="F64" s="48"/>
      <c r="G64" s="48"/>
      <c r="H64" s="48"/>
      <c r="I64" s="48"/>
      <c r="J64" s="48"/>
      <c r="K64" s="48"/>
      <c r="L64" s="7"/>
      <c r="M64" s="8"/>
      <c r="N64" s="8"/>
      <c r="O64" s="8"/>
      <c r="P64" s="8"/>
      <c r="Q64" s="8"/>
      <c r="R64" s="13"/>
      <c r="S64" s="12"/>
    </row>
    <row r="65" spans="2:19" x14ac:dyDescent="0.25">
      <c r="B65" s="3" t="str">
        <f>K1</f>
        <v>Distanced and distances between blocks</v>
      </c>
      <c r="C65" s="9"/>
      <c r="D65" s="4"/>
      <c r="E65" s="48"/>
      <c r="F65" s="3">
        <f>K2</f>
        <v>1</v>
      </c>
      <c r="G65" s="9"/>
      <c r="H65" s="4"/>
      <c r="I65" s="48"/>
      <c r="J65" s="48"/>
      <c r="K65" s="48"/>
      <c r="L65" s="7"/>
      <c r="M65" s="8"/>
      <c r="N65" s="8"/>
      <c r="O65" s="8"/>
      <c r="P65" s="8"/>
      <c r="Q65" s="8"/>
      <c r="R65" s="13"/>
      <c r="S65" s="12"/>
    </row>
    <row r="66" spans="2:19" x14ac:dyDescent="0.25">
      <c r="B66" s="7"/>
      <c r="C66" s="8"/>
      <c r="D66" s="13"/>
      <c r="E66" s="48"/>
      <c r="F66" s="7"/>
      <c r="G66" s="8"/>
      <c r="H66" s="13"/>
      <c r="I66" s="48"/>
      <c r="J66" s="48"/>
      <c r="K66" s="48"/>
      <c r="L66" s="7"/>
      <c r="M66" s="8"/>
      <c r="N66" s="8"/>
      <c r="O66" s="8"/>
      <c r="P66" s="8"/>
      <c r="Q66" s="8"/>
      <c r="R66" s="13"/>
      <c r="S66" s="12"/>
    </row>
    <row r="67" spans="2:19" x14ac:dyDescent="0.25">
      <c r="B67" s="7"/>
      <c r="C67" s="8"/>
      <c r="D67" s="13"/>
      <c r="E67" s="48"/>
      <c r="F67" s="7"/>
      <c r="G67" s="8"/>
      <c r="H67" s="13"/>
      <c r="I67" s="48"/>
      <c r="J67" s="48"/>
      <c r="K67" s="48"/>
      <c r="L67" s="7"/>
      <c r="M67" s="8"/>
      <c r="N67" s="8"/>
      <c r="O67" s="8"/>
      <c r="P67" s="8"/>
      <c r="Q67" s="8"/>
      <c r="R67" s="13"/>
      <c r="S67" s="12"/>
    </row>
    <row r="68" spans="2:19" ht="15.75" thickBot="1" x14ac:dyDescent="0.3">
      <c r="B68" s="5"/>
      <c r="C68" s="10"/>
      <c r="D68" s="6"/>
      <c r="E68" s="48"/>
      <c r="F68" s="5"/>
      <c r="G68" s="10"/>
      <c r="H68" s="6"/>
      <c r="I68" s="48"/>
      <c r="J68" s="48"/>
      <c r="K68" s="48"/>
      <c r="L68" s="7"/>
      <c r="M68" s="8"/>
      <c r="N68" s="8"/>
      <c r="O68" s="8"/>
      <c r="P68" s="8"/>
      <c r="Q68" s="8"/>
      <c r="R68" s="13"/>
      <c r="S68" s="12"/>
    </row>
    <row r="69" spans="2:19" x14ac:dyDescent="0.25"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7"/>
      <c r="M69" s="8"/>
      <c r="N69" s="8"/>
      <c r="O69" s="8"/>
      <c r="P69" s="8"/>
      <c r="Q69" s="8"/>
      <c r="R69" s="13"/>
      <c r="S69" s="12"/>
    </row>
    <row r="70" spans="2:19" ht="15.75" thickBot="1" x14ac:dyDescent="0.3"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7"/>
      <c r="M70" s="8"/>
      <c r="N70" s="8"/>
      <c r="O70" s="8"/>
      <c r="P70" s="8"/>
      <c r="Q70" s="8"/>
      <c r="R70" s="13"/>
      <c r="S70" s="12"/>
    </row>
    <row r="71" spans="2:19" x14ac:dyDescent="0.25">
      <c r="B71" s="3" t="str">
        <f>L1</f>
        <v>Pasture and crops with notion-notes on future 1-5 years if possible</v>
      </c>
      <c r="C71" s="9"/>
      <c r="D71" s="4"/>
      <c r="E71" s="11"/>
      <c r="F71" s="3">
        <f>L2</f>
        <v>0</v>
      </c>
      <c r="G71" s="9"/>
      <c r="H71" s="4"/>
      <c r="I71" s="48"/>
      <c r="J71" s="48"/>
      <c r="K71" s="48"/>
      <c r="L71" s="7"/>
      <c r="M71" s="8"/>
      <c r="N71" s="8"/>
      <c r="O71" s="8"/>
      <c r="P71" s="8"/>
      <c r="Q71" s="8"/>
      <c r="R71" s="13"/>
      <c r="S71" s="12"/>
    </row>
    <row r="72" spans="2:19" x14ac:dyDescent="0.25">
      <c r="B72" s="7"/>
      <c r="C72" s="8"/>
      <c r="D72" s="13"/>
      <c r="E72" s="11"/>
      <c r="F72" s="7"/>
      <c r="G72" s="8"/>
      <c r="H72" s="13"/>
      <c r="I72" s="48"/>
      <c r="J72" s="48"/>
      <c r="K72" s="48"/>
      <c r="L72" s="7"/>
      <c r="M72" s="8"/>
      <c r="N72" s="8"/>
      <c r="O72" s="8"/>
      <c r="P72" s="8"/>
      <c r="Q72" s="8"/>
      <c r="R72" s="13"/>
      <c r="S72" s="12"/>
    </row>
    <row r="73" spans="2:19" x14ac:dyDescent="0.25">
      <c r="B73" s="7"/>
      <c r="C73" s="8"/>
      <c r="D73" s="13"/>
      <c r="E73" s="11"/>
      <c r="F73" s="7"/>
      <c r="G73" s="8"/>
      <c r="H73" s="13"/>
      <c r="I73" s="48"/>
      <c r="J73" s="48"/>
      <c r="K73" s="48"/>
      <c r="L73" s="7"/>
      <c r="M73" s="8"/>
      <c r="N73" s="8"/>
      <c r="O73" s="8"/>
      <c r="P73" s="8"/>
      <c r="Q73" s="8"/>
      <c r="R73" s="13"/>
      <c r="S73" s="12"/>
    </row>
    <row r="74" spans="2:19" ht="15.75" thickBot="1" x14ac:dyDescent="0.3">
      <c r="B74" s="5"/>
      <c r="C74" s="10"/>
      <c r="D74" s="6"/>
      <c r="E74" s="11"/>
      <c r="F74" s="5"/>
      <c r="G74" s="10"/>
      <c r="H74" s="6"/>
      <c r="I74" s="48"/>
      <c r="J74" s="48"/>
      <c r="K74" s="48"/>
      <c r="L74" s="5"/>
      <c r="M74" s="10"/>
      <c r="N74" s="10"/>
      <c r="O74" s="10"/>
      <c r="P74" s="10"/>
      <c r="Q74" s="10"/>
      <c r="R74" s="6"/>
      <c r="S74" s="12"/>
    </row>
    <row r="75" spans="2:19" x14ac:dyDescent="0.25">
      <c r="B75" s="8"/>
      <c r="C75" s="8"/>
      <c r="D75" s="8"/>
      <c r="E75" s="11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2"/>
    </row>
    <row r="76" spans="2:19" ht="15.75" thickBot="1" x14ac:dyDescent="0.3">
      <c r="B76" s="8"/>
      <c r="C76" s="8"/>
      <c r="D76" s="8"/>
      <c r="E76" s="11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</row>
    <row r="77" spans="2:19" x14ac:dyDescent="0.25">
      <c r="B77" s="32" t="str">
        <f>M1</f>
        <v>The map should indicate clearly variable production zones, (either quality or quantity – but that are usually correlated), - if this is clearly the case - block into 1-3 classes that can be quantified. If the production is relatively uniform you might wish to increase definition on, for example... - pugging sensitive areas, machine compacted areas…. NOTES</v>
      </c>
      <c r="C77" s="33"/>
      <c r="D77" s="34"/>
      <c r="E77" s="48"/>
      <c r="F77" s="3">
        <f>M2</f>
        <v>1</v>
      </c>
      <c r="G77" s="9"/>
      <c r="H77" s="4"/>
      <c r="I77" s="48"/>
      <c r="J77" s="48"/>
      <c r="K77" s="48"/>
      <c r="L77" s="48"/>
      <c r="M77" s="48"/>
      <c r="N77" s="48"/>
      <c r="O77" s="48"/>
      <c r="P77" s="48"/>
      <c r="Q77" s="48"/>
      <c r="R77" s="48"/>
    </row>
    <row r="78" spans="2:19" x14ac:dyDescent="0.25">
      <c r="B78" s="35"/>
      <c r="C78" s="36"/>
      <c r="D78" s="37"/>
      <c r="E78" s="48"/>
      <c r="F78" s="7"/>
      <c r="G78" s="8"/>
      <c r="H78" s="13"/>
      <c r="I78" s="48"/>
      <c r="J78" s="48"/>
      <c r="K78" s="48"/>
      <c r="L78" s="48"/>
      <c r="M78" s="48"/>
      <c r="N78" s="48"/>
      <c r="O78" s="48"/>
      <c r="P78" s="48"/>
      <c r="Q78" s="48"/>
      <c r="R78" s="48"/>
    </row>
    <row r="79" spans="2:19" x14ac:dyDescent="0.25">
      <c r="B79" s="35"/>
      <c r="C79" s="36"/>
      <c r="D79" s="37"/>
      <c r="E79" s="48"/>
      <c r="F79" s="7"/>
      <c r="G79" s="8"/>
      <c r="H79" s="13"/>
      <c r="I79" s="48"/>
      <c r="J79" s="48"/>
      <c r="K79" s="48"/>
      <c r="L79" s="48"/>
      <c r="M79" s="48"/>
      <c r="N79" s="48"/>
      <c r="O79" s="48"/>
      <c r="P79" s="48"/>
      <c r="Q79" s="48"/>
      <c r="R79" s="48"/>
    </row>
    <row r="80" spans="2:19" ht="15.75" thickBot="1" x14ac:dyDescent="0.3">
      <c r="B80" s="38"/>
      <c r="C80" s="39"/>
      <c r="D80" s="40"/>
      <c r="E80" s="48"/>
      <c r="F80" s="5"/>
      <c r="G80" s="10"/>
      <c r="H80" s="6"/>
      <c r="I80" s="48"/>
      <c r="J80" s="48"/>
      <c r="K80" s="48"/>
      <c r="L80" s="48"/>
      <c r="M80" s="48"/>
      <c r="N80" s="48"/>
      <c r="O80" s="48"/>
      <c r="P80" s="48"/>
      <c r="Q80" s="48"/>
      <c r="R80" s="48"/>
    </row>
    <row r="81" spans="2:18" x14ac:dyDescent="0.25"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</row>
    <row r="82" spans="2:18" ht="15.75" thickBot="1" x14ac:dyDescent="0.3"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</row>
    <row r="83" spans="2:18" x14ac:dyDescent="0.25">
      <c r="B83" s="3" t="str">
        <f>N1</f>
        <v>Access and livestock distribution lanes and yards and capacity to monitor animal performance</v>
      </c>
      <c r="C83" s="9"/>
      <c r="D83" s="4"/>
      <c r="E83" s="11"/>
      <c r="F83" s="3">
        <f>N2</f>
        <v>1</v>
      </c>
      <c r="G83" s="9"/>
      <c r="H83" s="4"/>
      <c r="I83" s="48"/>
      <c r="J83" s="48"/>
      <c r="K83" s="48"/>
      <c r="L83" s="48"/>
      <c r="M83" s="48"/>
      <c r="N83" s="48"/>
      <c r="O83" s="48"/>
      <c r="P83" s="48"/>
      <c r="Q83" s="48"/>
      <c r="R83" s="48"/>
    </row>
    <row r="84" spans="2:18" x14ac:dyDescent="0.25">
      <c r="B84" s="7"/>
      <c r="C84" s="8"/>
      <c r="D84" s="13"/>
      <c r="E84" s="11"/>
      <c r="F84" s="7"/>
      <c r="G84" s="8"/>
      <c r="H84" s="13"/>
      <c r="I84" s="48"/>
      <c r="J84" s="48"/>
      <c r="K84" s="48"/>
      <c r="L84" s="48"/>
      <c r="M84" s="48"/>
      <c r="N84" s="48"/>
      <c r="O84" s="48"/>
      <c r="P84" s="48"/>
      <c r="Q84" s="48"/>
      <c r="R84" s="48"/>
    </row>
    <row r="85" spans="2:18" x14ac:dyDescent="0.25">
      <c r="B85" s="7"/>
      <c r="C85" s="8"/>
      <c r="D85" s="13"/>
      <c r="E85" s="11"/>
      <c r="F85" s="7"/>
      <c r="G85" s="8"/>
      <c r="H85" s="13"/>
      <c r="I85" s="48"/>
      <c r="J85" s="48"/>
      <c r="K85" s="48"/>
      <c r="L85" s="48"/>
      <c r="M85" s="48"/>
      <c r="N85" s="48"/>
      <c r="O85" s="48"/>
      <c r="P85" s="48"/>
      <c r="Q85" s="48"/>
      <c r="R85" s="48"/>
    </row>
    <row r="86" spans="2:18" ht="15.75" thickBot="1" x14ac:dyDescent="0.3">
      <c r="B86" s="5"/>
      <c r="C86" s="10"/>
      <c r="D86" s="6"/>
      <c r="E86" s="11"/>
      <c r="F86" s="5"/>
      <c r="G86" s="10"/>
      <c r="H86" s="6"/>
      <c r="I86" s="48"/>
      <c r="J86" s="48"/>
      <c r="K86" s="48"/>
      <c r="L86" s="48"/>
      <c r="M86" s="48"/>
      <c r="N86" s="48"/>
      <c r="O86" s="48"/>
      <c r="P86" s="48"/>
      <c r="Q86" s="48"/>
      <c r="R86" s="48"/>
    </row>
    <row r="87" spans="2:18" x14ac:dyDescent="0.25">
      <c r="B87" s="8"/>
      <c r="C87" s="8"/>
      <c r="D87" s="8"/>
      <c r="E87" s="11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</row>
    <row r="88" spans="2:18" ht="15.75" thickBot="1" x14ac:dyDescent="0.3">
      <c r="B88" s="8"/>
      <c r="C88" s="8"/>
      <c r="D88" s="8"/>
      <c r="E88" s="11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</row>
    <row r="89" spans="2:18" x14ac:dyDescent="0.25">
      <c r="B89" s="3" t="str">
        <f>O1</f>
        <v>Facility or difficulty of clean drinking supply (geographic source indication)</v>
      </c>
      <c r="C89" s="9"/>
      <c r="D89" s="4"/>
      <c r="E89" s="48"/>
      <c r="F89" s="3">
        <f>O2</f>
        <v>1</v>
      </c>
      <c r="G89" s="9"/>
      <c r="H89" s="4"/>
      <c r="I89" s="48"/>
      <c r="J89" s="48"/>
      <c r="K89" s="48"/>
      <c r="L89" s="48"/>
      <c r="M89" s="48"/>
      <c r="N89" s="48"/>
      <c r="O89" s="48"/>
      <c r="P89" s="48"/>
      <c r="Q89" s="48"/>
      <c r="R89" s="48"/>
    </row>
    <row r="90" spans="2:18" x14ac:dyDescent="0.25">
      <c r="B90" s="7"/>
      <c r="C90" s="8"/>
      <c r="D90" s="13"/>
      <c r="E90" s="48"/>
      <c r="F90" s="7"/>
      <c r="G90" s="8"/>
      <c r="H90" s="13"/>
      <c r="I90" s="48"/>
      <c r="J90" s="48"/>
      <c r="K90" s="48"/>
      <c r="L90" s="48"/>
      <c r="M90" s="48"/>
      <c r="N90" s="48"/>
      <c r="O90" s="48"/>
      <c r="P90" s="48"/>
      <c r="Q90" s="48"/>
      <c r="R90" s="48"/>
    </row>
    <row r="91" spans="2:18" x14ac:dyDescent="0.25">
      <c r="B91" s="7"/>
      <c r="C91" s="8"/>
      <c r="D91" s="13"/>
      <c r="E91" s="48"/>
      <c r="F91" s="7"/>
      <c r="G91" s="8"/>
      <c r="H91" s="13"/>
      <c r="I91" s="48"/>
      <c r="J91" s="48"/>
      <c r="K91" s="48"/>
      <c r="L91" s="48"/>
      <c r="M91" s="48"/>
      <c r="N91" s="48"/>
      <c r="O91" s="48"/>
      <c r="P91" s="48"/>
      <c r="Q91" s="48"/>
      <c r="R91" s="48"/>
    </row>
    <row r="92" spans="2:18" ht="15.75" thickBot="1" x14ac:dyDescent="0.3">
      <c r="B92" s="5"/>
      <c r="C92" s="10"/>
      <c r="D92" s="6"/>
      <c r="E92" s="48"/>
      <c r="F92" s="5"/>
      <c r="G92" s="10"/>
      <c r="H92" s="6"/>
      <c r="I92" s="48"/>
      <c r="J92" s="48"/>
      <c r="K92" s="48"/>
      <c r="L92" s="48"/>
      <c r="M92" s="48"/>
      <c r="N92" s="48"/>
      <c r="O92" s="48"/>
      <c r="P92" s="48"/>
      <c r="Q92" s="48"/>
      <c r="R92" s="48"/>
    </row>
    <row r="93" spans="2:18" x14ac:dyDescent="0.25"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</row>
    <row r="94" spans="2:18" ht="15.75" thickBot="1" x14ac:dyDescent="0.3"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</row>
    <row r="95" spans="2:18" x14ac:dyDescent="0.25">
      <c r="B95" s="3" t="str">
        <f>P1</f>
        <v>Other limiting factors</v>
      </c>
      <c r="C95" s="9"/>
      <c r="D95" s="4"/>
      <c r="E95" s="48"/>
      <c r="F95" s="3">
        <f>P2</f>
        <v>1</v>
      </c>
      <c r="G95" s="9"/>
      <c r="H95" s="4"/>
      <c r="I95" s="48"/>
      <c r="J95" s="48"/>
      <c r="K95" s="48"/>
      <c r="L95" s="48"/>
      <c r="M95" s="48"/>
      <c r="N95" s="48"/>
      <c r="O95" s="48"/>
      <c r="P95" s="48"/>
      <c r="Q95" s="48"/>
      <c r="R95" s="48"/>
    </row>
    <row r="96" spans="2:18" x14ac:dyDescent="0.25">
      <c r="B96" s="7"/>
      <c r="C96" s="8"/>
      <c r="D96" s="13"/>
      <c r="E96" s="48"/>
      <c r="F96" s="7"/>
      <c r="G96" s="8"/>
      <c r="H96" s="13"/>
      <c r="I96" s="48"/>
      <c r="J96" s="48"/>
      <c r="K96" s="48"/>
      <c r="L96" s="48"/>
      <c r="M96" s="48"/>
      <c r="N96" s="48"/>
      <c r="O96" s="48"/>
      <c r="P96" s="48"/>
      <c r="Q96" s="48"/>
      <c r="R96" s="48"/>
    </row>
    <row r="97" spans="2:18" x14ac:dyDescent="0.25">
      <c r="B97" s="7"/>
      <c r="C97" s="8"/>
      <c r="D97" s="13"/>
      <c r="E97" s="48"/>
      <c r="F97" s="7"/>
      <c r="G97" s="8"/>
      <c r="H97" s="13"/>
      <c r="I97" s="48"/>
      <c r="J97" s="48"/>
      <c r="K97" s="48"/>
      <c r="L97" s="48"/>
      <c r="M97" s="48"/>
      <c r="N97" s="48"/>
      <c r="O97" s="48"/>
      <c r="P97" s="48"/>
      <c r="Q97" s="48"/>
      <c r="R97" s="48"/>
    </row>
    <row r="98" spans="2:18" ht="15.75" thickBot="1" x14ac:dyDescent="0.3">
      <c r="B98" s="5"/>
      <c r="C98" s="10"/>
      <c r="D98" s="6"/>
      <c r="E98" s="48"/>
      <c r="F98" s="5"/>
      <c r="G98" s="10"/>
      <c r="H98" s="6"/>
      <c r="I98" s="48"/>
      <c r="J98" s="48"/>
      <c r="K98" s="48"/>
      <c r="L98" s="48"/>
      <c r="M98" s="48"/>
      <c r="N98" s="48"/>
      <c r="O98" s="48"/>
      <c r="P98" s="48"/>
      <c r="Q98" s="48"/>
      <c r="R98" s="48"/>
    </row>
    <row r="99" spans="2:18" x14ac:dyDescent="0.25"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</row>
    <row r="100" spans="2:18" x14ac:dyDescent="0.25"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</row>
    <row r="101" spans="2:18" x14ac:dyDescent="0.25"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</row>
    <row r="102" spans="2:18" x14ac:dyDescent="0.25"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</row>
    <row r="103" spans="2:18" x14ac:dyDescent="0.25"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</row>
    <row r="104" spans="2:18" x14ac:dyDescent="0.25"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</row>
    <row r="105" spans="2:18" x14ac:dyDescent="0.25"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</row>
    <row r="106" spans="2:18" x14ac:dyDescent="0.25"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</row>
    <row r="107" spans="2:18" x14ac:dyDescent="0.25"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</row>
    <row r="108" spans="2:18" ht="15.75" thickBot="1" x14ac:dyDescent="0.3"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</row>
    <row r="109" spans="2:18" ht="15.75" thickBot="1" x14ac:dyDescent="0.3">
      <c r="B109" s="11"/>
      <c r="C109" s="49" t="s">
        <v>56</v>
      </c>
      <c r="D109" s="50"/>
      <c r="E109" s="50"/>
      <c r="F109" s="50"/>
      <c r="G109" s="51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</row>
    <row r="110" spans="2:18" ht="15.75" thickBot="1" x14ac:dyDescent="0.3">
      <c r="B110" s="11"/>
      <c r="C110" s="11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53" t="s">
        <v>62</v>
      </c>
      <c r="O110" s="54"/>
      <c r="P110" s="55"/>
      <c r="Q110" s="48"/>
      <c r="R110" s="48"/>
    </row>
    <row r="111" spans="2:18" ht="15.75" thickBot="1" x14ac:dyDescent="0.3">
      <c r="B111" s="11"/>
      <c r="C111" s="11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</row>
    <row r="112" spans="2:18" x14ac:dyDescent="0.25">
      <c r="B112" s="3" t="str">
        <f>Q1</f>
        <v>What kind of shifting sequences have usually been the norm in the past? (a general description suffices)</v>
      </c>
      <c r="C112" s="9"/>
      <c r="D112" s="4"/>
      <c r="E112" s="11"/>
      <c r="F112" s="3">
        <f>Q2</f>
        <v>1</v>
      </c>
      <c r="G112" s="9"/>
      <c r="H112" s="4"/>
      <c r="I112" s="48"/>
      <c r="J112" s="48"/>
      <c r="K112" s="48"/>
      <c r="L112" s="3"/>
      <c r="M112" s="9"/>
      <c r="N112" s="9"/>
      <c r="O112" s="9"/>
      <c r="P112" s="9"/>
      <c r="Q112" s="9"/>
      <c r="R112" s="4"/>
    </row>
    <row r="113" spans="2:18" x14ac:dyDescent="0.25">
      <c r="B113" s="7"/>
      <c r="C113" s="8"/>
      <c r="D113" s="13"/>
      <c r="E113" s="11"/>
      <c r="F113" s="7"/>
      <c r="G113" s="8"/>
      <c r="H113" s="13"/>
      <c r="I113" s="48"/>
      <c r="J113" s="48"/>
      <c r="K113" s="48"/>
      <c r="L113" s="7"/>
      <c r="M113" s="8"/>
      <c r="N113" s="8"/>
      <c r="O113" s="8"/>
      <c r="P113" s="8"/>
      <c r="Q113" s="8"/>
      <c r="R113" s="13"/>
    </row>
    <row r="114" spans="2:18" x14ac:dyDescent="0.25">
      <c r="B114" s="7"/>
      <c r="C114" s="8"/>
      <c r="D114" s="13"/>
      <c r="E114" s="11"/>
      <c r="F114" s="7"/>
      <c r="G114" s="8"/>
      <c r="H114" s="13"/>
      <c r="I114" s="48"/>
      <c r="J114" s="48"/>
      <c r="K114" s="48"/>
      <c r="L114" s="7"/>
      <c r="M114" s="8"/>
      <c r="N114" s="8"/>
      <c r="O114" s="8"/>
      <c r="P114" s="8"/>
      <c r="Q114" s="8"/>
      <c r="R114" s="13"/>
    </row>
    <row r="115" spans="2:18" ht="15.75" thickBot="1" x14ac:dyDescent="0.3">
      <c r="B115" s="5"/>
      <c r="C115" s="10"/>
      <c r="D115" s="6"/>
      <c r="E115" s="11"/>
      <c r="F115" s="5"/>
      <c r="G115" s="10"/>
      <c r="H115" s="6"/>
      <c r="I115" s="48"/>
      <c r="J115" s="48"/>
      <c r="K115" s="48"/>
      <c r="L115" s="7"/>
      <c r="M115" s="8"/>
      <c r="N115" s="8"/>
      <c r="O115" s="8"/>
      <c r="P115" s="8"/>
      <c r="Q115" s="8"/>
      <c r="R115" s="13"/>
    </row>
    <row r="116" spans="2:18" x14ac:dyDescent="0.25">
      <c r="B116" s="8"/>
      <c r="C116" s="8"/>
      <c r="D116" s="8"/>
      <c r="E116" s="11"/>
      <c r="F116" s="48"/>
      <c r="G116" s="48"/>
      <c r="H116" s="48"/>
      <c r="I116" s="48"/>
      <c r="J116" s="48"/>
      <c r="K116" s="48"/>
      <c r="L116" s="7"/>
      <c r="M116" s="8"/>
      <c r="N116" s="8"/>
      <c r="O116" s="8"/>
      <c r="P116" s="8"/>
      <c r="Q116" s="8"/>
      <c r="R116" s="13"/>
    </row>
    <row r="117" spans="2:18" ht="15.75" thickBot="1" x14ac:dyDescent="0.3">
      <c r="B117" s="8"/>
      <c r="C117" s="8"/>
      <c r="D117" s="8"/>
      <c r="E117" s="11"/>
      <c r="F117" s="48"/>
      <c r="G117" s="48"/>
      <c r="H117" s="48"/>
      <c r="I117" s="48"/>
      <c r="J117" s="48"/>
      <c r="K117" s="48"/>
      <c r="L117" s="7"/>
      <c r="M117" s="8"/>
      <c r="N117" s="8"/>
      <c r="O117" s="8"/>
      <c r="P117" s="8"/>
      <c r="Q117" s="8"/>
      <c r="R117" s="13"/>
    </row>
    <row r="118" spans="2:18" x14ac:dyDescent="0.25">
      <c r="B118" s="3" t="str">
        <f>R1</f>
        <v>Compaction; suggested reasons for compaction</v>
      </c>
      <c r="C118" s="9"/>
      <c r="D118" s="4"/>
      <c r="E118" s="48"/>
      <c r="F118" s="3">
        <f>R2</f>
        <v>11</v>
      </c>
      <c r="G118" s="9"/>
      <c r="H118" s="4"/>
      <c r="I118" s="48"/>
      <c r="J118" s="48"/>
      <c r="K118" s="48"/>
      <c r="L118" s="7"/>
      <c r="M118" s="8"/>
      <c r="N118" s="8"/>
      <c r="O118" s="8"/>
      <c r="P118" s="8"/>
      <c r="Q118" s="8"/>
      <c r="R118" s="13"/>
    </row>
    <row r="119" spans="2:18" x14ac:dyDescent="0.25">
      <c r="B119" s="7"/>
      <c r="C119" s="8"/>
      <c r="D119" s="13"/>
      <c r="E119" s="48"/>
      <c r="F119" s="7"/>
      <c r="G119" s="8"/>
      <c r="H119" s="13"/>
      <c r="I119" s="48"/>
      <c r="J119" s="48"/>
      <c r="K119" s="48"/>
      <c r="L119" s="7"/>
      <c r="M119" s="8"/>
      <c r="N119" s="8"/>
      <c r="O119" s="8"/>
      <c r="P119" s="8"/>
      <c r="Q119" s="8"/>
      <c r="R119" s="13"/>
    </row>
    <row r="120" spans="2:18" x14ac:dyDescent="0.25">
      <c r="B120" s="7"/>
      <c r="C120" s="8"/>
      <c r="D120" s="13"/>
      <c r="E120" s="48"/>
      <c r="F120" s="7"/>
      <c r="G120" s="8"/>
      <c r="H120" s="13"/>
      <c r="I120" s="48"/>
      <c r="J120" s="48"/>
      <c r="K120" s="48"/>
      <c r="L120" s="7"/>
      <c r="M120" s="8"/>
      <c r="N120" s="8"/>
      <c r="O120" s="8"/>
      <c r="P120" s="8"/>
      <c r="Q120" s="8"/>
      <c r="R120" s="13"/>
    </row>
    <row r="121" spans="2:18" ht="15.75" thickBot="1" x14ac:dyDescent="0.3">
      <c r="B121" s="5"/>
      <c r="C121" s="10"/>
      <c r="D121" s="6"/>
      <c r="E121" s="48"/>
      <c r="F121" s="5"/>
      <c r="G121" s="10"/>
      <c r="H121" s="6"/>
      <c r="I121" s="48"/>
      <c r="J121" s="48"/>
      <c r="K121" s="48"/>
      <c r="L121" s="7"/>
      <c r="M121" s="8"/>
      <c r="N121" s="8"/>
      <c r="O121" s="8"/>
      <c r="P121" s="8"/>
      <c r="Q121" s="8"/>
      <c r="R121" s="13"/>
    </row>
    <row r="122" spans="2:18" x14ac:dyDescent="0.25"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7"/>
      <c r="M122" s="8"/>
      <c r="N122" s="8"/>
      <c r="O122" s="8"/>
      <c r="P122" s="8"/>
      <c r="Q122" s="8"/>
      <c r="R122" s="13"/>
    </row>
    <row r="123" spans="2:18" ht="15.75" thickBot="1" x14ac:dyDescent="0.3"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7"/>
      <c r="M123" s="8"/>
      <c r="N123" s="8"/>
      <c r="O123" s="8"/>
      <c r="P123" s="8"/>
      <c r="Q123" s="8"/>
      <c r="R123" s="13"/>
    </row>
    <row r="124" spans="2:18" x14ac:dyDescent="0.25">
      <c r="B124" s="3" t="str">
        <f>S1</f>
        <v>Generalized notion of pastures ages</v>
      </c>
      <c r="C124" s="9"/>
      <c r="D124" s="4"/>
      <c r="E124" s="11"/>
      <c r="F124" s="3">
        <f>S2</f>
        <v>1</v>
      </c>
      <c r="G124" s="9"/>
      <c r="H124" s="4"/>
      <c r="I124" s="48"/>
      <c r="J124" s="48"/>
      <c r="K124" s="48"/>
      <c r="L124" s="7"/>
      <c r="M124" s="8"/>
      <c r="N124" s="8"/>
      <c r="O124" s="8"/>
      <c r="P124" s="8"/>
      <c r="Q124" s="8"/>
      <c r="R124" s="13"/>
    </row>
    <row r="125" spans="2:18" ht="15.75" thickBot="1" x14ac:dyDescent="0.3">
      <c r="B125" s="7"/>
      <c r="C125" s="8"/>
      <c r="D125" s="13"/>
      <c r="E125" s="11"/>
      <c r="F125" s="7"/>
      <c r="G125" s="8"/>
      <c r="H125" s="13"/>
      <c r="I125" s="48"/>
      <c r="J125" s="48"/>
      <c r="K125" s="48"/>
      <c r="L125" s="5"/>
      <c r="M125" s="10"/>
      <c r="N125" s="10"/>
      <c r="O125" s="10"/>
      <c r="P125" s="10"/>
      <c r="Q125" s="10"/>
      <c r="R125" s="6"/>
    </row>
    <row r="126" spans="2:18" x14ac:dyDescent="0.25">
      <c r="B126" s="7"/>
      <c r="C126" s="8"/>
      <c r="D126" s="13"/>
      <c r="E126" s="11"/>
      <c r="F126" s="7"/>
      <c r="G126" s="8"/>
      <c r="H126" s="13"/>
      <c r="I126" s="48"/>
      <c r="J126" s="48"/>
      <c r="K126" s="48"/>
      <c r="L126" s="48"/>
      <c r="M126" s="48"/>
      <c r="N126" s="48"/>
      <c r="O126" s="48"/>
      <c r="P126" s="48"/>
      <c r="Q126" s="48"/>
      <c r="R126" s="48"/>
    </row>
    <row r="127" spans="2:18" ht="15.75" thickBot="1" x14ac:dyDescent="0.3">
      <c r="B127" s="5"/>
      <c r="C127" s="10"/>
      <c r="D127" s="6"/>
      <c r="E127" s="11"/>
      <c r="F127" s="5"/>
      <c r="G127" s="10"/>
      <c r="H127" s="6"/>
      <c r="I127" s="48"/>
      <c r="J127" s="48"/>
      <c r="K127" s="48"/>
      <c r="L127" s="48"/>
      <c r="M127" s="48"/>
      <c r="N127" s="48"/>
      <c r="O127" s="48"/>
      <c r="P127" s="48"/>
      <c r="Q127" s="48"/>
      <c r="R127" s="48"/>
    </row>
    <row r="128" spans="2:18" x14ac:dyDescent="0.25"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</row>
    <row r="129" spans="2:18" ht="15.75" thickBot="1" x14ac:dyDescent="0.3"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</row>
    <row r="130" spans="2:18" ht="15.75" thickBot="1" x14ac:dyDescent="0.3">
      <c r="B130" s="11"/>
      <c r="C130" s="49" t="s">
        <v>57</v>
      </c>
      <c r="D130" s="50"/>
      <c r="E130" s="50"/>
      <c r="F130" s="50"/>
      <c r="G130" s="51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</row>
    <row r="131" spans="2:18" x14ac:dyDescent="0.25">
      <c r="B131" s="11"/>
      <c r="C131" s="11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</row>
    <row r="132" spans="2:18" ht="15.75" thickBot="1" x14ac:dyDescent="0.3">
      <c r="B132" s="11"/>
      <c r="C132" s="11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</row>
    <row r="133" spans="2:18" ht="15.75" thickBot="1" x14ac:dyDescent="0.3">
      <c r="B133" s="3" t="str">
        <f>T1</f>
        <v>Rainfall</v>
      </c>
      <c r="C133" s="9"/>
      <c r="D133" s="4"/>
      <c r="E133" s="11"/>
      <c r="F133" s="3">
        <f>T2</f>
        <v>1</v>
      </c>
      <c r="G133" s="9"/>
      <c r="H133" s="4"/>
      <c r="I133" s="48"/>
      <c r="J133" s="48"/>
      <c r="K133" s="48"/>
      <c r="L133" s="48"/>
      <c r="M133" s="48"/>
      <c r="N133" s="53" t="s">
        <v>62</v>
      </c>
      <c r="O133" s="54"/>
      <c r="P133" s="55"/>
      <c r="Q133" s="48"/>
      <c r="R133" s="48"/>
    </row>
    <row r="134" spans="2:18" ht="15.75" thickBot="1" x14ac:dyDescent="0.3">
      <c r="B134" s="7"/>
      <c r="C134" s="8"/>
      <c r="D134" s="13"/>
      <c r="E134" s="11"/>
      <c r="F134" s="7"/>
      <c r="G134" s="8"/>
      <c r="H134" s="13"/>
      <c r="I134" s="48"/>
      <c r="J134" s="48"/>
      <c r="K134" s="48"/>
      <c r="L134" s="48"/>
      <c r="M134" s="48"/>
      <c r="N134" s="48"/>
      <c r="O134" s="48"/>
      <c r="P134" s="48"/>
      <c r="Q134" s="48"/>
      <c r="R134" s="48"/>
    </row>
    <row r="135" spans="2:18" x14ac:dyDescent="0.25">
      <c r="B135" s="7"/>
      <c r="C135" s="8"/>
      <c r="D135" s="13"/>
      <c r="E135" s="11"/>
      <c r="F135" s="7"/>
      <c r="G135" s="8"/>
      <c r="H135" s="13"/>
      <c r="I135" s="48"/>
      <c r="J135" s="48"/>
      <c r="K135" s="48"/>
      <c r="L135" s="3"/>
      <c r="M135" s="9"/>
      <c r="N135" s="9"/>
      <c r="O135" s="9"/>
      <c r="P135" s="9"/>
      <c r="Q135" s="9"/>
      <c r="R135" s="4"/>
    </row>
    <row r="136" spans="2:18" ht="15.75" thickBot="1" x14ac:dyDescent="0.3">
      <c r="B136" s="5"/>
      <c r="C136" s="10"/>
      <c r="D136" s="6"/>
      <c r="E136" s="11"/>
      <c r="F136" s="5"/>
      <c r="G136" s="10"/>
      <c r="H136" s="6"/>
      <c r="I136" s="48"/>
      <c r="J136" s="48"/>
      <c r="K136" s="48"/>
      <c r="L136" s="7"/>
      <c r="M136" s="8"/>
      <c r="N136" s="8"/>
      <c r="O136" s="8"/>
      <c r="P136" s="8"/>
      <c r="Q136" s="8"/>
      <c r="R136" s="13"/>
    </row>
    <row r="137" spans="2:18" x14ac:dyDescent="0.25">
      <c r="B137" s="8"/>
      <c r="C137" s="8"/>
      <c r="D137" s="8"/>
      <c r="E137" s="11"/>
      <c r="F137" s="48"/>
      <c r="G137" s="48"/>
      <c r="H137" s="48"/>
      <c r="I137" s="48"/>
      <c r="J137" s="48"/>
      <c r="K137" s="48"/>
      <c r="L137" s="7"/>
      <c r="M137" s="8"/>
      <c r="N137" s="8"/>
      <c r="O137" s="8"/>
      <c r="P137" s="8"/>
      <c r="Q137" s="8"/>
      <c r="R137" s="13"/>
    </row>
    <row r="138" spans="2:18" ht="15.75" thickBot="1" x14ac:dyDescent="0.3">
      <c r="B138" s="8"/>
      <c r="C138" s="8"/>
      <c r="D138" s="8"/>
      <c r="E138" s="11"/>
      <c r="F138" s="48"/>
      <c r="G138" s="48"/>
      <c r="H138" s="48"/>
      <c r="I138" s="48"/>
      <c r="J138" s="48"/>
      <c r="K138" s="48"/>
      <c r="L138" s="7"/>
      <c r="M138" s="8"/>
      <c r="N138" s="8"/>
      <c r="O138" s="8"/>
      <c r="P138" s="8"/>
      <c r="Q138" s="8"/>
      <c r="R138" s="13"/>
    </row>
    <row r="139" spans="2:18" x14ac:dyDescent="0.25">
      <c r="B139" s="3" t="str">
        <f>U1</f>
        <v>Number of &gt;-4° frosts</v>
      </c>
      <c r="C139" s="9"/>
      <c r="D139" s="4"/>
      <c r="E139" s="48"/>
      <c r="F139" s="3">
        <f>U2</f>
        <v>1</v>
      </c>
      <c r="G139" s="9"/>
      <c r="H139" s="4"/>
      <c r="I139" s="48"/>
      <c r="J139" s="48"/>
      <c r="K139" s="48"/>
      <c r="L139" s="7"/>
      <c r="M139" s="8"/>
      <c r="N139" s="8"/>
      <c r="O139" s="8"/>
      <c r="P139" s="8"/>
      <c r="Q139" s="8"/>
      <c r="R139" s="13"/>
    </row>
    <row r="140" spans="2:18" x14ac:dyDescent="0.25">
      <c r="B140" s="7"/>
      <c r="C140" s="8"/>
      <c r="D140" s="13"/>
      <c r="E140" s="48"/>
      <c r="F140" s="7"/>
      <c r="G140" s="8"/>
      <c r="H140" s="13"/>
      <c r="I140" s="48"/>
      <c r="J140" s="48"/>
      <c r="K140" s="48"/>
      <c r="L140" s="7"/>
      <c r="M140" s="8"/>
      <c r="N140" s="8"/>
      <c r="O140" s="8"/>
      <c r="P140" s="8"/>
      <c r="Q140" s="8"/>
      <c r="R140" s="13"/>
    </row>
    <row r="141" spans="2:18" x14ac:dyDescent="0.25">
      <c r="B141" s="7"/>
      <c r="C141" s="8"/>
      <c r="D141" s="13"/>
      <c r="E141" s="48"/>
      <c r="F141" s="7"/>
      <c r="G141" s="8"/>
      <c r="H141" s="13"/>
      <c r="I141" s="48"/>
      <c r="J141" s="48"/>
      <c r="K141" s="48"/>
      <c r="L141" s="7"/>
      <c r="M141" s="8"/>
      <c r="N141" s="8"/>
      <c r="O141" s="8"/>
      <c r="P141" s="8"/>
      <c r="Q141" s="8"/>
      <c r="R141" s="13"/>
    </row>
    <row r="142" spans="2:18" ht="15.75" thickBot="1" x14ac:dyDescent="0.3">
      <c r="B142" s="5"/>
      <c r="C142" s="10"/>
      <c r="D142" s="6"/>
      <c r="E142" s="48"/>
      <c r="F142" s="5"/>
      <c r="G142" s="10"/>
      <c r="H142" s="6"/>
      <c r="I142" s="48"/>
      <c r="J142" s="48"/>
      <c r="K142" s="48"/>
      <c r="L142" s="7"/>
      <c r="M142" s="8"/>
      <c r="N142" s="8"/>
      <c r="O142" s="8"/>
      <c r="P142" s="8"/>
      <c r="Q142" s="8"/>
      <c r="R142" s="13"/>
    </row>
    <row r="143" spans="2:18" x14ac:dyDescent="0.25"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7"/>
      <c r="M143" s="8"/>
      <c r="N143" s="8"/>
      <c r="O143" s="8"/>
      <c r="P143" s="8"/>
      <c r="Q143" s="8"/>
      <c r="R143" s="13"/>
    </row>
    <row r="144" spans="2:18" ht="15.75" thickBot="1" x14ac:dyDescent="0.3"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7"/>
      <c r="M144" s="8"/>
      <c r="N144" s="8"/>
      <c r="O144" s="8"/>
      <c r="P144" s="8"/>
      <c r="Q144" s="8"/>
      <c r="R144" s="13"/>
    </row>
    <row r="145" spans="2:18" x14ac:dyDescent="0.25">
      <c r="B145" s="3" t="str">
        <f>V1</f>
        <v>Availability of local weather data</v>
      </c>
      <c r="C145" s="9"/>
      <c r="D145" s="4"/>
      <c r="E145" s="11"/>
      <c r="F145" s="3">
        <f>V2</f>
        <v>1</v>
      </c>
      <c r="G145" s="9"/>
      <c r="H145" s="4"/>
      <c r="I145" s="48"/>
      <c r="J145" s="48"/>
      <c r="K145" s="48"/>
      <c r="L145" s="7"/>
      <c r="M145" s="8"/>
      <c r="N145" s="8"/>
      <c r="O145" s="8"/>
      <c r="P145" s="8"/>
      <c r="Q145" s="8"/>
      <c r="R145" s="13"/>
    </row>
    <row r="146" spans="2:18" x14ac:dyDescent="0.25">
      <c r="B146" s="7"/>
      <c r="C146" s="8"/>
      <c r="D146" s="13"/>
      <c r="E146" s="11"/>
      <c r="F146" s="7"/>
      <c r="G146" s="8"/>
      <c r="H146" s="13"/>
      <c r="I146" s="48"/>
      <c r="J146" s="48"/>
      <c r="K146" s="48"/>
      <c r="L146" s="7"/>
      <c r="M146" s="8"/>
      <c r="N146" s="8"/>
      <c r="O146" s="8"/>
      <c r="P146" s="8"/>
      <c r="Q146" s="8"/>
      <c r="R146" s="13"/>
    </row>
    <row r="147" spans="2:18" x14ac:dyDescent="0.25">
      <c r="B147" s="7"/>
      <c r="C147" s="8"/>
      <c r="D147" s="13"/>
      <c r="E147" s="11"/>
      <c r="F147" s="7"/>
      <c r="G147" s="8"/>
      <c r="H147" s="13"/>
      <c r="I147" s="48"/>
      <c r="J147" s="48"/>
      <c r="K147" s="48"/>
      <c r="L147" s="7"/>
      <c r="M147" s="8"/>
      <c r="N147" s="8"/>
      <c r="O147" s="8"/>
      <c r="P147" s="8"/>
      <c r="Q147" s="8"/>
      <c r="R147" s="13"/>
    </row>
    <row r="148" spans="2:18" ht="15.75" thickBot="1" x14ac:dyDescent="0.3">
      <c r="B148" s="5"/>
      <c r="C148" s="10"/>
      <c r="D148" s="6"/>
      <c r="E148" s="11"/>
      <c r="F148" s="5"/>
      <c r="G148" s="10"/>
      <c r="H148" s="6"/>
      <c r="I148" s="48"/>
      <c r="J148" s="48"/>
      <c r="K148" s="48"/>
      <c r="L148" s="5"/>
      <c r="M148" s="10"/>
      <c r="N148" s="10"/>
      <c r="O148" s="10"/>
      <c r="P148" s="10"/>
      <c r="Q148" s="10"/>
      <c r="R148" s="6"/>
    </row>
    <row r="149" spans="2:18" x14ac:dyDescent="0.25"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</row>
    <row r="150" spans="2:18" ht="15.75" thickBot="1" x14ac:dyDescent="0.3"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</row>
    <row r="151" spans="2:18" x14ac:dyDescent="0.25">
      <c r="B151" s="3" t="str">
        <f>W1</f>
        <v>Typical/local good cereal yields</v>
      </c>
      <c r="C151" s="9"/>
      <c r="D151" s="4"/>
      <c r="E151" s="11"/>
      <c r="F151" s="3">
        <f>W2</f>
        <v>11</v>
      </c>
      <c r="G151" s="9"/>
      <c r="H151" s="4"/>
      <c r="I151" s="48"/>
      <c r="J151" s="48"/>
      <c r="K151" s="48"/>
      <c r="L151" s="48"/>
      <c r="M151" s="48"/>
      <c r="N151" s="48"/>
      <c r="O151" s="48"/>
      <c r="P151" s="48"/>
      <c r="Q151" s="48"/>
      <c r="R151" s="48"/>
    </row>
    <row r="152" spans="2:18" x14ac:dyDescent="0.25">
      <c r="B152" s="7"/>
      <c r="C152" s="8"/>
      <c r="D152" s="13"/>
      <c r="E152" s="11"/>
      <c r="F152" s="7"/>
      <c r="G152" s="8"/>
      <c r="H152" s="13"/>
      <c r="I152" s="48"/>
      <c r="J152" s="48"/>
      <c r="K152" s="48"/>
      <c r="L152" s="48"/>
      <c r="M152" s="48"/>
      <c r="N152" s="48"/>
      <c r="O152" s="48"/>
      <c r="P152" s="48"/>
      <c r="Q152" s="48"/>
      <c r="R152" s="48"/>
    </row>
    <row r="153" spans="2:18" x14ac:dyDescent="0.25">
      <c r="B153" s="7"/>
      <c r="C153" s="8"/>
      <c r="D153" s="13"/>
      <c r="E153" s="11"/>
      <c r="F153" s="7"/>
      <c r="G153" s="8"/>
      <c r="H153" s="13"/>
      <c r="I153" s="48"/>
      <c r="J153" s="48"/>
      <c r="K153" s="48"/>
      <c r="L153" s="48"/>
      <c r="M153" s="48"/>
      <c r="N153" s="48"/>
      <c r="O153" s="48"/>
      <c r="P153" s="48"/>
      <c r="Q153" s="48"/>
      <c r="R153" s="48"/>
    </row>
    <row r="154" spans="2:18" ht="15.75" thickBot="1" x14ac:dyDescent="0.3">
      <c r="B154" s="5"/>
      <c r="C154" s="10"/>
      <c r="D154" s="6"/>
      <c r="E154" s="11"/>
      <c r="F154" s="5"/>
      <c r="G154" s="10"/>
      <c r="H154" s="6"/>
      <c r="I154" s="48"/>
      <c r="J154" s="48"/>
      <c r="K154" s="48"/>
      <c r="L154" s="48"/>
      <c r="M154" s="48"/>
      <c r="N154" s="48"/>
      <c r="O154" s="48"/>
      <c r="P154" s="48"/>
      <c r="Q154" s="48"/>
      <c r="R154" s="48"/>
    </row>
    <row r="155" spans="2:18" x14ac:dyDescent="0.25">
      <c r="B155" s="8"/>
      <c r="C155" s="8"/>
      <c r="D155" s="8"/>
      <c r="E155" s="11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</row>
    <row r="156" spans="2:18" ht="15.75" thickBot="1" x14ac:dyDescent="0.3">
      <c r="B156" s="8"/>
      <c r="C156" s="8"/>
      <c r="D156" s="8"/>
      <c r="E156" s="11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</row>
    <row r="157" spans="2:18" x14ac:dyDescent="0.25">
      <c r="B157" s="3" t="str">
        <f>X1</f>
        <v>Earliest local spring/late winter dairy turn-outs</v>
      </c>
      <c r="C157" s="9"/>
      <c r="D157" s="4"/>
      <c r="E157" s="48"/>
      <c r="F157" s="3">
        <f>X2</f>
        <v>1</v>
      </c>
      <c r="G157" s="9"/>
      <c r="H157" s="4"/>
      <c r="I157" s="48"/>
      <c r="J157" s="48"/>
      <c r="K157" s="48"/>
      <c r="L157" s="48"/>
      <c r="M157" s="48"/>
      <c r="N157" s="48"/>
      <c r="O157" s="48"/>
      <c r="P157" s="48"/>
      <c r="Q157" s="48"/>
      <c r="R157" s="48"/>
    </row>
    <row r="158" spans="2:18" x14ac:dyDescent="0.25">
      <c r="B158" s="7"/>
      <c r="C158" s="8"/>
      <c r="D158" s="13"/>
      <c r="E158" s="48"/>
      <c r="F158" s="7"/>
      <c r="G158" s="8"/>
      <c r="H158" s="13"/>
      <c r="I158" s="48"/>
      <c r="J158" s="48"/>
      <c r="K158" s="48"/>
      <c r="L158" s="48"/>
      <c r="M158" s="48"/>
      <c r="N158" s="48"/>
      <c r="O158" s="48"/>
      <c r="P158" s="48"/>
      <c r="Q158" s="48"/>
      <c r="R158" s="48"/>
    </row>
    <row r="159" spans="2:18" x14ac:dyDescent="0.25">
      <c r="B159" s="7"/>
      <c r="C159" s="8"/>
      <c r="D159" s="13"/>
      <c r="E159" s="48"/>
      <c r="F159" s="7"/>
      <c r="G159" s="8"/>
      <c r="H159" s="13"/>
      <c r="I159" s="48"/>
      <c r="J159" s="48"/>
      <c r="K159" s="48"/>
      <c r="L159" s="48"/>
      <c r="M159" s="48"/>
      <c r="N159" s="48"/>
      <c r="O159" s="48"/>
      <c r="P159" s="48"/>
      <c r="Q159" s="48"/>
      <c r="R159" s="48"/>
    </row>
    <row r="160" spans="2:18" ht="15.75" thickBot="1" x14ac:dyDescent="0.3">
      <c r="B160" s="5"/>
      <c r="C160" s="10"/>
      <c r="D160" s="6"/>
      <c r="E160" s="48"/>
      <c r="F160" s="5"/>
      <c r="G160" s="10"/>
      <c r="H160" s="6"/>
      <c r="I160" s="48"/>
      <c r="J160" s="48"/>
      <c r="K160" s="48"/>
      <c r="L160" s="48"/>
      <c r="M160" s="48"/>
      <c r="N160" s="48"/>
      <c r="O160" s="48"/>
      <c r="P160" s="48"/>
      <c r="Q160" s="48"/>
      <c r="R160" s="48"/>
    </row>
    <row r="161" spans="2:18" x14ac:dyDescent="0.25"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</row>
    <row r="162" spans="2:18" ht="15.75" thickBot="1" x14ac:dyDescent="0.3"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</row>
    <row r="163" spans="2:18" x14ac:dyDescent="0.25">
      <c r="B163" s="3" t="str">
        <f>Y1</f>
        <v>Earliest local silage cuts</v>
      </c>
      <c r="C163" s="9"/>
      <c r="D163" s="4"/>
      <c r="E163" s="11"/>
      <c r="F163" s="3">
        <f>Y2</f>
        <v>1</v>
      </c>
      <c r="G163" s="9"/>
      <c r="H163" s="4"/>
      <c r="I163" s="48"/>
      <c r="J163" s="48"/>
      <c r="K163" s="48"/>
      <c r="L163" s="48"/>
      <c r="M163" s="48"/>
      <c r="N163" s="48"/>
      <c r="O163" s="48"/>
      <c r="P163" s="48"/>
      <c r="Q163" s="48"/>
      <c r="R163" s="48"/>
    </row>
    <row r="164" spans="2:18" x14ac:dyDescent="0.25">
      <c r="B164" s="7"/>
      <c r="C164" s="8"/>
      <c r="D164" s="13"/>
      <c r="E164" s="11"/>
      <c r="F164" s="7"/>
      <c r="G164" s="8"/>
      <c r="H164" s="13"/>
      <c r="I164" s="48"/>
      <c r="J164" s="48"/>
      <c r="K164" s="48"/>
      <c r="L164" s="48"/>
      <c r="M164" s="48"/>
      <c r="N164" s="48"/>
      <c r="O164" s="48"/>
      <c r="P164" s="48"/>
      <c r="Q164" s="48"/>
      <c r="R164" s="48"/>
    </row>
    <row r="165" spans="2:18" x14ac:dyDescent="0.25">
      <c r="B165" s="7"/>
      <c r="C165" s="8"/>
      <c r="D165" s="13"/>
      <c r="E165" s="11"/>
      <c r="F165" s="7"/>
      <c r="G165" s="8"/>
      <c r="H165" s="13"/>
      <c r="I165" s="48"/>
      <c r="J165" s="48"/>
      <c r="K165" s="48"/>
      <c r="L165" s="48"/>
      <c r="M165" s="48"/>
      <c r="N165" s="48"/>
      <c r="O165" s="48"/>
      <c r="P165" s="48"/>
      <c r="Q165" s="48"/>
      <c r="R165" s="48"/>
    </row>
    <row r="166" spans="2:18" ht="15.75" thickBot="1" x14ac:dyDescent="0.3">
      <c r="B166" s="5"/>
      <c r="C166" s="10"/>
      <c r="D166" s="6"/>
      <c r="E166" s="11"/>
      <c r="F166" s="5"/>
      <c r="G166" s="10"/>
      <c r="H166" s="6"/>
      <c r="I166" s="48"/>
      <c r="J166" s="48"/>
      <c r="K166" s="48"/>
      <c r="L166" s="48"/>
      <c r="M166" s="48"/>
      <c r="N166" s="48"/>
      <c r="O166" s="48"/>
      <c r="P166" s="48"/>
      <c r="Q166" s="48"/>
      <c r="R166" s="48"/>
    </row>
    <row r="167" spans="2:18" x14ac:dyDescent="0.25"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</row>
    <row r="168" spans="2:18" ht="15.75" thickBot="1" x14ac:dyDescent="0.3"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</row>
    <row r="169" spans="2:18" x14ac:dyDescent="0.25">
      <c r="B169" s="14" t="str">
        <f>Z1</f>
        <v>Approximate yields from first cuts, (with, if possible, a couple of notes on whether early grazed, out of winter covers, N-applications)</v>
      </c>
      <c r="C169" s="15"/>
      <c r="D169" s="16"/>
      <c r="E169" s="11"/>
      <c r="F169" s="3">
        <f>Z2</f>
        <v>1</v>
      </c>
      <c r="G169" s="9"/>
      <c r="H169" s="4"/>
      <c r="I169" s="48"/>
      <c r="J169" s="48"/>
      <c r="K169" s="48"/>
      <c r="L169" s="48"/>
      <c r="M169" s="48"/>
      <c r="N169" s="48"/>
      <c r="O169" s="48"/>
      <c r="P169" s="48"/>
      <c r="Q169" s="48"/>
      <c r="R169" s="48"/>
    </row>
    <row r="170" spans="2:18" x14ac:dyDescent="0.25">
      <c r="B170" s="17"/>
      <c r="C170" s="18"/>
      <c r="D170" s="19"/>
      <c r="E170" s="11"/>
      <c r="F170" s="7"/>
      <c r="G170" s="8"/>
      <c r="H170" s="13"/>
      <c r="I170" s="48"/>
      <c r="J170" s="48"/>
      <c r="K170" s="48"/>
      <c r="L170" s="48"/>
      <c r="M170" s="48"/>
      <c r="N170" s="48"/>
      <c r="O170" s="48"/>
      <c r="P170" s="48"/>
      <c r="Q170" s="48"/>
      <c r="R170" s="48"/>
    </row>
    <row r="171" spans="2:18" x14ac:dyDescent="0.25">
      <c r="B171" s="17"/>
      <c r="C171" s="18"/>
      <c r="D171" s="19"/>
      <c r="E171" s="11"/>
      <c r="F171" s="7"/>
      <c r="G171" s="8"/>
      <c r="H171" s="13"/>
      <c r="I171" s="48"/>
      <c r="J171" s="48"/>
      <c r="K171" s="48"/>
      <c r="L171" s="48"/>
      <c r="M171" s="48"/>
      <c r="N171" s="48"/>
      <c r="O171" s="48"/>
      <c r="P171" s="48"/>
      <c r="Q171" s="48"/>
      <c r="R171" s="48"/>
    </row>
    <row r="172" spans="2:18" ht="15.75" thickBot="1" x14ac:dyDescent="0.3">
      <c r="B172" s="20"/>
      <c r="C172" s="21"/>
      <c r="D172" s="22"/>
      <c r="E172" s="11"/>
      <c r="F172" s="5"/>
      <c r="G172" s="10"/>
      <c r="H172" s="6"/>
      <c r="I172" s="48"/>
      <c r="J172" s="48"/>
      <c r="K172" s="48"/>
      <c r="L172" s="48"/>
      <c r="M172" s="48"/>
      <c r="N172" s="48"/>
      <c r="O172" s="48"/>
      <c r="P172" s="48"/>
      <c r="Q172" s="48"/>
      <c r="R172" s="48"/>
    </row>
    <row r="173" spans="2:18" x14ac:dyDescent="0.25">
      <c r="B173" s="8"/>
      <c r="C173" s="8"/>
      <c r="D173" s="8"/>
      <c r="E173" s="11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</row>
    <row r="174" spans="2:18" ht="15.75" thickBot="1" x14ac:dyDescent="0.3">
      <c r="B174" s="8"/>
      <c r="C174" s="8"/>
      <c r="D174" s="8"/>
      <c r="E174" s="11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</row>
    <row r="175" spans="2:18" x14ac:dyDescent="0.25">
      <c r="B175" s="14" t="str">
        <f>AA1</f>
        <v>How much hay could you make in one season with NO grazing at all (ask an older farmer or neighbor to contribute to your estimate if this is usual)</v>
      </c>
      <c r="C175" s="15"/>
      <c r="D175" s="16"/>
      <c r="E175" s="48"/>
      <c r="F175" s="3">
        <f>AA2</f>
        <v>11</v>
      </c>
      <c r="G175" s="9"/>
      <c r="H175" s="4"/>
      <c r="I175" s="48"/>
      <c r="J175" s="48"/>
      <c r="K175" s="48"/>
      <c r="L175" s="48"/>
      <c r="M175" s="48"/>
      <c r="N175" s="48"/>
      <c r="O175" s="48"/>
      <c r="P175" s="48"/>
      <c r="Q175" s="48"/>
      <c r="R175" s="48"/>
    </row>
    <row r="176" spans="2:18" x14ac:dyDescent="0.25">
      <c r="B176" s="17"/>
      <c r="C176" s="18"/>
      <c r="D176" s="19"/>
      <c r="E176" s="48"/>
      <c r="F176" s="7"/>
      <c r="G176" s="8"/>
      <c r="H176" s="13"/>
      <c r="I176" s="48"/>
      <c r="J176" s="48"/>
      <c r="K176" s="48"/>
      <c r="L176" s="48"/>
      <c r="M176" s="48"/>
      <c r="N176" s="48"/>
      <c r="O176" s="48"/>
      <c r="P176" s="48"/>
      <c r="Q176" s="48"/>
      <c r="R176" s="48"/>
    </row>
    <row r="177" spans="2:18" x14ac:dyDescent="0.25">
      <c r="B177" s="17"/>
      <c r="C177" s="18"/>
      <c r="D177" s="19"/>
      <c r="E177" s="48"/>
      <c r="F177" s="7"/>
      <c r="G177" s="8"/>
      <c r="H177" s="13"/>
      <c r="I177" s="48"/>
      <c r="J177" s="48"/>
      <c r="K177" s="48"/>
      <c r="L177" s="48"/>
      <c r="M177" s="48"/>
      <c r="N177" s="48"/>
      <c r="O177" s="48"/>
      <c r="P177" s="48"/>
      <c r="Q177" s="48"/>
      <c r="R177" s="48"/>
    </row>
    <row r="178" spans="2:18" ht="15.75" thickBot="1" x14ac:dyDescent="0.3">
      <c r="B178" s="20"/>
      <c r="C178" s="21"/>
      <c r="D178" s="22"/>
      <c r="E178" s="48"/>
      <c r="F178" s="5"/>
      <c r="G178" s="10"/>
      <c r="H178" s="6"/>
      <c r="I178" s="48"/>
      <c r="J178" s="48"/>
      <c r="K178" s="48"/>
      <c r="L178" s="48"/>
      <c r="M178" s="48"/>
      <c r="N178" s="48"/>
      <c r="O178" s="48"/>
      <c r="P178" s="48"/>
      <c r="Q178" s="48"/>
      <c r="R178" s="48"/>
    </row>
    <row r="179" spans="2:18" x14ac:dyDescent="0.25"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  <c r="N179" s="48"/>
      <c r="O179" s="48"/>
      <c r="P179" s="48"/>
      <c r="Q179" s="48"/>
      <c r="R179" s="48"/>
    </row>
    <row r="180" spans="2:18" ht="15.75" thickBot="1" x14ac:dyDescent="0.3"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</row>
    <row r="181" spans="2:18" ht="15.75" thickBot="1" x14ac:dyDescent="0.3">
      <c r="B181" s="11"/>
      <c r="C181" s="49" t="s">
        <v>58</v>
      </c>
      <c r="D181" s="50"/>
      <c r="E181" s="50"/>
      <c r="F181" s="50"/>
      <c r="G181" s="51"/>
      <c r="H181" s="48"/>
      <c r="I181" s="48"/>
      <c r="J181" s="48"/>
      <c r="K181" s="48"/>
      <c r="L181" s="48"/>
      <c r="M181" s="48"/>
      <c r="N181" s="53" t="s">
        <v>62</v>
      </c>
      <c r="O181" s="54"/>
      <c r="P181" s="55"/>
      <c r="Q181" s="48"/>
      <c r="R181" s="48"/>
    </row>
    <row r="182" spans="2:18" ht="15.75" thickBot="1" x14ac:dyDescent="0.3">
      <c r="B182" s="11"/>
      <c r="C182" s="11"/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</row>
    <row r="183" spans="2:18" ht="15.75" thickBot="1" x14ac:dyDescent="0.3">
      <c r="B183" s="11"/>
      <c r="C183" s="11"/>
      <c r="D183" s="48"/>
      <c r="E183" s="48"/>
      <c r="F183" s="48"/>
      <c r="G183" s="48"/>
      <c r="H183" s="48"/>
      <c r="I183" s="48"/>
      <c r="J183" s="48"/>
      <c r="K183" s="48"/>
      <c r="L183" s="3"/>
      <c r="M183" s="9"/>
      <c r="N183" s="9"/>
      <c r="O183" s="9"/>
      <c r="P183" s="9"/>
      <c r="Q183" s="9"/>
      <c r="R183" s="4"/>
    </row>
    <row r="184" spans="2:18" x14ac:dyDescent="0.25">
      <c r="B184" s="3" t="str">
        <f>AB1</f>
        <v>Soil type (drainability/humidity retention capacity)</v>
      </c>
      <c r="C184" s="9"/>
      <c r="D184" s="4"/>
      <c r="E184" s="11"/>
      <c r="F184" s="3">
        <f>AB2</f>
        <v>1</v>
      </c>
      <c r="G184" s="9"/>
      <c r="H184" s="4"/>
      <c r="I184" s="48"/>
      <c r="J184" s="48"/>
      <c r="K184" s="48"/>
      <c r="L184" s="7"/>
      <c r="M184" s="8"/>
      <c r="N184" s="8"/>
      <c r="O184" s="8"/>
      <c r="P184" s="8"/>
      <c r="Q184" s="8"/>
      <c r="R184" s="13"/>
    </row>
    <row r="185" spans="2:18" x14ac:dyDescent="0.25">
      <c r="B185" s="7"/>
      <c r="C185" s="8"/>
      <c r="D185" s="13"/>
      <c r="E185" s="11"/>
      <c r="F185" s="7"/>
      <c r="G185" s="8"/>
      <c r="H185" s="13"/>
      <c r="I185" s="48"/>
      <c r="J185" s="48"/>
      <c r="K185" s="48"/>
      <c r="L185" s="7"/>
      <c r="M185" s="8"/>
      <c r="N185" s="8"/>
      <c r="O185" s="8"/>
      <c r="P185" s="8"/>
      <c r="Q185" s="8"/>
      <c r="R185" s="13"/>
    </row>
    <row r="186" spans="2:18" x14ac:dyDescent="0.25">
      <c r="B186" s="7"/>
      <c r="C186" s="8"/>
      <c r="D186" s="13"/>
      <c r="E186" s="11"/>
      <c r="F186" s="7"/>
      <c r="G186" s="8"/>
      <c r="H186" s="13"/>
      <c r="I186" s="48"/>
      <c r="J186" s="48"/>
      <c r="K186" s="48"/>
      <c r="L186" s="7"/>
      <c r="M186" s="8"/>
      <c r="N186" s="8"/>
      <c r="O186" s="8"/>
      <c r="P186" s="8"/>
      <c r="Q186" s="8"/>
      <c r="R186" s="13"/>
    </row>
    <row r="187" spans="2:18" ht="15.75" thickBot="1" x14ac:dyDescent="0.3">
      <c r="B187" s="5"/>
      <c r="C187" s="10"/>
      <c r="D187" s="6"/>
      <c r="E187" s="11"/>
      <c r="F187" s="5"/>
      <c r="G187" s="10"/>
      <c r="H187" s="6"/>
      <c r="I187" s="48"/>
      <c r="J187" s="48"/>
      <c r="K187" s="48"/>
      <c r="L187" s="7"/>
      <c r="M187" s="8"/>
      <c r="N187" s="8"/>
      <c r="O187" s="8"/>
      <c r="P187" s="8"/>
      <c r="Q187" s="8"/>
      <c r="R187" s="13"/>
    </row>
    <row r="188" spans="2:18" x14ac:dyDescent="0.25">
      <c r="B188" s="8"/>
      <c r="C188" s="8"/>
      <c r="D188" s="8"/>
      <c r="E188" s="11"/>
      <c r="F188" s="48"/>
      <c r="G188" s="48"/>
      <c r="H188" s="48"/>
      <c r="I188" s="48"/>
      <c r="J188" s="48"/>
      <c r="K188" s="48"/>
      <c r="L188" s="7"/>
      <c r="M188" s="8"/>
      <c r="N188" s="8"/>
      <c r="O188" s="8"/>
      <c r="P188" s="8"/>
      <c r="Q188" s="8"/>
      <c r="R188" s="13"/>
    </row>
    <row r="189" spans="2:18" ht="15.75" thickBot="1" x14ac:dyDescent="0.3">
      <c r="B189" s="8"/>
      <c r="C189" s="8"/>
      <c r="D189" s="8"/>
      <c r="E189" s="11"/>
      <c r="F189" s="48"/>
      <c r="G189" s="48"/>
      <c r="H189" s="48"/>
      <c r="I189" s="48"/>
      <c r="J189" s="48"/>
      <c r="K189" s="48"/>
      <c r="L189" s="7"/>
      <c r="M189" s="8"/>
      <c r="N189" s="8"/>
      <c r="O189" s="8"/>
      <c r="P189" s="8"/>
      <c r="Q189" s="8"/>
      <c r="R189" s="13"/>
    </row>
    <row r="190" spans="2:18" x14ac:dyDescent="0.25">
      <c r="B190" s="14" t="str">
        <f>AC1</f>
        <v>Susceptibility to compaction and/or pugging, (if possible associate these to 1-3 classes on your farm map)</v>
      </c>
      <c r="C190" s="15"/>
      <c r="D190" s="16"/>
      <c r="E190" s="48"/>
      <c r="F190" s="3">
        <f>AC2</f>
        <v>1</v>
      </c>
      <c r="G190" s="9"/>
      <c r="H190" s="4"/>
      <c r="I190" s="48"/>
      <c r="J190" s="48"/>
      <c r="K190" s="48"/>
      <c r="L190" s="7"/>
      <c r="M190" s="8"/>
      <c r="N190" s="8"/>
      <c r="O190" s="8"/>
      <c r="P190" s="8"/>
      <c r="Q190" s="8"/>
      <c r="R190" s="13"/>
    </row>
    <row r="191" spans="2:18" x14ac:dyDescent="0.25">
      <c r="B191" s="17"/>
      <c r="C191" s="18"/>
      <c r="D191" s="19"/>
      <c r="E191" s="48"/>
      <c r="F191" s="7"/>
      <c r="G191" s="8"/>
      <c r="H191" s="13"/>
      <c r="I191" s="48"/>
      <c r="J191" s="48"/>
      <c r="K191" s="48"/>
      <c r="L191" s="7"/>
      <c r="M191" s="8"/>
      <c r="N191" s="8"/>
      <c r="O191" s="8"/>
      <c r="P191" s="8"/>
      <c r="Q191" s="8"/>
      <c r="R191" s="13"/>
    </row>
    <row r="192" spans="2:18" x14ac:dyDescent="0.25">
      <c r="B192" s="17"/>
      <c r="C192" s="18"/>
      <c r="D192" s="19"/>
      <c r="E192" s="48"/>
      <c r="F192" s="7"/>
      <c r="G192" s="8"/>
      <c r="H192" s="13"/>
      <c r="I192" s="48"/>
      <c r="J192" s="48"/>
      <c r="K192" s="48"/>
      <c r="L192" s="7"/>
      <c r="M192" s="8"/>
      <c r="N192" s="8"/>
      <c r="O192" s="8"/>
      <c r="P192" s="8"/>
      <c r="Q192" s="8"/>
      <c r="R192" s="13"/>
    </row>
    <row r="193" spans="2:18" ht="15.75" thickBot="1" x14ac:dyDescent="0.3">
      <c r="B193" s="20"/>
      <c r="C193" s="21"/>
      <c r="D193" s="22"/>
      <c r="E193" s="48"/>
      <c r="F193" s="5"/>
      <c r="G193" s="10"/>
      <c r="H193" s="6"/>
      <c r="I193" s="48"/>
      <c r="J193" s="48"/>
      <c r="K193" s="48"/>
      <c r="L193" s="7"/>
      <c r="M193" s="8"/>
      <c r="N193" s="8"/>
      <c r="O193" s="8"/>
      <c r="P193" s="8"/>
      <c r="Q193" s="8"/>
      <c r="R193" s="13"/>
    </row>
    <row r="194" spans="2:18" x14ac:dyDescent="0.25"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7"/>
      <c r="M194" s="8"/>
      <c r="N194" s="8"/>
      <c r="O194" s="8"/>
      <c r="P194" s="8"/>
      <c r="Q194" s="8"/>
      <c r="R194" s="13"/>
    </row>
    <row r="195" spans="2:18" ht="15.75" thickBot="1" x14ac:dyDescent="0.3"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7"/>
      <c r="M195" s="8"/>
      <c r="N195" s="8"/>
      <c r="O195" s="8"/>
      <c r="P195" s="8"/>
      <c r="Q195" s="8"/>
      <c r="R195" s="13"/>
    </row>
    <row r="196" spans="2:18" x14ac:dyDescent="0.25">
      <c r="B196" s="3" t="str">
        <f>AD1</f>
        <v>P and S Status</v>
      </c>
      <c r="C196" s="9"/>
      <c r="D196" s="4"/>
      <c r="E196" s="11"/>
      <c r="F196" s="3">
        <f>AD2</f>
        <v>11</v>
      </c>
      <c r="G196" s="9"/>
      <c r="H196" s="4"/>
      <c r="I196" s="48"/>
      <c r="J196" s="48"/>
      <c r="K196" s="48"/>
      <c r="L196" s="7"/>
      <c r="M196" s="8"/>
      <c r="N196" s="8"/>
      <c r="O196" s="8"/>
      <c r="P196" s="8"/>
      <c r="Q196" s="8"/>
      <c r="R196" s="13"/>
    </row>
    <row r="197" spans="2:18" x14ac:dyDescent="0.25">
      <c r="B197" s="7"/>
      <c r="C197" s="8"/>
      <c r="D197" s="13"/>
      <c r="E197" s="11"/>
      <c r="F197" s="7"/>
      <c r="G197" s="8"/>
      <c r="H197" s="13"/>
      <c r="I197" s="48"/>
      <c r="J197" s="48"/>
      <c r="K197" s="48"/>
      <c r="L197" s="7"/>
      <c r="M197" s="8"/>
      <c r="N197" s="8"/>
      <c r="O197" s="8"/>
      <c r="P197" s="8"/>
      <c r="Q197" s="8"/>
      <c r="R197" s="13"/>
    </row>
    <row r="198" spans="2:18" ht="15.75" thickBot="1" x14ac:dyDescent="0.3">
      <c r="B198" s="7"/>
      <c r="C198" s="8"/>
      <c r="D198" s="13"/>
      <c r="E198" s="11"/>
      <c r="F198" s="7"/>
      <c r="G198" s="8"/>
      <c r="H198" s="13"/>
      <c r="I198" s="48"/>
      <c r="J198" s="48"/>
      <c r="K198" s="48"/>
      <c r="L198" s="5"/>
      <c r="M198" s="10"/>
      <c r="N198" s="10"/>
      <c r="O198" s="10"/>
      <c r="P198" s="10"/>
      <c r="Q198" s="10"/>
      <c r="R198" s="6"/>
    </row>
    <row r="199" spans="2:18" ht="15.75" thickBot="1" x14ac:dyDescent="0.3">
      <c r="B199" s="5"/>
      <c r="C199" s="10"/>
      <c r="D199" s="6"/>
      <c r="E199" s="11"/>
      <c r="F199" s="5"/>
      <c r="G199" s="10"/>
      <c r="H199" s="6"/>
      <c r="I199" s="48"/>
      <c r="J199" s="48"/>
      <c r="K199" s="48"/>
      <c r="L199" s="11"/>
      <c r="M199" s="11"/>
      <c r="N199" s="11"/>
      <c r="O199" s="11"/>
      <c r="P199" s="11"/>
      <c r="Q199" s="11"/>
      <c r="R199" s="11"/>
    </row>
    <row r="200" spans="2:18" x14ac:dyDescent="0.25">
      <c r="B200" s="48"/>
      <c r="C200" s="48"/>
      <c r="D200" s="48"/>
      <c r="E200" s="48"/>
      <c r="F200" s="48"/>
      <c r="G200" s="48"/>
      <c r="H200" s="48"/>
      <c r="I200" s="48"/>
      <c r="J200" s="48"/>
      <c r="K200" s="48"/>
      <c r="L200" s="11"/>
      <c r="M200" s="11"/>
      <c r="N200" s="11"/>
      <c r="O200" s="11"/>
      <c r="P200" s="11"/>
      <c r="Q200" s="11"/>
      <c r="R200" s="11"/>
    </row>
    <row r="201" spans="2:18" ht="15.75" thickBot="1" x14ac:dyDescent="0.3">
      <c r="B201" s="48"/>
      <c r="C201" s="48"/>
      <c r="D201" s="48"/>
      <c r="E201" s="48"/>
      <c r="F201" s="48"/>
      <c r="G201" s="48"/>
      <c r="H201" s="48"/>
      <c r="I201" s="48"/>
      <c r="J201" s="48"/>
      <c r="K201" s="48"/>
      <c r="L201" s="11"/>
      <c r="M201" s="11"/>
      <c r="N201" s="11"/>
      <c r="O201" s="11"/>
      <c r="P201" s="11"/>
      <c r="Q201" s="11"/>
      <c r="R201" s="11"/>
    </row>
    <row r="202" spans="2:18" x14ac:dyDescent="0.25">
      <c r="B202" s="3" t="str">
        <f>AE1</f>
        <v>K</v>
      </c>
      <c r="C202" s="9"/>
      <c r="D202" s="4"/>
      <c r="E202" s="11"/>
      <c r="F202" s="3">
        <f>AE2</f>
        <v>1</v>
      </c>
      <c r="G202" s="9"/>
      <c r="H202" s="4"/>
      <c r="I202" s="48"/>
      <c r="J202" s="48"/>
      <c r="K202" s="48"/>
      <c r="L202" s="11"/>
      <c r="M202" s="11"/>
      <c r="N202" s="11"/>
      <c r="O202" s="11"/>
      <c r="P202" s="11"/>
      <c r="Q202" s="11"/>
      <c r="R202" s="11"/>
    </row>
    <row r="203" spans="2:18" x14ac:dyDescent="0.25">
      <c r="B203" s="7"/>
      <c r="C203" s="8"/>
      <c r="D203" s="13"/>
      <c r="E203" s="11"/>
      <c r="F203" s="7"/>
      <c r="G203" s="8"/>
      <c r="H203" s="13"/>
      <c r="I203" s="48"/>
      <c r="J203" s="48"/>
      <c r="K203" s="48"/>
      <c r="L203" s="11"/>
      <c r="M203" s="11"/>
      <c r="N203" s="11"/>
      <c r="O203" s="11"/>
      <c r="P203" s="11"/>
      <c r="Q203" s="11"/>
      <c r="R203" s="11"/>
    </row>
    <row r="204" spans="2:18" x14ac:dyDescent="0.25">
      <c r="B204" s="7"/>
      <c r="C204" s="8"/>
      <c r="D204" s="13"/>
      <c r="E204" s="11"/>
      <c r="F204" s="7"/>
      <c r="G204" s="8"/>
      <c r="H204" s="13"/>
      <c r="I204" s="48"/>
      <c r="J204" s="48"/>
      <c r="K204" s="48"/>
      <c r="L204" s="11"/>
      <c r="M204" s="11"/>
      <c r="N204" s="11"/>
      <c r="O204" s="11"/>
      <c r="P204" s="11"/>
      <c r="Q204" s="11"/>
      <c r="R204" s="11"/>
    </row>
    <row r="205" spans="2:18" ht="15.75" thickBot="1" x14ac:dyDescent="0.3">
      <c r="B205" s="5"/>
      <c r="C205" s="10"/>
      <c r="D205" s="6"/>
      <c r="E205" s="11"/>
      <c r="F205" s="5"/>
      <c r="G205" s="10"/>
      <c r="H205" s="6"/>
      <c r="I205" s="48"/>
      <c r="J205" s="48"/>
      <c r="K205" s="48"/>
      <c r="L205" s="11"/>
      <c r="M205" s="11"/>
      <c r="N205" s="11"/>
      <c r="O205" s="11"/>
      <c r="P205" s="11"/>
      <c r="Q205" s="11"/>
      <c r="R205" s="11"/>
    </row>
    <row r="206" spans="2:18" x14ac:dyDescent="0.25">
      <c r="B206" s="8"/>
      <c r="C206" s="8"/>
      <c r="D206" s="8"/>
      <c r="E206" s="11"/>
      <c r="F206" s="48"/>
      <c r="G206" s="48"/>
      <c r="H206" s="48"/>
      <c r="I206" s="48"/>
      <c r="J206" s="48"/>
      <c r="K206" s="48"/>
      <c r="L206" s="11"/>
      <c r="M206" s="11"/>
      <c r="N206" s="11"/>
      <c r="O206" s="11"/>
      <c r="P206" s="11"/>
      <c r="Q206" s="11"/>
      <c r="R206" s="11"/>
    </row>
    <row r="207" spans="2:18" ht="15.75" thickBot="1" x14ac:dyDescent="0.3">
      <c r="B207" s="8"/>
      <c r="C207" s="8"/>
      <c r="D207" s="8"/>
      <c r="E207" s="11"/>
      <c r="F207" s="48"/>
      <c r="G207" s="48"/>
      <c r="H207" s="48"/>
      <c r="I207" s="48"/>
      <c r="J207" s="48"/>
      <c r="K207" s="48"/>
      <c r="L207" s="11"/>
      <c r="M207" s="11"/>
      <c r="N207" s="11"/>
      <c r="O207" s="11"/>
      <c r="P207" s="11"/>
      <c r="Q207" s="11"/>
      <c r="R207" s="11"/>
    </row>
    <row r="208" spans="2:18" x14ac:dyDescent="0.25">
      <c r="B208" s="14" t="str">
        <f>AF1</f>
        <v>pH ( past present)</v>
      </c>
      <c r="C208" s="15"/>
      <c r="D208" s="16"/>
      <c r="E208" s="48"/>
      <c r="F208" s="3">
        <f>AF2</f>
        <v>11</v>
      </c>
      <c r="G208" s="9"/>
      <c r="H208" s="4"/>
      <c r="I208" s="48"/>
      <c r="J208" s="48"/>
      <c r="K208" s="48"/>
      <c r="L208" s="11"/>
      <c r="M208" s="11"/>
      <c r="N208" s="11"/>
      <c r="O208" s="11"/>
      <c r="P208" s="11"/>
      <c r="Q208" s="11"/>
      <c r="R208" s="11"/>
    </row>
    <row r="209" spans="2:18" x14ac:dyDescent="0.25">
      <c r="B209" s="17"/>
      <c r="C209" s="18"/>
      <c r="D209" s="19"/>
      <c r="E209" s="48"/>
      <c r="F209" s="7"/>
      <c r="G209" s="8"/>
      <c r="H209" s="13"/>
      <c r="I209" s="48"/>
      <c r="J209" s="48"/>
      <c r="K209" s="48"/>
      <c r="L209" s="11"/>
      <c r="M209" s="11"/>
      <c r="N209" s="11"/>
      <c r="O209" s="11"/>
      <c r="P209" s="11"/>
      <c r="Q209" s="11"/>
      <c r="R209" s="11"/>
    </row>
    <row r="210" spans="2:18" x14ac:dyDescent="0.25">
      <c r="B210" s="17"/>
      <c r="C210" s="18"/>
      <c r="D210" s="19"/>
      <c r="E210" s="48"/>
      <c r="F210" s="7"/>
      <c r="G210" s="8"/>
      <c r="H210" s="13"/>
      <c r="I210" s="48"/>
      <c r="J210" s="48"/>
      <c r="K210" s="48"/>
      <c r="L210" s="11"/>
      <c r="M210" s="11"/>
      <c r="N210" s="11"/>
      <c r="O210" s="11"/>
      <c r="P210" s="11"/>
      <c r="Q210" s="11"/>
      <c r="R210" s="11"/>
    </row>
    <row r="211" spans="2:18" ht="15.75" thickBot="1" x14ac:dyDescent="0.3">
      <c r="B211" s="20"/>
      <c r="C211" s="21"/>
      <c r="D211" s="22"/>
      <c r="E211" s="48"/>
      <c r="F211" s="5"/>
      <c r="G211" s="10"/>
      <c r="H211" s="6"/>
      <c r="I211" s="48"/>
      <c r="J211" s="48"/>
      <c r="K211" s="48"/>
      <c r="L211" s="48"/>
      <c r="M211" s="48"/>
      <c r="N211" s="48"/>
      <c r="O211" s="48"/>
      <c r="P211" s="48"/>
      <c r="Q211" s="48"/>
      <c r="R211" s="48"/>
    </row>
    <row r="212" spans="2:18" x14ac:dyDescent="0.25">
      <c r="B212" s="48"/>
      <c r="C212" s="48"/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</row>
    <row r="213" spans="2:18" ht="15.75" thickBot="1" x14ac:dyDescent="0.3">
      <c r="B213" s="48"/>
      <c r="C213" s="48"/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</row>
    <row r="214" spans="2:18" x14ac:dyDescent="0.25">
      <c r="B214" s="3" t="str">
        <f>AG1</f>
        <v>Organic fertility</v>
      </c>
      <c r="C214" s="9"/>
      <c r="D214" s="4"/>
      <c r="E214" s="11"/>
      <c r="F214" s="3">
        <f>AG2</f>
        <v>1</v>
      </c>
      <c r="G214" s="9"/>
      <c r="H214" s="4"/>
      <c r="I214" s="48"/>
      <c r="J214" s="48"/>
      <c r="K214" s="48"/>
      <c r="L214" s="48"/>
      <c r="M214" s="48"/>
      <c r="N214" s="48"/>
      <c r="O214" s="48"/>
      <c r="P214" s="48"/>
      <c r="Q214" s="48"/>
      <c r="R214" s="48"/>
    </row>
    <row r="215" spans="2:18" x14ac:dyDescent="0.25">
      <c r="B215" s="7"/>
      <c r="C215" s="8"/>
      <c r="D215" s="13"/>
      <c r="E215" s="11"/>
      <c r="F215" s="7"/>
      <c r="G215" s="8"/>
      <c r="H215" s="13"/>
      <c r="I215" s="48"/>
      <c r="J215" s="48"/>
      <c r="K215" s="48"/>
      <c r="L215" s="48"/>
      <c r="M215" s="48"/>
      <c r="N215" s="48"/>
      <c r="O215" s="48"/>
      <c r="P215" s="48"/>
      <c r="Q215" s="48"/>
      <c r="R215" s="48"/>
    </row>
    <row r="216" spans="2:18" x14ac:dyDescent="0.25">
      <c r="B216" s="7"/>
      <c r="C216" s="8"/>
      <c r="D216" s="13"/>
      <c r="E216" s="11"/>
      <c r="F216" s="7"/>
      <c r="G216" s="8"/>
      <c r="H216" s="13"/>
      <c r="I216" s="48"/>
      <c r="J216" s="48"/>
      <c r="K216" s="48"/>
      <c r="L216" s="48"/>
      <c r="M216" s="48"/>
      <c r="N216" s="48"/>
      <c r="O216" s="48"/>
      <c r="P216" s="48"/>
      <c r="Q216" s="48"/>
      <c r="R216" s="48"/>
    </row>
    <row r="217" spans="2:18" ht="15.75" thickBot="1" x14ac:dyDescent="0.3">
      <c r="B217" s="5"/>
      <c r="C217" s="10"/>
      <c r="D217" s="6"/>
      <c r="E217" s="11"/>
      <c r="F217" s="5"/>
      <c r="G217" s="10"/>
      <c r="H217" s="6"/>
      <c r="I217" s="48"/>
      <c r="J217" s="48"/>
      <c r="K217" s="48"/>
      <c r="L217" s="48"/>
      <c r="M217" s="48"/>
      <c r="N217" s="48"/>
      <c r="O217" s="48"/>
      <c r="P217" s="48"/>
      <c r="Q217" s="48"/>
      <c r="R217" s="48"/>
    </row>
    <row r="218" spans="2:18" x14ac:dyDescent="0.25">
      <c r="B218" s="48"/>
      <c r="C218" s="48"/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</row>
    <row r="219" spans="2:18" ht="15.75" thickBot="1" x14ac:dyDescent="0.3">
      <c r="B219" s="48"/>
      <c r="C219" s="48"/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</row>
    <row r="220" spans="2:18" x14ac:dyDescent="0.25">
      <c r="B220" s="14" t="str">
        <f>AH1</f>
        <v>Possibility of slurry or manure toxicity or traditional over-nitrating</v>
      </c>
      <c r="C220" s="15"/>
      <c r="D220" s="16"/>
      <c r="E220" s="48"/>
      <c r="F220" s="3">
        <f>AH2</f>
        <v>1</v>
      </c>
      <c r="G220" s="9"/>
      <c r="H220" s="4"/>
      <c r="I220" s="48"/>
      <c r="J220" s="48"/>
      <c r="K220" s="48"/>
      <c r="L220" s="48"/>
      <c r="M220" s="48"/>
      <c r="N220" s="48"/>
      <c r="O220" s="48"/>
      <c r="P220" s="48"/>
      <c r="Q220" s="48"/>
      <c r="R220" s="48"/>
    </row>
    <row r="221" spans="2:18" x14ac:dyDescent="0.25">
      <c r="B221" s="17"/>
      <c r="C221" s="18"/>
      <c r="D221" s="19"/>
      <c r="E221" s="48"/>
      <c r="F221" s="7"/>
      <c r="G221" s="8"/>
      <c r="H221" s="13"/>
      <c r="I221" s="48"/>
      <c r="J221" s="48"/>
      <c r="K221" s="48"/>
      <c r="L221" s="48"/>
      <c r="M221" s="48"/>
      <c r="N221" s="48"/>
      <c r="O221" s="48"/>
      <c r="P221" s="48"/>
      <c r="Q221" s="48"/>
      <c r="R221" s="48"/>
    </row>
    <row r="222" spans="2:18" x14ac:dyDescent="0.25">
      <c r="B222" s="17"/>
      <c r="C222" s="18"/>
      <c r="D222" s="19"/>
      <c r="E222" s="48"/>
      <c r="F222" s="7"/>
      <c r="G222" s="8"/>
      <c r="H222" s="13"/>
      <c r="I222" s="48"/>
      <c r="J222" s="48"/>
      <c r="K222" s="48"/>
      <c r="L222" s="48"/>
      <c r="M222" s="48"/>
      <c r="N222" s="48"/>
      <c r="O222" s="48"/>
      <c r="P222" s="48"/>
      <c r="Q222" s="48"/>
      <c r="R222" s="48"/>
    </row>
    <row r="223" spans="2:18" ht="15.75" thickBot="1" x14ac:dyDescent="0.3">
      <c r="B223" s="20"/>
      <c r="C223" s="21"/>
      <c r="D223" s="22"/>
      <c r="E223" s="48"/>
      <c r="F223" s="5"/>
      <c r="G223" s="10"/>
      <c r="H223" s="6"/>
      <c r="I223" s="48"/>
      <c r="J223" s="48"/>
      <c r="K223" s="48"/>
      <c r="L223" s="48"/>
      <c r="M223" s="48"/>
      <c r="N223" s="48"/>
      <c r="O223" s="48"/>
      <c r="P223" s="48"/>
      <c r="Q223" s="48"/>
      <c r="R223" s="48"/>
    </row>
    <row r="224" spans="2:18" x14ac:dyDescent="0.25">
      <c r="B224" s="48"/>
      <c r="C224" s="48"/>
      <c r="D224" s="48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</row>
    <row r="225" spans="2:18" ht="15.75" thickBot="1" x14ac:dyDescent="0.3">
      <c r="B225" s="48"/>
      <c r="C225" s="48"/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</row>
    <row r="226" spans="2:18" x14ac:dyDescent="0.25">
      <c r="B226" s="14" t="str">
        <f>AI1</f>
        <v>If the soil has been crop-exhausted over time, - witness photos of soil color under fence lines-to-exhausted soil ground.</v>
      </c>
      <c r="C226" s="15"/>
      <c r="D226" s="16"/>
      <c r="E226" s="11"/>
      <c r="F226" s="3">
        <f>AI2</f>
        <v>11</v>
      </c>
      <c r="G226" s="9"/>
      <c r="H226" s="4"/>
      <c r="I226" s="48"/>
      <c r="J226" s="48"/>
      <c r="K226" s="48"/>
      <c r="L226" s="48"/>
      <c r="M226" s="48"/>
      <c r="N226" s="48"/>
      <c r="O226" s="48"/>
      <c r="P226" s="48"/>
      <c r="Q226" s="48"/>
      <c r="R226" s="48"/>
    </row>
    <row r="227" spans="2:18" x14ac:dyDescent="0.25">
      <c r="B227" s="17"/>
      <c r="C227" s="18"/>
      <c r="D227" s="19"/>
      <c r="E227" s="11"/>
      <c r="F227" s="7"/>
      <c r="G227" s="8"/>
      <c r="H227" s="13"/>
      <c r="I227" s="48"/>
      <c r="J227" s="48"/>
      <c r="K227" s="48"/>
      <c r="L227" s="48"/>
      <c r="M227" s="48"/>
      <c r="N227" s="48"/>
      <c r="O227" s="48"/>
      <c r="P227" s="48"/>
      <c r="Q227" s="48"/>
      <c r="R227" s="48"/>
    </row>
    <row r="228" spans="2:18" x14ac:dyDescent="0.25">
      <c r="B228" s="17"/>
      <c r="C228" s="18"/>
      <c r="D228" s="19"/>
      <c r="E228" s="11"/>
      <c r="F228" s="7"/>
      <c r="G228" s="8"/>
      <c r="H228" s="13"/>
      <c r="I228" s="48"/>
      <c r="J228" s="48"/>
      <c r="K228" s="48"/>
      <c r="L228" s="48"/>
      <c r="M228" s="48"/>
      <c r="N228" s="48"/>
      <c r="O228" s="48"/>
      <c r="P228" s="48"/>
      <c r="Q228" s="48"/>
      <c r="R228" s="48"/>
    </row>
    <row r="229" spans="2:18" ht="15.75" thickBot="1" x14ac:dyDescent="0.3">
      <c r="B229" s="20"/>
      <c r="C229" s="21"/>
      <c r="D229" s="22"/>
      <c r="E229" s="11"/>
      <c r="F229" s="5"/>
      <c r="G229" s="10"/>
      <c r="H229" s="6"/>
      <c r="I229" s="48"/>
      <c r="J229" s="48"/>
      <c r="K229" s="48"/>
      <c r="L229" s="48"/>
      <c r="M229" s="48"/>
      <c r="N229" s="48"/>
      <c r="O229" s="48"/>
      <c r="P229" s="48"/>
      <c r="Q229" s="48"/>
      <c r="R229" s="48"/>
    </row>
    <row r="230" spans="2:18" x14ac:dyDescent="0.25">
      <c r="B230" s="48"/>
      <c r="C230" s="48"/>
      <c r="D230" s="48"/>
      <c r="E230" s="48"/>
      <c r="F230" s="48"/>
      <c r="G230" s="48"/>
      <c r="H230" s="48"/>
      <c r="I230" s="48"/>
      <c r="J230" s="48"/>
      <c r="K230" s="48"/>
      <c r="L230" s="48"/>
      <c r="M230" s="48"/>
      <c r="N230" s="48"/>
      <c r="O230" s="48"/>
      <c r="P230" s="48"/>
      <c r="Q230" s="48"/>
      <c r="R230" s="48"/>
    </row>
    <row r="231" spans="2:18" x14ac:dyDescent="0.25">
      <c r="B231" s="48"/>
      <c r="C231" s="48"/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</row>
    <row r="232" spans="2:18" ht="15.75" thickBot="1" x14ac:dyDescent="0.3">
      <c r="B232" s="48"/>
      <c r="C232" s="48"/>
      <c r="D232" s="48"/>
      <c r="E232" s="48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</row>
    <row r="233" spans="2:18" ht="15.75" thickBot="1" x14ac:dyDescent="0.3">
      <c r="B233" s="48"/>
      <c r="C233" s="48"/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53" t="s">
        <v>62</v>
      </c>
      <c r="O233" s="54"/>
      <c r="P233" s="55"/>
      <c r="Q233" s="48"/>
      <c r="R233" s="48"/>
    </row>
    <row r="234" spans="2:18" ht="15.75" thickBot="1" x14ac:dyDescent="0.3">
      <c r="B234" s="11"/>
      <c r="C234" s="49" t="s">
        <v>59</v>
      </c>
      <c r="D234" s="50"/>
      <c r="E234" s="50"/>
      <c r="F234" s="50"/>
      <c r="G234" s="51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</row>
    <row r="235" spans="2:18" x14ac:dyDescent="0.25">
      <c r="B235" s="11"/>
      <c r="C235" s="11"/>
      <c r="D235" s="48"/>
      <c r="E235" s="48"/>
      <c r="F235" s="48"/>
      <c r="G235" s="48"/>
      <c r="H235" s="48"/>
      <c r="I235" s="48"/>
      <c r="J235" s="48"/>
      <c r="K235" s="48"/>
      <c r="L235" s="3"/>
      <c r="M235" s="9"/>
      <c r="N235" s="9"/>
      <c r="O235" s="9"/>
      <c r="P235" s="9"/>
      <c r="Q235" s="9"/>
      <c r="R235" s="4"/>
    </row>
    <row r="236" spans="2:18" ht="15.75" thickBot="1" x14ac:dyDescent="0.3">
      <c r="B236" s="11"/>
      <c r="C236" s="11"/>
      <c r="D236" s="48"/>
      <c r="E236" s="48"/>
      <c r="F236" s="48"/>
      <c r="G236" s="48"/>
      <c r="H236" s="48"/>
      <c r="I236" s="48"/>
      <c r="J236" s="48"/>
      <c r="K236" s="48"/>
      <c r="L236" s="7"/>
      <c r="M236" s="8"/>
      <c r="N236" s="8"/>
      <c r="O236" s="8"/>
      <c r="P236" s="8"/>
      <c r="Q236" s="8"/>
      <c r="R236" s="13"/>
    </row>
    <row r="237" spans="2:18" x14ac:dyDescent="0.25">
      <c r="B237" s="3" t="str">
        <f>AJ1</f>
        <v>Number of pasture sward types (if more than one)</v>
      </c>
      <c r="C237" s="9"/>
      <c r="D237" s="4"/>
      <c r="E237" s="11"/>
      <c r="F237" s="3">
        <f>AJ2</f>
        <v>1</v>
      </c>
      <c r="G237" s="9"/>
      <c r="H237" s="4"/>
      <c r="I237" s="48"/>
      <c r="J237" s="48"/>
      <c r="K237" s="48"/>
      <c r="L237" s="7"/>
      <c r="M237" s="8"/>
      <c r="N237" s="8"/>
      <c r="O237" s="8"/>
      <c r="P237" s="8"/>
      <c r="Q237" s="8"/>
      <c r="R237" s="13"/>
    </row>
    <row r="238" spans="2:18" x14ac:dyDescent="0.25">
      <c r="B238" s="7"/>
      <c r="C238" s="8"/>
      <c r="D238" s="13"/>
      <c r="E238" s="11"/>
      <c r="F238" s="7"/>
      <c r="G238" s="8"/>
      <c r="H238" s="13"/>
      <c r="I238" s="48"/>
      <c r="J238" s="48"/>
      <c r="K238" s="48"/>
      <c r="L238" s="7"/>
      <c r="M238" s="8"/>
      <c r="N238" s="8"/>
      <c r="O238" s="8"/>
      <c r="P238" s="8"/>
      <c r="Q238" s="8"/>
      <c r="R238" s="13"/>
    </row>
    <row r="239" spans="2:18" x14ac:dyDescent="0.25">
      <c r="B239" s="7"/>
      <c r="C239" s="8"/>
      <c r="D239" s="13"/>
      <c r="E239" s="11"/>
      <c r="F239" s="7"/>
      <c r="G239" s="8"/>
      <c r="H239" s="13"/>
      <c r="I239" s="48"/>
      <c r="J239" s="48"/>
      <c r="K239" s="48"/>
      <c r="L239" s="7"/>
      <c r="M239" s="8"/>
      <c r="N239" s="8"/>
      <c r="O239" s="8"/>
      <c r="P239" s="8"/>
      <c r="Q239" s="8"/>
      <c r="R239" s="13"/>
    </row>
    <row r="240" spans="2:18" ht="15.75" thickBot="1" x14ac:dyDescent="0.3">
      <c r="B240" s="5"/>
      <c r="C240" s="10"/>
      <c r="D240" s="6"/>
      <c r="E240" s="11"/>
      <c r="F240" s="5"/>
      <c r="G240" s="10"/>
      <c r="H240" s="6"/>
      <c r="I240" s="48"/>
      <c r="J240" s="48"/>
      <c r="K240" s="48"/>
      <c r="L240" s="7"/>
      <c r="M240" s="8"/>
      <c r="N240" s="8"/>
      <c r="O240" s="8"/>
      <c r="P240" s="8"/>
      <c r="Q240" s="8"/>
      <c r="R240" s="13"/>
    </row>
    <row r="241" spans="2:18" x14ac:dyDescent="0.25">
      <c r="B241" s="8"/>
      <c r="C241" s="8"/>
      <c r="D241" s="8"/>
      <c r="E241" s="11"/>
      <c r="F241" s="48"/>
      <c r="G241" s="48"/>
      <c r="H241" s="48"/>
      <c r="I241" s="48"/>
      <c r="J241" s="48"/>
      <c r="K241" s="48"/>
      <c r="L241" s="7"/>
      <c r="M241" s="8"/>
      <c r="N241" s="8"/>
      <c r="O241" s="8"/>
      <c r="P241" s="8"/>
      <c r="Q241" s="8"/>
      <c r="R241" s="13"/>
    </row>
    <row r="242" spans="2:18" ht="15.75" thickBot="1" x14ac:dyDescent="0.3">
      <c r="B242" s="8"/>
      <c r="C242" s="8"/>
      <c r="D242" s="8"/>
      <c r="E242" s="11"/>
      <c r="F242" s="48"/>
      <c r="G242" s="48"/>
      <c r="H242" s="48"/>
      <c r="I242" s="48"/>
      <c r="J242" s="48"/>
      <c r="K242" s="48"/>
      <c r="L242" s="7"/>
      <c r="M242" s="8"/>
      <c r="N242" s="8"/>
      <c r="O242" s="8"/>
      <c r="P242" s="8"/>
      <c r="Q242" s="8"/>
      <c r="R242" s="13"/>
    </row>
    <row r="243" spans="2:18" x14ac:dyDescent="0.25">
      <c r="B243" s="23" t="str">
        <f>AK1</f>
        <v>Specific or particular worries or sources of curiosity… For example: non-colonization, no-legume zones, weed infestation areas or zones, (with where possible some note of reasons-for impressions)</v>
      </c>
      <c r="C243" s="24"/>
      <c r="D243" s="25"/>
      <c r="E243" s="48"/>
      <c r="F243" s="3">
        <f>AK2</f>
        <v>1</v>
      </c>
      <c r="G243" s="9"/>
      <c r="H243" s="4"/>
      <c r="I243" s="48"/>
      <c r="J243" s="48"/>
      <c r="K243" s="48"/>
      <c r="L243" s="7"/>
      <c r="M243" s="8"/>
      <c r="N243" s="8"/>
      <c r="O243" s="8"/>
      <c r="P243" s="8"/>
      <c r="Q243" s="8"/>
      <c r="R243" s="13"/>
    </row>
    <row r="244" spans="2:18" x14ac:dyDescent="0.25">
      <c r="B244" s="26"/>
      <c r="C244" s="27"/>
      <c r="D244" s="28"/>
      <c r="E244" s="48"/>
      <c r="F244" s="7"/>
      <c r="G244" s="8"/>
      <c r="H244" s="13"/>
      <c r="I244" s="48"/>
      <c r="J244" s="48"/>
      <c r="K244" s="48"/>
      <c r="L244" s="7"/>
      <c r="M244" s="8"/>
      <c r="N244" s="8"/>
      <c r="O244" s="8"/>
      <c r="P244" s="8"/>
      <c r="Q244" s="8"/>
      <c r="R244" s="13"/>
    </row>
    <row r="245" spans="2:18" x14ac:dyDescent="0.25">
      <c r="B245" s="26"/>
      <c r="C245" s="27"/>
      <c r="D245" s="28"/>
      <c r="E245" s="48"/>
      <c r="F245" s="7"/>
      <c r="G245" s="8"/>
      <c r="H245" s="13"/>
      <c r="I245" s="48"/>
      <c r="J245" s="48"/>
      <c r="K245" s="48"/>
      <c r="L245" s="7"/>
      <c r="M245" s="8"/>
      <c r="N245" s="8"/>
      <c r="O245" s="8"/>
      <c r="P245" s="8"/>
      <c r="Q245" s="8"/>
      <c r="R245" s="13"/>
    </row>
    <row r="246" spans="2:18" ht="15.75" thickBot="1" x14ac:dyDescent="0.3">
      <c r="B246" s="29"/>
      <c r="C246" s="30"/>
      <c r="D246" s="31"/>
      <c r="E246" s="48"/>
      <c r="F246" s="5"/>
      <c r="G246" s="10"/>
      <c r="H246" s="6"/>
      <c r="I246" s="48"/>
      <c r="J246" s="48"/>
      <c r="K246" s="48"/>
      <c r="L246" s="5"/>
      <c r="M246" s="10"/>
      <c r="N246" s="10"/>
      <c r="O246" s="10"/>
      <c r="P246" s="10"/>
      <c r="Q246" s="10"/>
      <c r="R246" s="6"/>
    </row>
    <row r="247" spans="2:18" x14ac:dyDescent="0.25">
      <c r="B247" s="48"/>
      <c r="C247" s="48"/>
      <c r="D247" s="48"/>
      <c r="E247" s="48"/>
      <c r="F247" s="48"/>
      <c r="G247" s="48"/>
      <c r="H247" s="48"/>
      <c r="I247" s="48"/>
      <c r="J247" s="48"/>
      <c r="K247" s="11"/>
      <c r="L247" s="11"/>
      <c r="M247" s="11"/>
      <c r="N247" s="11"/>
      <c r="O247" s="11"/>
      <c r="P247" s="11"/>
      <c r="Q247" s="11"/>
      <c r="R247" s="11"/>
    </row>
    <row r="248" spans="2:18" ht="15.75" thickBot="1" x14ac:dyDescent="0.3">
      <c r="B248" s="48"/>
      <c r="C248" s="48"/>
      <c r="D248" s="48"/>
      <c r="E248" s="48"/>
      <c r="F248" s="48"/>
      <c r="G248" s="48"/>
      <c r="H248" s="48"/>
      <c r="I248" s="48"/>
      <c r="J248" s="48"/>
      <c r="K248" s="11"/>
      <c r="L248" s="11"/>
      <c r="M248" s="11"/>
      <c r="N248" s="11"/>
      <c r="O248" s="11"/>
      <c r="P248" s="11"/>
      <c r="Q248" s="11"/>
      <c r="R248" s="11"/>
    </row>
    <row r="249" spans="2:18" x14ac:dyDescent="0.25">
      <c r="B249" s="14" t="str">
        <f>AL1</f>
        <v>A series of root mass photo indicators</v>
      </c>
      <c r="C249" s="15"/>
      <c r="D249" s="16"/>
      <c r="E249" s="48"/>
      <c r="F249" s="3">
        <f>AL2</f>
        <v>11</v>
      </c>
      <c r="G249" s="9"/>
      <c r="H249" s="4"/>
      <c r="I249" s="48"/>
      <c r="J249" s="48"/>
      <c r="K249" s="11"/>
      <c r="L249" s="11"/>
      <c r="M249" s="11"/>
      <c r="N249" s="11"/>
      <c r="O249" s="11"/>
      <c r="P249" s="11"/>
      <c r="Q249" s="11"/>
      <c r="R249" s="11"/>
    </row>
    <row r="250" spans="2:18" x14ac:dyDescent="0.25">
      <c r="B250" s="17"/>
      <c r="C250" s="18"/>
      <c r="D250" s="19"/>
      <c r="E250" s="48"/>
      <c r="F250" s="7"/>
      <c r="G250" s="8"/>
      <c r="H250" s="13"/>
      <c r="I250" s="48"/>
      <c r="J250" s="48"/>
      <c r="K250" s="11"/>
      <c r="L250" s="11"/>
      <c r="M250" s="11"/>
      <c r="N250" s="11"/>
      <c r="O250" s="11"/>
      <c r="P250" s="11"/>
      <c r="Q250" s="11"/>
      <c r="R250" s="11"/>
    </row>
    <row r="251" spans="2:18" x14ac:dyDescent="0.25">
      <c r="B251" s="17"/>
      <c r="C251" s="18"/>
      <c r="D251" s="19"/>
      <c r="E251" s="48"/>
      <c r="F251" s="7"/>
      <c r="G251" s="8"/>
      <c r="H251" s="13"/>
      <c r="I251" s="48"/>
      <c r="J251" s="48"/>
      <c r="K251" s="11"/>
      <c r="L251" s="11"/>
      <c r="M251" s="11"/>
      <c r="N251" s="11"/>
      <c r="O251" s="11"/>
      <c r="P251" s="11"/>
      <c r="Q251" s="11"/>
      <c r="R251" s="11"/>
    </row>
    <row r="252" spans="2:18" ht="15.75" thickBot="1" x14ac:dyDescent="0.3">
      <c r="B252" s="20"/>
      <c r="C252" s="21"/>
      <c r="D252" s="22"/>
      <c r="E252" s="48"/>
      <c r="F252" s="5"/>
      <c r="G252" s="10"/>
      <c r="H252" s="6"/>
      <c r="I252" s="48"/>
      <c r="J252" s="48"/>
      <c r="K252" s="48"/>
      <c r="L252" s="48"/>
      <c r="M252" s="48"/>
      <c r="N252" s="48"/>
      <c r="O252" s="48"/>
      <c r="P252" s="48"/>
      <c r="Q252" s="48"/>
      <c r="R252" s="48"/>
    </row>
    <row r="253" spans="2:18" x14ac:dyDescent="0.25">
      <c r="B253" s="48"/>
      <c r="C253" s="48"/>
      <c r="D253" s="48"/>
      <c r="E253" s="48"/>
      <c r="F253" s="48"/>
      <c r="G253" s="48"/>
      <c r="H253" s="48"/>
      <c r="I253" s="48"/>
      <c r="J253" s="48"/>
      <c r="K253" s="48"/>
      <c r="L253" s="48"/>
      <c r="M253" s="48"/>
      <c r="N253" s="48"/>
      <c r="O253" s="48"/>
      <c r="P253" s="48"/>
      <c r="Q253" s="48"/>
      <c r="R253" s="48"/>
    </row>
    <row r="254" spans="2:18" x14ac:dyDescent="0.25">
      <c r="B254" s="48"/>
      <c r="C254" s="48"/>
      <c r="D254" s="48"/>
      <c r="E254" s="48"/>
      <c r="F254" s="48"/>
      <c r="G254" s="48"/>
      <c r="H254" s="48"/>
      <c r="I254" s="48"/>
      <c r="J254" s="48"/>
      <c r="K254" s="48"/>
      <c r="L254" s="48"/>
      <c r="M254" s="48"/>
      <c r="N254" s="48"/>
      <c r="O254" s="48"/>
      <c r="P254" s="48"/>
      <c r="Q254" s="48"/>
      <c r="R254" s="48"/>
    </row>
    <row r="255" spans="2:18" x14ac:dyDescent="0.25">
      <c r="B255" s="48"/>
      <c r="C255" s="48"/>
      <c r="D255" s="48"/>
      <c r="E255" s="48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</row>
    <row r="256" spans="2:18" x14ac:dyDescent="0.25">
      <c r="B256" s="48"/>
      <c r="C256" s="48"/>
      <c r="D256" s="48"/>
      <c r="E256" s="48"/>
      <c r="F256" s="48"/>
      <c r="G256" s="48"/>
      <c r="H256" s="48"/>
      <c r="I256" s="48"/>
      <c r="J256" s="48"/>
      <c r="K256" s="48"/>
      <c r="L256" s="48"/>
      <c r="M256" s="48"/>
      <c r="N256" s="48"/>
      <c r="O256" s="48"/>
      <c r="P256" s="48"/>
      <c r="Q256" s="48"/>
      <c r="R256" s="48"/>
    </row>
    <row r="257" spans="2:18" x14ac:dyDescent="0.25">
      <c r="B257" s="48"/>
      <c r="C257" s="48"/>
      <c r="D257" s="48"/>
      <c r="E257" s="48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</row>
    <row r="258" spans="2:18" x14ac:dyDescent="0.25">
      <c r="B258" s="48"/>
      <c r="C258" s="48"/>
      <c r="D258" s="48"/>
      <c r="E258" s="48"/>
      <c r="F258" s="48"/>
      <c r="G258" s="48"/>
      <c r="H258" s="48"/>
      <c r="I258" s="48"/>
      <c r="J258" s="48"/>
      <c r="K258" s="48"/>
      <c r="L258" s="48"/>
      <c r="M258" s="48"/>
      <c r="N258" s="48"/>
      <c r="O258" s="48"/>
      <c r="P258" s="48"/>
      <c r="Q258" s="48"/>
      <c r="R258" s="48"/>
    </row>
    <row r="259" spans="2:18" x14ac:dyDescent="0.25">
      <c r="B259" s="48"/>
      <c r="C259" s="48"/>
      <c r="D259" s="48"/>
      <c r="E259" s="48"/>
      <c r="F259" s="48"/>
      <c r="G259" s="48"/>
      <c r="H259" s="48"/>
      <c r="I259" s="48"/>
      <c r="J259" s="48"/>
      <c r="K259" s="48"/>
      <c r="L259" s="48"/>
      <c r="M259" s="48"/>
      <c r="N259" s="48"/>
      <c r="O259" s="48"/>
      <c r="P259" s="48"/>
      <c r="Q259" s="48"/>
      <c r="R259" s="48"/>
    </row>
    <row r="260" spans="2:18" x14ac:dyDescent="0.25">
      <c r="B260" s="48"/>
      <c r="C260" s="48"/>
      <c r="D260" s="48"/>
      <c r="E260" s="48"/>
      <c r="F260" s="48"/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</row>
    <row r="261" spans="2:18" ht="15.75" thickBot="1" x14ac:dyDescent="0.3">
      <c r="B261" s="48"/>
      <c r="C261" s="48"/>
      <c r="D261" s="48"/>
      <c r="E261" s="48"/>
      <c r="F261" s="48"/>
      <c r="G261" s="48"/>
      <c r="H261" s="48"/>
      <c r="I261" s="48"/>
      <c r="J261" s="48"/>
      <c r="K261" s="48"/>
      <c r="L261" s="48"/>
      <c r="M261" s="48"/>
      <c r="N261" s="48"/>
      <c r="O261" s="48"/>
      <c r="P261" s="48"/>
      <c r="Q261" s="48"/>
      <c r="R261" s="48"/>
    </row>
    <row r="262" spans="2:18" ht="15.75" thickBot="1" x14ac:dyDescent="0.3">
      <c r="B262" s="48"/>
      <c r="C262" s="48"/>
      <c r="D262" s="48"/>
      <c r="E262" s="48"/>
      <c r="F262" s="48"/>
      <c r="G262" s="48"/>
      <c r="H262" s="48"/>
      <c r="I262" s="48"/>
      <c r="J262" s="48"/>
      <c r="K262" s="48"/>
      <c r="L262" s="48"/>
      <c r="M262" s="48"/>
      <c r="N262" s="53" t="s">
        <v>62</v>
      </c>
      <c r="O262" s="54"/>
      <c r="P262" s="55"/>
      <c r="Q262" s="48"/>
      <c r="R262" s="48"/>
    </row>
    <row r="263" spans="2:18" ht="15.75" thickBot="1" x14ac:dyDescent="0.3">
      <c r="B263" s="11"/>
      <c r="C263" s="49" t="s">
        <v>60</v>
      </c>
      <c r="D263" s="50"/>
      <c r="E263" s="50"/>
      <c r="F263" s="50"/>
      <c r="G263" s="51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</row>
    <row r="264" spans="2:18" x14ac:dyDescent="0.25">
      <c r="B264" s="11"/>
      <c r="C264" s="11"/>
      <c r="D264" s="48"/>
      <c r="E264" s="48"/>
      <c r="F264" s="48"/>
      <c r="G264" s="48"/>
      <c r="H264" s="48"/>
      <c r="I264" s="48"/>
      <c r="J264" s="48"/>
      <c r="K264" s="48"/>
      <c r="L264" s="3"/>
      <c r="M264" s="9"/>
      <c r="N264" s="9"/>
      <c r="O264" s="9"/>
      <c r="P264" s="9"/>
      <c r="Q264" s="9"/>
      <c r="R264" s="4"/>
    </row>
    <row r="265" spans="2:18" ht="15.75" thickBot="1" x14ac:dyDescent="0.3">
      <c r="B265" s="11"/>
      <c r="C265" s="11"/>
      <c r="D265" s="48"/>
      <c r="E265" s="48"/>
      <c r="F265" s="48"/>
      <c r="G265" s="48"/>
      <c r="H265" s="48"/>
      <c r="I265" s="48"/>
      <c r="J265" s="48"/>
      <c r="K265" s="48"/>
      <c r="L265" s="7"/>
      <c r="M265" s="8"/>
      <c r="N265" s="8"/>
      <c r="O265" s="8"/>
      <c r="P265" s="8"/>
      <c r="Q265" s="8"/>
      <c r="R265" s="13"/>
    </row>
    <row r="266" spans="2:18" x14ac:dyDescent="0.25">
      <c r="B266" s="3" t="str">
        <f>AM1</f>
        <v>Area required for hay or silage. Approximate date periods of cuts.</v>
      </c>
      <c r="C266" s="9"/>
      <c r="D266" s="4"/>
      <c r="E266" s="11"/>
      <c r="F266" s="3">
        <f>AM2</f>
        <v>1</v>
      </c>
      <c r="G266" s="9"/>
      <c r="H266" s="4"/>
      <c r="I266" s="48"/>
      <c r="J266" s="48"/>
      <c r="K266" s="48"/>
      <c r="L266" s="7"/>
      <c r="M266" s="8"/>
      <c r="N266" s="8"/>
      <c r="O266" s="8"/>
      <c r="P266" s="8"/>
      <c r="Q266" s="8"/>
      <c r="R266" s="13"/>
    </row>
    <row r="267" spans="2:18" x14ac:dyDescent="0.25">
      <c r="B267" s="7"/>
      <c r="C267" s="8"/>
      <c r="D267" s="13"/>
      <c r="E267" s="11"/>
      <c r="F267" s="7"/>
      <c r="G267" s="8"/>
      <c r="H267" s="13"/>
      <c r="I267" s="48"/>
      <c r="J267" s="48"/>
      <c r="K267" s="48"/>
      <c r="L267" s="7"/>
      <c r="M267" s="8"/>
      <c r="N267" s="8"/>
      <c r="O267" s="8"/>
      <c r="P267" s="8"/>
      <c r="Q267" s="8"/>
      <c r="R267" s="13"/>
    </row>
    <row r="268" spans="2:18" x14ac:dyDescent="0.25">
      <c r="B268" s="7"/>
      <c r="C268" s="8"/>
      <c r="D268" s="13"/>
      <c r="E268" s="11"/>
      <c r="F268" s="7"/>
      <c r="G268" s="8"/>
      <c r="H268" s="13"/>
      <c r="I268" s="48"/>
      <c r="J268" s="48"/>
      <c r="K268" s="48"/>
      <c r="L268" s="7"/>
      <c r="M268" s="8"/>
      <c r="N268" s="8"/>
      <c r="O268" s="8"/>
      <c r="P268" s="8"/>
      <c r="Q268" s="8"/>
      <c r="R268" s="13"/>
    </row>
    <row r="269" spans="2:18" ht="15.75" thickBot="1" x14ac:dyDescent="0.3">
      <c r="B269" s="5"/>
      <c r="C269" s="10"/>
      <c r="D269" s="6"/>
      <c r="E269" s="11"/>
      <c r="F269" s="5"/>
      <c r="G269" s="10"/>
      <c r="H269" s="6"/>
      <c r="I269" s="48"/>
      <c r="J269" s="48"/>
      <c r="K269" s="48"/>
      <c r="L269" s="7"/>
      <c r="M269" s="8"/>
      <c r="N269" s="8"/>
      <c r="O269" s="8"/>
      <c r="P269" s="8"/>
      <c r="Q269" s="8"/>
      <c r="R269" s="13"/>
    </row>
    <row r="270" spans="2:18" x14ac:dyDescent="0.25">
      <c r="B270" s="8"/>
      <c r="C270" s="8"/>
      <c r="D270" s="8"/>
      <c r="E270" s="11"/>
      <c r="F270" s="48"/>
      <c r="G270" s="48"/>
      <c r="H270" s="48"/>
      <c r="I270" s="48"/>
      <c r="J270" s="48"/>
      <c r="K270" s="48"/>
      <c r="L270" s="7"/>
      <c r="M270" s="8"/>
      <c r="N270" s="8"/>
      <c r="O270" s="8"/>
      <c r="P270" s="8"/>
      <c r="Q270" s="8"/>
      <c r="R270" s="13"/>
    </row>
    <row r="271" spans="2:18" ht="15.75" thickBot="1" x14ac:dyDescent="0.3">
      <c r="B271" s="8"/>
      <c r="C271" s="8"/>
      <c r="D271" s="8"/>
      <c r="E271" s="11"/>
      <c r="F271" s="48"/>
      <c r="G271" s="48"/>
      <c r="H271" s="48"/>
      <c r="I271" s="48"/>
      <c r="J271" s="48"/>
      <c r="K271" s="48"/>
      <c r="L271" s="7"/>
      <c r="M271" s="8"/>
      <c r="N271" s="8"/>
      <c r="O271" s="8"/>
      <c r="P271" s="8"/>
      <c r="Q271" s="8"/>
      <c r="R271" s="13"/>
    </row>
    <row r="272" spans="2:18" x14ac:dyDescent="0.25">
      <c r="B272" s="14" t="str">
        <f>AN1</f>
        <v>Summer or winter forage crops</v>
      </c>
      <c r="C272" s="15"/>
      <c r="D272" s="16"/>
      <c r="E272" s="48"/>
      <c r="F272" s="3">
        <f>AN2</f>
        <v>1</v>
      </c>
      <c r="G272" s="9"/>
      <c r="H272" s="4"/>
      <c r="I272" s="48"/>
      <c r="J272" s="48"/>
      <c r="K272" s="48"/>
      <c r="L272" s="7"/>
      <c r="M272" s="8"/>
      <c r="N272" s="8"/>
      <c r="O272" s="8"/>
      <c r="P272" s="8"/>
      <c r="Q272" s="8"/>
      <c r="R272" s="13"/>
    </row>
    <row r="273" spans="2:18" x14ac:dyDescent="0.25">
      <c r="B273" s="17"/>
      <c r="C273" s="18"/>
      <c r="D273" s="19"/>
      <c r="E273" s="48"/>
      <c r="F273" s="7"/>
      <c r="G273" s="8"/>
      <c r="H273" s="13"/>
      <c r="I273" s="48"/>
      <c r="J273" s="48"/>
      <c r="K273" s="48"/>
      <c r="L273" s="7"/>
      <c r="M273" s="8"/>
      <c r="N273" s="8"/>
      <c r="O273" s="8"/>
      <c r="P273" s="8"/>
      <c r="Q273" s="8"/>
      <c r="R273" s="13"/>
    </row>
    <row r="274" spans="2:18" x14ac:dyDescent="0.25">
      <c r="B274" s="17"/>
      <c r="C274" s="18"/>
      <c r="D274" s="19"/>
      <c r="E274" s="48"/>
      <c r="F274" s="7"/>
      <c r="G274" s="8"/>
      <c r="H274" s="13"/>
      <c r="I274" s="48"/>
      <c r="J274" s="48"/>
      <c r="K274" s="48"/>
      <c r="L274" s="7"/>
      <c r="M274" s="8"/>
      <c r="N274" s="8"/>
      <c r="O274" s="8"/>
      <c r="P274" s="8"/>
      <c r="Q274" s="8"/>
      <c r="R274" s="13"/>
    </row>
    <row r="275" spans="2:18" ht="15.75" thickBot="1" x14ac:dyDescent="0.3">
      <c r="B275" s="20"/>
      <c r="C275" s="21"/>
      <c r="D275" s="22"/>
      <c r="E275" s="48"/>
      <c r="F275" s="5"/>
      <c r="G275" s="10"/>
      <c r="H275" s="6"/>
      <c r="I275" s="48"/>
      <c r="J275" s="48"/>
      <c r="K275" s="48"/>
      <c r="L275" s="7"/>
      <c r="M275" s="8"/>
      <c r="N275" s="8"/>
      <c r="O275" s="8"/>
      <c r="P275" s="8"/>
      <c r="Q275" s="8"/>
      <c r="R275" s="13"/>
    </row>
    <row r="276" spans="2:18" x14ac:dyDescent="0.25">
      <c r="B276" s="48"/>
      <c r="C276" s="48"/>
      <c r="D276" s="48"/>
      <c r="E276" s="48"/>
      <c r="F276" s="48"/>
      <c r="G276" s="48"/>
      <c r="H276" s="48"/>
      <c r="I276" s="48"/>
      <c r="J276" s="48"/>
      <c r="K276" s="48"/>
      <c r="L276" s="7"/>
      <c r="M276" s="8"/>
      <c r="N276" s="8"/>
      <c r="O276" s="8"/>
      <c r="P276" s="8"/>
      <c r="Q276" s="8"/>
      <c r="R276" s="13"/>
    </row>
    <row r="277" spans="2:18" ht="15.75" thickBot="1" x14ac:dyDescent="0.3">
      <c r="B277" s="48"/>
      <c r="C277" s="48"/>
      <c r="D277" s="48"/>
      <c r="E277" s="48"/>
      <c r="F277" s="48"/>
      <c r="G277" s="48"/>
      <c r="H277" s="48"/>
      <c r="I277" s="48"/>
      <c r="J277" s="48"/>
      <c r="K277" s="48"/>
      <c r="L277" s="7"/>
      <c r="M277" s="8"/>
      <c r="N277" s="8"/>
      <c r="O277" s="8"/>
      <c r="P277" s="8"/>
      <c r="Q277" s="8"/>
      <c r="R277" s="13"/>
    </row>
    <row r="278" spans="2:18" x14ac:dyDescent="0.25">
      <c r="B278" s="3" t="str">
        <f>AO1</f>
        <v>Extensive grazing block zone – such as “hill”, “estive”. Off-wintering, off-summering details</v>
      </c>
      <c r="C278" s="9"/>
      <c r="D278" s="4"/>
      <c r="E278" s="11"/>
      <c r="F278" s="3">
        <f>AO2</f>
        <v>11</v>
      </c>
      <c r="G278" s="9"/>
      <c r="H278" s="4"/>
      <c r="I278" s="48"/>
      <c r="J278" s="48"/>
      <c r="K278" s="48"/>
      <c r="L278" s="7"/>
      <c r="M278" s="8"/>
      <c r="N278" s="8"/>
      <c r="O278" s="8"/>
      <c r="P278" s="8"/>
      <c r="Q278" s="8"/>
      <c r="R278" s="13"/>
    </row>
    <row r="279" spans="2:18" x14ac:dyDescent="0.25">
      <c r="B279" s="7"/>
      <c r="C279" s="8"/>
      <c r="D279" s="13"/>
      <c r="E279" s="11"/>
      <c r="F279" s="7"/>
      <c r="G279" s="8"/>
      <c r="H279" s="13"/>
      <c r="I279" s="48"/>
      <c r="J279" s="48"/>
      <c r="K279" s="48"/>
      <c r="L279" s="7"/>
      <c r="M279" s="8"/>
      <c r="N279" s="8"/>
      <c r="O279" s="8"/>
      <c r="P279" s="8"/>
      <c r="Q279" s="8"/>
      <c r="R279" s="13"/>
    </row>
    <row r="280" spans="2:18" x14ac:dyDescent="0.25">
      <c r="B280" s="7"/>
      <c r="C280" s="8"/>
      <c r="D280" s="13"/>
      <c r="E280" s="11"/>
      <c r="F280" s="7"/>
      <c r="G280" s="8"/>
      <c r="H280" s="13"/>
      <c r="I280" s="48"/>
      <c r="J280" s="48"/>
      <c r="K280" s="48"/>
      <c r="L280" s="7"/>
      <c r="M280" s="8"/>
      <c r="N280" s="8"/>
      <c r="O280" s="8"/>
      <c r="P280" s="8"/>
      <c r="Q280" s="8"/>
      <c r="R280" s="13"/>
    </row>
    <row r="281" spans="2:18" ht="15.75" thickBot="1" x14ac:dyDescent="0.3">
      <c r="B281" s="5"/>
      <c r="C281" s="10"/>
      <c r="D281" s="6"/>
      <c r="E281" s="11"/>
      <c r="F281" s="5"/>
      <c r="G281" s="10"/>
      <c r="H281" s="6"/>
      <c r="I281" s="48"/>
      <c r="J281" s="48"/>
      <c r="K281" s="48"/>
      <c r="L281" s="7"/>
      <c r="M281" s="8"/>
      <c r="N281" s="8"/>
      <c r="O281" s="8"/>
      <c r="P281" s="8"/>
      <c r="Q281" s="8"/>
      <c r="R281" s="13"/>
    </row>
    <row r="282" spans="2:18" x14ac:dyDescent="0.25">
      <c r="B282" s="48"/>
      <c r="C282" s="48"/>
      <c r="D282" s="48"/>
      <c r="E282" s="48"/>
      <c r="F282" s="48"/>
      <c r="G282" s="48"/>
      <c r="H282" s="48"/>
      <c r="I282" s="48"/>
      <c r="J282" s="48"/>
      <c r="K282" s="48"/>
      <c r="L282" s="7"/>
      <c r="M282" s="8"/>
      <c r="N282" s="8"/>
      <c r="O282" s="8"/>
      <c r="P282" s="8"/>
      <c r="Q282" s="8"/>
      <c r="R282" s="13"/>
    </row>
    <row r="283" spans="2:18" ht="15.75" thickBot="1" x14ac:dyDescent="0.3">
      <c r="B283" s="48"/>
      <c r="C283" s="48"/>
      <c r="D283" s="48"/>
      <c r="E283" s="48"/>
      <c r="F283" s="48"/>
      <c r="G283" s="48"/>
      <c r="H283" s="48"/>
      <c r="I283" s="48"/>
      <c r="J283" s="48"/>
      <c r="K283" s="48"/>
      <c r="L283" s="5"/>
      <c r="M283" s="10"/>
      <c r="N283" s="10"/>
      <c r="O283" s="10"/>
      <c r="P283" s="10"/>
      <c r="Q283" s="10"/>
      <c r="R283" s="6"/>
    </row>
    <row r="284" spans="2:18" x14ac:dyDescent="0.25">
      <c r="B284" s="3" t="str">
        <f>AP1</f>
        <v>IF ‘in wintering’ – typical off-pasture entry dates, typical turn-out dates</v>
      </c>
      <c r="C284" s="9"/>
      <c r="D284" s="4"/>
      <c r="E284" s="11"/>
      <c r="F284" s="3">
        <f>AP2</f>
        <v>1</v>
      </c>
      <c r="G284" s="9"/>
      <c r="H284" s="4"/>
      <c r="I284" s="48"/>
      <c r="J284" s="48"/>
      <c r="K284" s="48"/>
      <c r="L284" s="48"/>
      <c r="M284" s="48"/>
      <c r="N284" s="48"/>
      <c r="O284" s="48"/>
      <c r="P284" s="48"/>
      <c r="Q284" s="48"/>
      <c r="R284" s="48"/>
    </row>
    <row r="285" spans="2:18" x14ac:dyDescent="0.25">
      <c r="B285" s="7"/>
      <c r="C285" s="8"/>
      <c r="D285" s="13"/>
      <c r="E285" s="11"/>
      <c r="F285" s="7"/>
      <c r="G285" s="8"/>
      <c r="H285" s="13"/>
      <c r="I285" s="48"/>
      <c r="J285" s="48"/>
      <c r="K285" s="48"/>
      <c r="L285" s="48"/>
      <c r="M285" s="48"/>
      <c r="N285" s="48"/>
      <c r="O285" s="48"/>
      <c r="P285" s="48"/>
      <c r="Q285" s="48"/>
      <c r="R285" s="48"/>
    </row>
    <row r="286" spans="2:18" x14ac:dyDescent="0.25">
      <c r="B286" s="7"/>
      <c r="C286" s="8"/>
      <c r="D286" s="13"/>
      <c r="E286" s="11"/>
      <c r="F286" s="7"/>
      <c r="G286" s="8"/>
      <c r="H286" s="13"/>
      <c r="I286" s="48"/>
      <c r="J286" s="48"/>
      <c r="K286" s="48"/>
      <c r="L286" s="48"/>
      <c r="M286" s="48"/>
      <c r="N286" s="48"/>
      <c r="O286" s="48"/>
      <c r="P286" s="48"/>
      <c r="Q286" s="48"/>
      <c r="R286" s="48"/>
    </row>
    <row r="287" spans="2:18" ht="15.75" thickBot="1" x14ac:dyDescent="0.3">
      <c r="B287" s="5"/>
      <c r="C287" s="10"/>
      <c r="D287" s="6"/>
      <c r="E287" s="11"/>
      <c r="F287" s="5"/>
      <c r="G287" s="10"/>
      <c r="H287" s="6"/>
      <c r="I287" s="48"/>
      <c r="J287" s="48"/>
      <c r="K287" s="48"/>
      <c r="L287" s="48"/>
      <c r="M287" s="48"/>
      <c r="N287" s="48"/>
      <c r="O287" s="48"/>
      <c r="P287" s="48"/>
      <c r="Q287" s="48"/>
      <c r="R287" s="48"/>
    </row>
    <row r="288" spans="2:18" x14ac:dyDescent="0.25">
      <c r="B288" s="48"/>
      <c r="C288" s="48"/>
      <c r="D288" s="48"/>
      <c r="E288" s="48"/>
      <c r="F288" s="48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</row>
    <row r="289" spans="2:18" x14ac:dyDescent="0.25">
      <c r="B289" s="48"/>
      <c r="C289" s="48"/>
      <c r="D289" s="48"/>
      <c r="E289" s="48"/>
      <c r="F289" s="48"/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48"/>
      <c r="R289" s="48"/>
    </row>
    <row r="290" spans="2:18" x14ac:dyDescent="0.25">
      <c r="B290" s="48"/>
      <c r="C290" s="48"/>
      <c r="D290" s="48"/>
      <c r="E290" s="48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</row>
    <row r="291" spans="2:18" x14ac:dyDescent="0.25">
      <c r="B291" s="48"/>
      <c r="C291" s="48"/>
      <c r="D291" s="48"/>
      <c r="E291" s="48"/>
      <c r="F291" s="48"/>
      <c r="G291" s="48"/>
      <c r="H291" s="48"/>
      <c r="I291" s="48"/>
      <c r="J291" s="48"/>
      <c r="K291" s="48"/>
      <c r="L291" s="48"/>
      <c r="M291" s="48"/>
      <c r="N291" s="48"/>
      <c r="O291" s="48"/>
      <c r="P291" s="48"/>
      <c r="Q291" s="48"/>
      <c r="R291" s="48"/>
    </row>
    <row r="292" spans="2:18" x14ac:dyDescent="0.25">
      <c r="B292" s="48"/>
      <c r="C292" s="48"/>
      <c r="D292" s="48"/>
      <c r="E292" s="48"/>
      <c r="F292" s="48"/>
      <c r="G292" s="48"/>
      <c r="H292" s="48"/>
      <c r="I292" s="48"/>
      <c r="J292" s="48"/>
      <c r="K292" s="48"/>
      <c r="L292" s="48"/>
      <c r="M292" s="48"/>
      <c r="N292" s="48"/>
      <c r="O292" s="48"/>
      <c r="P292" s="48"/>
      <c r="Q292" s="48"/>
      <c r="R292" s="48"/>
    </row>
    <row r="293" spans="2:18" x14ac:dyDescent="0.25">
      <c r="B293" s="48"/>
      <c r="C293" s="48"/>
      <c r="D293" s="48"/>
      <c r="E293" s="48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</row>
    <row r="294" spans="2:18" x14ac:dyDescent="0.25">
      <c r="B294" s="48"/>
      <c r="C294" s="48"/>
      <c r="D294" s="48"/>
      <c r="E294" s="48"/>
      <c r="F294" s="48"/>
      <c r="G294" s="48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</row>
    <row r="295" spans="2:18" x14ac:dyDescent="0.25">
      <c r="B295" s="48"/>
      <c r="C295" s="48"/>
      <c r="D295" s="48"/>
      <c r="E295" s="48"/>
      <c r="F295" s="48"/>
      <c r="G295" s="48"/>
      <c r="H295" s="48"/>
      <c r="I295" s="48"/>
      <c r="J295" s="48"/>
      <c r="K295" s="48"/>
      <c r="L295" s="48"/>
      <c r="M295" s="48"/>
      <c r="N295" s="48"/>
      <c r="O295" s="48"/>
      <c r="P295" s="48"/>
      <c r="Q295" s="48"/>
      <c r="R295" s="48"/>
    </row>
    <row r="296" spans="2:18" x14ac:dyDescent="0.25">
      <c r="B296" s="48"/>
      <c r="C296" s="48"/>
      <c r="D296" s="48"/>
      <c r="E296" s="48"/>
      <c r="F296" s="48"/>
      <c r="G296" s="48"/>
      <c r="H296" s="48"/>
      <c r="I296" s="48"/>
      <c r="J296" s="48"/>
      <c r="K296" s="48"/>
      <c r="L296" s="48"/>
      <c r="M296" s="48"/>
      <c r="N296" s="48"/>
      <c r="O296" s="48"/>
      <c r="P296" s="48"/>
      <c r="Q296" s="48"/>
      <c r="R296" s="48"/>
    </row>
    <row r="297" spans="2:18" x14ac:dyDescent="0.25">
      <c r="B297" s="48"/>
      <c r="C297" s="48"/>
      <c r="D297" s="48"/>
      <c r="E297" s="48"/>
      <c r="F297" s="48"/>
      <c r="G297" s="48"/>
      <c r="H297" s="48"/>
      <c r="I297" s="48"/>
      <c r="J297" s="48"/>
      <c r="K297" s="48"/>
      <c r="L297" s="48"/>
      <c r="M297" s="48"/>
      <c r="N297" s="48"/>
      <c r="O297" s="48"/>
      <c r="P297" s="48"/>
      <c r="Q297" s="48"/>
      <c r="R297" s="48"/>
    </row>
    <row r="298" spans="2:18" ht="15.75" thickBot="1" x14ac:dyDescent="0.3">
      <c r="B298" s="48"/>
      <c r="C298" s="48"/>
      <c r="D298" s="48"/>
      <c r="E298" s="48"/>
      <c r="F298" s="48"/>
      <c r="G298" s="48"/>
      <c r="H298" s="48"/>
      <c r="I298" s="48"/>
      <c r="J298" s="48"/>
      <c r="K298" s="48"/>
      <c r="L298" s="48"/>
      <c r="M298" s="48"/>
      <c r="N298" s="48"/>
      <c r="O298" s="48"/>
      <c r="P298" s="48"/>
      <c r="Q298" s="48"/>
      <c r="R298" s="48"/>
    </row>
    <row r="299" spans="2:18" ht="15.75" thickBot="1" x14ac:dyDescent="0.3">
      <c r="B299" s="11"/>
      <c r="C299" s="49" t="s">
        <v>61</v>
      </c>
      <c r="D299" s="50"/>
      <c r="E299" s="50"/>
      <c r="F299" s="50"/>
      <c r="G299" s="51"/>
      <c r="H299" s="48"/>
      <c r="I299" s="48"/>
      <c r="J299" s="48"/>
      <c r="K299" s="48"/>
      <c r="L299" s="48"/>
      <c r="M299" s="48"/>
      <c r="N299" s="53" t="s">
        <v>62</v>
      </c>
      <c r="O299" s="54"/>
      <c r="P299" s="55"/>
      <c r="Q299" s="48"/>
      <c r="R299" s="48"/>
    </row>
    <row r="300" spans="2:18" ht="15.75" thickBot="1" x14ac:dyDescent="0.3">
      <c r="B300" s="11"/>
      <c r="C300" s="11"/>
      <c r="D300" s="48"/>
      <c r="E300" s="48"/>
      <c r="F300" s="48"/>
      <c r="G300" s="48"/>
      <c r="H300" s="48"/>
      <c r="I300" s="48"/>
      <c r="J300" s="48"/>
      <c r="K300" s="48"/>
      <c r="L300" s="48"/>
      <c r="M300" s="48"/>
      <c r="N300" s="48"/>
      <c r="O300" s="48"/>
      <c r="P300" s="48"/>
      <c r="Q300" s="48"/>
      <c r="R300" s="48"/>
    </row>
    <row r="301" spans="2:18" ht="15.75" thickBot="1" x14ac:dyDescent="0.3">
      <c r="B301" s="11"/>
      <c r="C301" s="11"/>
      <c r="D301" s="48"/>
      <c r="E301" s="48"/>
      <c r="F301" s="48"/>
      <c r="G301" s="48"/>
      <c r="H301" s="48"/>
      <c r="I301" s="48"/>
      <c r="J301" s="48"/>
      <c r="K301" s="48"/>
      <c r="L301" s="3"/>
      <c r="M301" s="9"/>
      <c r="N301" s="9"/>
      <c r="O301" s="9"/>
      <c r="P301" s="9"/>
      <c r="Q301" s="9"/>
      <c r="R301" s="4"/>
    </row>
    <row r="302" spans="2:18" x14ac:dyDescent="0.25">
      <c r="B302" s="3" t="str">
        <f>AQ1</f>
        <v>Overall stock numbers and classes</v>
      </c>
      <c r="C302" s="9"/>
      <c r="D302" s="4"/>
      <c r="E302" s="11"/>
      <c r="F302" s="3">
        <f>AQ2</f>
        <v>11</v>
      </c>
      <c r="G302" s="9"/>
      <c r="H302" s="4"/>
      <c r="I302" s="48"/>
      <c r="J302" s="48"/>
      <c r="K302" s="48"/>
      <c r="L302" s="7"/>
      <c r="M302" s="8"/>
      <c r="N302" s="8"/>
      <c r="O302" s="8"/>
      <c r="P302" s="8"/>
      <c r="Q302" s="8"/>
      <c r="R302" s="13"/>
    </row>
    <row r="303" spans="2:18" x14ac:dyDescent="0.25">
      <c r="B303" s="7"/>
      <c r="C303" s="8"/>
      <c r="D303" s="13"/>
      <c r="E303" s="11"/>
      <c r="F303" s="7"/>
      <c r="G303" s="8"/>
      <c r="H303" s="13"/>
      <c r="I303" s="48"/>
      <c r="J303" s="48"/>
      <c r="K303" s="48"/>
      <c r="L303" s="7"/>
      <c r="M303" s="8"/>
      <c r="N303" s="8"/>
      <c r="O303" s="8"/>
      <c r="P303" s="8"/>
      <c r="Q303" s="8"/>
      <c r="R303" s="13"/>
    </row>
    <row r="304" spans="2:18" x14ac:dyDescent="0.25">
      <c r="B304" s="7"/>
      <c r="C304" s="8"/>
      <c r="D304" s="13"/>
      <c r="E304" s="11"/>
      <c r="F304" s="7"/>
      <c r="G304" s="8"/>
      <c r="H304" s="13"/>
      <c r="I304" s="48"/>
      <c r="J304" s="48"/>
      <c r="K304" s="48"/>
      <c r="L304" s="7"/>
      <c r="M304" s="8"/>
      <c r="N304" s="8"/>
      <c r="O304" s="8"/>
      <c r="P304" s="8"/>
      <c r="Q304" s="8"/>
      <c r="R304" s="13"/>
    </row>
    <row r="305" spans="2:18" ht="15.75" thickBot="1" x14ac:dyDescent="0.3">
      <c r="B305" s="5"/>
      <c r="C305" s="10"/>
      <c r="D305" s="6"/>
      <c r="E305" s="11"/>
      <c r="F305" s="5"/>
      <c r="G305" s="10"/>
      <c r="H305" s="6"/>
      <c r="I305" s="48"/>
      <c r="J305" s="48"/>
      <c r="K305" s="48"/>
      <c r="L305" s="7"/>
      <c r="M305" s="8"/>
      <c r="N305" s="8"/>
      <c r="O305" s="8"/>
      <c r="P305" s="8"/>
      <c r="Q305" s="8"/>
      <c r="R305" s="13"/>
    </row>
    <row r="306" spans="2:18" x14ac:dyDescent="0.25">
      <c r="B306" s="8"/>
      <c r="C306" s="8"/>
      <c r="D306" s="8"/>
      <c r="E306" s="11"/>
      <c r="F306" s="48"/>
      <c r="G306" s="48"/>
      <c r="H306" s="48"/>
      <c r="I306" s="48"/>
      <c r="J306" s="48"/>
      <c r="K306" s="48"/>
      <c r="L306" s="7"/>
      <c r="M306" s="8"/>
      <c r="N306" s="8"/>
      <c r="O306" s="8"/>
      <c r="P306" s="8"/>
      <c r="Q306" s="8"/>
      <c r="R306" s="13"/>
    </row>
    <row r="307" spans="2:18" ht="15.75" thickBot="1" x14ac:dyDescent="0.3">
      <c r="B307" s="8"/>
      <c r="C307" s="8"/>
      <c r="D307" s="8"/>
      <c r="E307" s="11"/>
      <c r="F307" s="48"/>
      <c r="G307" s="48"/>
      <c r="H307" s="48"/>
      <c r="I307" s="48"/>
      <c r="J307" s="48"/>
      <c r="K307" s="48"/>
      <c r="L307" s="7"/>
      <c r="M307" s="8"/>
      <c r="N307" s="8"/>
      <c r="O307" s="8"/>
      <c r="P307" s="8"/>
      <c r="Q307" s="8"/>
      <c r="R307" s="13"/>
    </row>
    <row r="308" spans="2:18" x14ac:dyDescent="0.25">
      <c r="B308" s="14" t="str">
        <f>AR1</f>
        <v>Selection retained mobs for breeding sales (how many, how long)</v>
      </c>
      <c r="C308" s="15"/>
      <c r="D308" s="16"/>
      <c r="E308" s="48"/>
      <c r="F308" s="3">
        <f>AR2</f>
        <v>1</v>
      </c>
      <c r="G308" s="9"/>
      <c r="H308" s="4"/>
      <c r="I308" s="48"/>
      <c r="J308" s="48"/>
      <c r="K308" s="48"/>
      <c r="L308" s="7"/>
      <c r="M308" s="8"/>
      <c r="N308" s="8"/>
      <c r="O308" s="8"/>
      <c r="P308" s="8"/>
      <c r="Q308" s="8"/>
      <c r="R308" s="13"/>
    </row>
    <row r="309" spans="2:18" x14ac:dyDescent="0.25">
      <c r="B309" s="17"/>
      <c r="C309" s="18"/>
      <c r="D309" s="19"/>
      <c r="E309" s="48"/>
      <c r="F309" s="7"/>
      <c r="G309" s="8"/>
      <c r="H309" s="13"/>
      <c r="I309" s="48"/>
      <c r="J309" s="48"/>
      <c r="K309" s="48"/>
      <c r="L309" s="7"/>
      <c r="M309" s="8"/>
      <c r="N309" s="8"/>
      <c r="O309" s="8"/>
      <c r="P309" s="8"/>
      <c r="Q309" s="8"/>
      <c r="R309" s="13"/>
    </row>
    <row r="310" spans="2:18" x14ac:dyDescent="0.25">
      <c r="B310" s="17"/>
      <c r="C310" s="18"/>
      <c r="D310" s="19"/>
      <c r="E310" s="48"/>
      <c r="F310" s="7"/>
      <c r="G310" s="8"/>
      <c r="H310" s="13"/>
      <c r="I310" s="48"/>
      <c r="J310" s="48"/>
      <c r="K310" s="48"/>
      <c r="L310" s="7"/>
      <c r="M310" s="8"/>
      <c r="N310" s="8"/>
      <c r="O310" s="8"/>
      <c r="P310" s="8"/>
      <c r="Q310" s="8"/>
      <c r="R310" s="13"/>
    </row>
    <row r="311" spans="2:18" ht="15.75" thickBot="1" x14ac:dyDescent="0.3">
      <c r="B311" s="20"/>
      <c r="C311" s="21"/>
      <c r="D311" s="22"/>
      <c r="E311" s="48"/>
      <c r="F311" s="5"/>
      <c r="G311" s="10"/>
      <c r="H311" s="6"/>
      <c r="I311" s="48"/>
      <c r="J311" s="48"/>
      <c r="K311" s="48"/>
      <c r="L311" s="7"/>
      <c r="M311" s="8"/>
      <c r="N311" s="8"/>
      <c r="O311" s="8"/>
      <c r="P311" s="8"/>
      <c r="Q311" s="8"/>
      <c r="R311" s="13"/>
    </row>
    <row r="312" spans="2:18" x14ac:dyDescent="0.25">
      <c r="B312" s="48"/>
      <c r="C312" s="48"/>
      <c r="D312" s="48"/>
      <c r="E312" s="48"/>
      <c r="F312" s="48"/>
      <c r="G312" s="48"/>
      <c r="H312" s="48"/>
      <c r="I312" s="48"/>
      <c r="J312" s="48"/>
      <c r="K312" s="48"/>
      <c r="L312" s="7"/>
      <c r="M312" s="8"/>
      <c r="N312" s="8"/>
      <c r="O312" s="8"/>
      <c r="P312" s="8"/>
      <c r="Q312" s="8"/>
      <c r="R312" s="13"/>
    </row>
    <row r="313" spans="2:18" ht="15.75" thickBot="1" x14ac:dyDescent="0.3">
      <c r="B313" s="48"/>
      <c r="C313" s="48"/>
      <c r="D313" s="48"/>
      <c r="E313" s="48"/>
      <c r="F313" s="48"/>
      <c r="G313" s="48"/>
      <c r="H313" s="48"/>
      <c r="I313" s="48"/>
      <c r="J313" s="48"/>
      <c r="K313" s="48"/>
      <c r="L313" s="7"/>
      <c r="M313" s="8"/>
      <c r="N313" s="8"/>
      <c r="O313" s="8"/>
      <c r="P313" s="8"/>
      <c r="Q313" s="8"/>
      <c r="R313" s="13"/>
    </row>
    <row r="314" spans="2:18" x14ac:dyDescent="0.25">
      <c r="B314" s="3" t="str">
        <f>AS1</f>
        <v>Selection retained mobs for breeding sales (how many, how long)</v>
      </c>
      <c r="C314" s="9"/>
      <c r="D314" s="4"/>
      <c r="E314" s="11"/>
      <c r="F314" s="3">
        <f>AS2</f>
        <v>1</v>
      </c>
      <c r="G314" s="9"/>
      <c r="H314" s="4"/>
      <c r="I314" s="48"/>
      <c r="J314" s="48"/>
      <c r="K314" s="48"/>
      <c r="L314" s="7"/>
      <c r="M314" s="8"/>
      <c r="N314" s="8"/>
      <c r="O314" s="8"/>
      <c r="P314" s="8"/>
      <c r="Q314" s="8"/>
      <c r="R314" s="13"/>
    </row>
    <row r="315" spans="2:18" x14ac:dyDescent="0.25">
      <c r="B315" s="7"/>
      <c r="C315" s="8"/>
      <c r="D315" s="13"/>
      <c r="E315" s="11"/>
      <c r="F315" s="7"/>
      <c r="G315" s="8"/>
      <c r="H315" s="13"/>
      <c r="I315" s="48"/>
      <c r="J315" s="48"/>
      <c r="K315" s="48"/>
      <c r="L315" s="7"/>
      <c r="M315" s="8"/>
      <c r="N315" s="8"/>
      <c r="O315" s="8"/>
      <c r="P315" s="8"/>
      <c r="Q315" s="8"/>
      <c r="R315" s="13"/>
    </row>
    <row r="316" spans="2:18" x14ac:dyDescent="0.25">
      <c r="B316" s="7"/>
      <c r="C316" s="8"/>
      <c r="D316" s="13"/>
      <c r="E316" s="11"/>
      <c r="F316" s="7"/>
      <c r="G316" s="8"/>
      <c r="H316" s="13"/>
      <c r="I316" s="48"/>
      <c r="J316" s="48"/>
      <c r="K316" s="48"/>
      <c r="L316" s="7"/>
      <c r="M316" s="8"/>
      <c r="N316" s="8"/>
      <c r="O316" s="8"/>
      <c r="P316" s="8"/>
      <c r="Q316" s="8"/>
      <c r="R316" s="13"/>
    </row>
    <row r="317" spans="2:18" ht="15.75" thickBot="1" x14ac:dyDescent="0.3">
      <c r="B317" s="5"/>
      <c r="C317" s="10"/>
      <c r="D317" s="6"/>
      <c r="E317" s="11"/>
      <c r="F317" s="5"/>
      <c r="G317" s="10"/>
      <c r="H317" s="6"/>
      <c r="I317" s="48"/>
      <c r="J317" s="48"/>
      <c r="K317" s="48"/>
      <c r="L317" s="7"/>
      <c r="M317" s="8"/>
      <c r="N317" s="8"/>
      <c r="O317" s="8"/>
      <c r="P317" s="8"/>
      <c r="Q317" s="8"/>
      <c r="R317" s="13"/>
    </row>
    <row r="318" spans="2:18" ht="15.75" thickBot="1" x14ac:dyDescent="0.3">
      <c r="B318" s="48"/>
      <c r="C318" s="48"/>
      <c r="D318" s="48"/>
      <c r="E318" s="48"/>
      <c r="F318" s="48"/>
      <c r="G318" s="48"/>
      <c r="H318" s="48"/>
      <c r="I318" s="48"/>
      <c r="J318" s="48"/>
      <c r="K318" s="48"/>
      <c r="L318" s="5"/>
      <c r="M318" s="10"/>
      <c r="N318" s="10"/>
      <c r="O318" s="10"/>
      <c r="P318" s="10"/>
      <c r="Q318" s="10"/>
      <c r="R318" s="6"/>
    </row>
    <row r="319" spans="2:18" ht="15.75" thickBot="1" x14ac:dyDescent="0.3">
      <c r="B319" s="48"/>
      <c r="C319" s="48"/>
      <c r="D319" s="48"/>
      <c r="E319" s="48"/>
      <c r="F319" s="48"/>
      <c r="G319" s="48"/>
      <c r="H319" s="48"/>
      <c r="I319" s="48"/>
      <c r="J319" s="48"/>
      <c r="K319" s="48"/>
      <c r="L319" s="48"/>
      <c r="M319" s="48"/>
      <c r="N319" s="48"/>
      <c r="O319" s="48"/>
      <c r="P319" s="48"/>
      <c r="Q319" s="48"/>
      <c r="R319" s="48"/>
    </row>
    <row r="320" spans="2:18" x14ac:dyDescent="0.25">
      <c r="B320" s="3" t="str">
        <f>AT1</f>
        <v>Weaning dates</v>
      </c>
      <c r="C320" s="9"/>
      <c r="D320" s="4"/>
      <c r="E320" s="11"/>
      <c r="F320" s="3">
        <f>AT2</f>
        <v>11</v>
      </c>
      <c r="G320" s="9"/>
      <c r="H320" s="4"/>
      <c r="I320" s="48"/>
      <c r="J320" s="48"/>
      <c r="K320" s="48"/>
      <c r="L320" s="48"/>
      <c r="M320" s="48"/>
      <c r="N320" s="48"/>
      <c r="O320" s="48"/>
      <c r="P320" s="48"/>
      <c r="Q320" s="48"/>
      <c r="R320" s="48"/>
    </row>
    <row r="321" spans="2:18" x14ac:dyDescent="0.25">
      <c r="B321" s="7"/>
      <c r="C321" s="8"/>
      <c r="D321" s="13"/>
      <c r="E321" s="11"/>
      <c r="F321" s="7"/>
      <c r="G321" s="8"/>
      <c r="H321" s="13"/>
      <c r="I321" s="48"/>
      <c r="J321" s="48"/>
      <c r="K321" s="48"/>
      <c r="L321" s="48"/>
      <c r="M321" s="48"/>
      <c r="N321" s="48"/>
      <c r="O321" s="48"/>
      <c r="P321" s="48"/>
      <c r="Q321" s="48"/>
      <c r="R321" s="48"/>
    </row>
    <row r="322" spans="2:18" x14ac:dyDescent="0.25">
      <c r="B322" s="7"/>
      <c r="C322" s="8"/>
      <c r="D322" s="13"/>
      <c r="E322" s="11"/>
      <c r="F322" s="7"/>
      <c r="G322" s="8"/>
      <c r="H322" s="13"/>
      <c r="I322" s="48"/>
      <c r="J322" s="48"/>
      <c r="K322" s="48"/>
      <c r="L322" s="48"/>
      <c r="M322" s="48"/>
      <c r="N322" s="48"/>
      <c r="O322" s="48"/>
      <c r="P322" s="48"/>
      <c r="Q322" s="48"/>
      <c r="R322" s="48"/>
    </row>
    <row r="323" spans="2:18" ht="15.75" thickBot="1" x14ac:dyDescent="0.3">
      <c r="B323" s="5"/>
      <c r="C323" s="10"/>
      <c r="D323" s="6"/>
      <c r="E323" s="11"/>
      <c r="F323" s="5"/>
      <c r="G323" s="10"/>
      <c r="H323" s="6"/>
      <c r="I323" s="48"/>
      <c r="J323" s="48"/>
      <c r="K323" s="48"/>
      <c r="L323" s="48"/>
      <c r="M323" s="48"/>
      <c r="N323" s="48"/>
      <c r="O323" s="48"/>
      <c r="P323" s="48"/>
      <c r="Q323" s="48"/>
      <c r="R323" s="48"/>
    </row>
    <row r="324" spans="2:18" x14ac:dyDescent="0.25">
      <c r="B324" s="8"/>
      <c r="C324" s="8"/>
      <c r="D324" s="8"/>
      <c r="E324" s="11"/>
      <c r="F324" s="48"/>
      <c r="G324" s="48"/>
      <c r="H324" s="48"/>
      <c r="I324" s="48"/>
      <c r="J324" s="48"/>
      <c r="K324" s="48"/>
      <c r="L324" s="48"/>
      <c r="M324" s="48"/>
      <c r="N324" s="48"/>
      <c r="O324" s="48"/>
      <c r="P324" s="48"/>
      <c r="Q324" s="48"/>
      <c r="R324" s="48"/>
    </row>
    <row r="325" spans="2:18" ht="15.75" thickBot="1" x14ac:dyDescent="0.3">
      <c r="B325" s="8"/>
      <c r="C325" s="8"/>
      <c r="D325" s="8"/>
      <c r="E325" s="11"/>
      <c r="F325" s="48"/>
      <c r="G325" s="48"/>
      <c r="H325" s="48"/>
      <c r="I325" s="48"/>
      <c r="J325" s="48"/>
      <c r="K325" s="48"/>
      <c r="L325" s="48"/>
      <c r="M325" s="48"/>
      <c r="N325" s="48"/>
      <c r="O325" s="48"/>
      <c r="P325" s="48"/>
      <c r="Q325" s="48"/>
      <c r="R325" s="48"/>
    </row>
    <row r="326" spans="2:18" x14ac:dyDescent="0.25">
      <c r="B326" s="14" t="str">
        <f>AU1</f>
        <v>ANY weaning weights or LWG data knowledge</v>
      </c>
      <c r="C326" s="15"/>
      <c r="D326" s="16"/>
      <c r="E326" s="48"/>
      <c r="F326" s="3">
        <f>AU2</f>
        <v>1</v>
      </c>
      <c r="G326" s="9"/>
      <c r="H326" s="4"/>
      <c r="I326" s="48"/>
      <c r="J326" s="48"/>
      <c r="K326" s="48"/>
      <c r="L326" s="48"/>
      <c r="M326" s="48"/>
      <c r="N326" s="48"/>
      <c r="O326" s="48"/>
      <c r="P326" s="48"/>
      <c r="Q326" s="48"/>
      <c r="R326" s="48"/>
    </row>
    <row r="327" spans="2:18" x14ac:dyDescent="0.25">
      <c r="B327" s="17"/>
      <c r="C327" s="18"/>
      <c r="D327" s="19"/>
      <c r="E327" s="48"/>
      <c r="F327" s="7"/>
      <c r="G327" s="8"/>
      <c r="H327" s="13"/>
      <c r="I327" s="48"/>
      <c r="J327" s="48"/>
      <c r="K327" s="48"/>
      <c r="L327" s="48"/>
      <c r="M327" s="48"/>
      <c r="N327" s="48"/>
      <c r="O327" s="48"/>
      <c r="P327" s="48"/>
      <c r="Q327" s="48"/>
      <c r="R327" s="48"/>
    </row>
    <row r="328" spans="2:18" x14ac:dyDescent="0.25">
      <c r="B328" s="17"/>
      <c r="C328" s="18"/>
      <c r="D328" s="19"/>
      <c r="E328" s="48"/>
      <c r="F328" s="7"/>
      <c r="G328" s="8"/>
      <c r="H328" s="13"/>
      <c r="I328" s="48"/>
      <c r="J328" s="48"/>
      <c r="K328" s="48"/>
      <c r="L328" s="48"/>
      <c r="M328" s="48"/>
      <c r="N328" s="48"/>
      <c r="O328" s="48"/>
      <c r="P328" s="48"/>
      <c r="Q328" s="48"/>
      <c r="R328" s="48"/>
    </row>
    <row r="329" spans="2:18" ht="15.75" thickBot="1" x14ac:dyDescent="0.3">
      <c r="B329" s="20"/>
      <c r="C329" s="21"/>
      <c r="D329" s="22"/>
      <c r="E329" s="48"/>
      <c r="F329" s="5"/>
      <c r="G329" s="10"/>
      <c r="H329" s="6"/>
      <c r="I329" s="48"/>
      <c r="J329" s="48"/>
      <c r="K329" s="48"/>
      <c r="L329" s="48"/>
      <c r="M329" s="48"/>
      <c r="N329" s="48"/>
      <c r="O329" s="48"/>
      <c r="P329" s="48"/>
      <c r="Q329" s="48"/>
      <c r="R329" s="48"/>
    </row>
    <row r="330" spans="2:18" x14ac:dyDescent="0.25">
      <c r="B330" s="48"/>
      <c r="C330" s="48"/>
      <c r="D330" s="48"/>
      <c r="E330" s="48"/>
      <c r="F330" s="48"/>
      <c r="G330" s="48"/>
      <c r="H330" s="48"/>
      <c r="I330" s="48"/>
      <c r="J330" s="48"/>
      <c r="K330" s="48"/>
      <c r="L330" s="48"/>
      <c r="M330" s="48"/>
      <c r="N330" s="48"/>
      <c r="O330" s="48"/>
      <c r="P330" s="48"/>
      <c r="Q330" s="48"/>
      <c r="R330" s="48"/>
    </row>
    <row r="331" spans="2:18" ht="15.75" thickBot="1" x14ac:dyDescent="0.3">
      <c r="B331" s="48"/>
      <c r="C331" s="48"/>
      <c r="D331" s="48"/>
      <c r="E331" s="48"/>
      <c r="F331" s="48"/>
      <c r="G331" s="48"/>
      <c r="H331" s="48"/>
      <c r="I331" s="48"/>
      <c r="J331" s="48"/>
      <c r="K331" s="48"/>
      <c r="L331" s="48"/>
      <c r="M331" s="48"/>
      <c r="N331" s="48"/>
      <c r="O331" s="48"/>
      <c r="P331" s="48"/>
      <c r="Q331" s="48"/>
      <c r="R331" s="48"/>
    </row>
    <row r="332" spans="2:18" x14ac:dyDescent="0.25">
      <c r="B332" s="3" t="str">
        <f>AV1</f>
        <v>Average culling ages</v>
      </c>
      <c r="C332" s="9"/>
      <c r="D332" s="4"/>
      <c r="E332" s="11"/>
      <c r="F332" s="3">
        <f>AV2</f>
        <v>1</v>
      </c>
      <c r="G332" s="9"/>
      <c r="H332" s="4"/>
      <c r="I332" s="48"/>
      <c r="J332" s="48"/>
      <c r="K332" s="48"/>
      <c r="L332" s="48"/>
      <c r="M332" s="48"/>
      <c r="N332" s="48"/>
      <c r="O332" s="48"/>
      <c r="P332" s="48"/>
      <c r="Q332" s="48"/>
      <c r="R332" s="48"/>
    </row>
    <row r="333" spans="2:18" x14ac:dyDescent="0.25">
      <c r="B333" s="7"/>
      <c r="C333" s="8"/>
      <c r="D333" s="13"/>
      <c r="E333" s="11"/>
      <c r="F333" s="7"/>
      <c r="G333" s="8"/>
      <c r="H333" s="13"/>
      <c r="I333" s="48"/>
      <c r="J333" s="48"/>
      <c r="K333" s="48"/>
      <c r="L333" s="48"/>
      <c r="M333" s="48"/>
      <c r="N333" s="48"/>
      <c r="O333" s="48"/>
      <c r="P333" s="48"/>
      <c r="Q333" s="48"/>
      <c r="R333" s="48"/>
    </row>
    <row r="334" spans="2:18" x14ac:dyDescent="0.25">
      <c r="B334" s="7"/>
      <c r="C334" s="8"/>
      <c r="D334" s="13"/>
      <c r="E334" s="11"/>
      <c r="F334" s="7"/>
      <c r="G334" s="8"/>
      <c r="H334" s="13"/>
      <c r="I334" s="48"/>
      <c r="J334" s="48"/>
      <c r="K334" s="48"/>
      <c r="L334" s="48"/>
      <c r="M334" s="48"/>
      <c r="N334" s="48"/>
      <c r="O334" s="48"/>
      <c r="P334" s="48"/>
      <c r="Q334" s="48"/>
      <c r="R334" s="48"/>
    </row>
    <row r="335" spans="2:18" ht="15.75" thickBot="1" x14ac:dyDescent="0.3">
      <c r="B335" s="5"/>
      <c r="C335" s="10"/>
      <c r="D335" s="6"/>
      <c r="E335" s="11"/>
      <c r="F335" s="5"/>
      <c r="G335" s="10"/>
      <c r="H335" s="6"/>
      <c r="I335" s="48"/>
      <c r="J335" s="48"/>
      <c r="K335" s="48"/>
      <c r="L335" s="48"/>
      <c r="M335" s="48"/>
      <c r="N335" s="48"/>
      <c r="O335" s="48"/>
      <c r="P335" s="48"/>
      <c r="Q335" s="48"/>
      <c r="R335" s="48"/>
    </row>
    <row r="336" spans="2:18" x14ac:dyDescent="0.25">
      <c r="B336" s="48"/>
      <c r="C336" s="48"/>
      <c r="D336" s="48"/>
      <c r="E336" s="48"/>
      <c r="F336" s="48"/>
      <c r="G336" s="48"/>
      <c r="H336" s="48"/>
      <c r="I336" s="48"/>
      <c r="J336" s="48"/>
      <c r="K336" s="48"/>
      <c r="L336" s="48"/>
      <c r="M336" s="48"/>
      <c r="N336" s="48"/>
      <c r="O336" s="48"/>
      <c r="P336" s="48"/>
      <c r="Q336" s="48"/>
      <c r="R336" s="48"/>
    </row>
    <row r="337" spans="2:18" ht="15.75" thickBot="1" x14ac:dyDescent="0.3">
      <c r="B337" s="48"/>
      <c r="C337" s="48"/>
      <c r="D337" s="48"/>
      <c r="E337" s="48"/>
      <c r="F337" s="48"/>
      <c r="G337" s="48"/>
      <c r="H337" s="48"/>
      <c r="I337" s="48"/>
      <c r="J337" s="48"/>
      <c r="K337" s="48"/>
      <c r="L337" s="48"/>
      <c r="M337" s="48"/>
      <c r="N337" s="48"/>
      <c r="O337" s="48"/>
      <c r="P337" s="48"/>
      <c r="Q337" s="48"/>
      <c r="R337" s="48"/>
    </row>
    <row r="338" spans="2:18" x14ac:dyDescent="0.25">
      <c r="B338" s="14" t="str">
        <f>AW1</f>
        <v>Average ages for first reproduction</v>
      </c>
      <c r="C338" s="15"/>
      <c r="D338" s="16"/>
      <c r="E338" s="48"/>
      <c r="F338" s="3">
        <f>AW2</f>
        <v>1</v>
      </c>
      <c r="G338" s="9"/>
      <c r="H338" s="4"/>
      <c r="I338" s="48"/>
      <c r="J338" s="48"/>
      <c r="K338" s="48"/>
      <c r="L338" s="48"/>
      <c r="M338" s="48"/>
      <c r="N338" s="48"/>
      <c r="O338" s="48"/>
      <c r="P338" s="48"/>
      <c r="Q338" s="48"/>
      <c r="R338" s="48"/>
    </row>
    <row r="339" spans="2:18" x14ac:dyDescent="0.25">
      <c r="B339" s="17"/>
      <c r="C339" s="18"/>
      <c r="D339" s="19"/>
      <c r="E339" s="48"/>
      <c r="F339" s="7"/>
      <c r="G339" s="8"/>
      <c r="H339" s="13"/>
      <c r="I339" s="48"/>
      <c r="J339" s="48"/>
      <c r="K339" s="48"/>
      <c r="L339" s="48"/>
      <c r="M339" s="48"/>
      <c r="N339" s="48"/>
      <c r="O339" s="48"/>
      <c r="P339" s="48"/>
      <c r="Q339" s="48"/>
      <c r="R339" s="48"/>
    </row>
    <row r="340" spans="2:18" x14ac:dyDescent="0.25">
      <c r="B340" s="17"/>
      <c r="C340" s="18"/>
      <c r="D340" s="19"/>
      <c r="E340" s="48"/>
      <c r="F340" s="7"/>
      <c r="G340" s="8"/>
      <c r="H340" s="13"/>
      <c r="I340" s="48"/>
      <c r="J340" s="48"/>
      <c r="K340" s="48"/>
      <c r="L340" s="48"/>
      <c r="M340" s="48"/>
      <c r="N340" s="48"/>
      <c r="O340" s="48"/>
      <c r="P340" s="48"/>
      <c r="Q340" s="48"/>
      <c r="R340" s="48"/>
    </row>
    <row r="341" spans="2:18" ht="15.75" thickBot="1" x14ac:dyDescent="0.3">
      <c r="B341" s="20"/>
      <c r="C341" s="21"/>
      <c r="D341" s="22"/>
      <c r="E341" s="48"/>
      <c r="F341" s="5"/>
      <c r="G341" s="10"/>
      <c r="H341" s="6"/>
      <c r="I341" s="48"/>
      <c r="J341" s="48"/>
      <c r="K341" s="48"/>
      <c r="L341" s="48"/>
      <c r="M341" s="48"/>
      <c r="N341" s="48"/>
      <c r="O341" s="48"/>
      <c r="P341" s="48"/>
      <c r="Q341" s="48"/>
      <c r="R341" s="48"/>
    </row>
    <row r="342" spans="2:18" x14ac:dyDescent="0.25">
      <c r="B342" s="48"/>
      <c r="C342" s="48"/>
      <c r="D342" s="48"/>
      <c r="E342" s="48"/>
      <c r="F342" s="48"/>
      <c r="G342" s="48"/>
      <c r="H342" s="48"/>
      <c r="I342" s="48"/>
      <c r="J342" s="48"/>
      <c r="K342" s="48"/>
      <c r="L342" s="48"/>
      <c r="M342" s="48"/>
      <c r="N342" s="48"/>
      <c r="O342" s="48"/>
      <c r="P342" s="48"/>
      <c r="Q342" s="48"/>
      <c r="R342" s="48"/>
    </row>
    <row r="343" spans="2:18" x14ac:dyDescent="0.25">
      <c r="B343" s="48"/>
      <c r="C343" s="48"/>
      <c r="D343" s="48"/>
      <c r="E343" s="48"/>
      <c r="F343" s="48"/>
      <c r="G343" s="48"/>
      <c r="H343" s="48"/>
      <c r="I343" s="48"/>
      <c r="J343" s="48"/>
      <c r="K343" s="48"/>
      <c r="L343" s="48"/>
      <c r="M343" s="48"/>
      <c r="N343" s="48"/>
      <c r="O343" s="48"/>
      <c r="P343" s="48"/>
      <c r="Q343" s="48"/>
      <c r="R343" s="48"/>
    </row>
    <row r="344" spans="2:18" x14ac:dyDescent="0.25">
      <c r="B344" s="48"/>
      <c r="C344" s="48"/>
      <c r="D344" s="48"/>
      <c r="E344" s="48"/>
      <c r="F344" s="48"/>
      <c r="G344" s="48"/>
      <c r="H344" s="48"/>
      <c r="I344" s="48"/>
      <c r="J344" s="48"/>
      <c r="K344" s="48"/>
      <c r="L344" s="48"/>
      <c r="M344" s="48"/>
      <c r="N344" s="48"/>
      <c r="O344" s="48"/>
      <c r="P344" s="48"/>
      <c r="Q344" s="48"/>
      <c r="R344" s="48"/>
    </row>
    <row r="345" spans="2:18" x14ac:dyDescent="0.25">
      <c r="B345" s="48"/>
      <c r="C345" s="48"/>
      <c r="D345" s="48"/>
      <c r="E345" s="48"/>
      <c r="F345" s="48"/>
      <c r="G345" s="48"/>
      <c r="H345" s="48"/>
      <c r="I345" s="48"/>
      <c r="J345" s="48"/>
      <c r="K345" s="48"/>
      <c r="L345" s="48"/>
      <c r="M345" s="48"/>
      <c r="N345" s="48"/>
      <c r="O345" s="48"/>
      <c r="P345" s="48"/>
      <c r="Q345" s="48"/>
      <c r="R345" s="48"/>
    </row>
    <row r="346" spans="2:18" x14ac:dyDescent="0.25">
      <c r="B346" s="48"/>
      <c r="C346" s="48"/>
      <c r="D346" s="48"/>
      <c r="E346" s="48"/>
      <c r="F346" s="48"/>
      <c r="G346" s="48"/>
      <c r="H346" s="48"/>
      <c r="I346" s="48"/>
      <c r="J346" s="48"/>
      <c r="K346" s="48"/>
      <c r="L346" s="48"/>
      <c r="M346" s="48"/>
      <c r="N346" s="48"/>
      <c r="O346" s="48"/>
      <c r="P346" s="48"/>
      <c r="Q346" s="48"/>
      <c r="R346" s="48"/>
    </row>
    <row r="347" spans="2:18" ht="15.75" thickBot="1" x14ac:dyDescent="0.3">
      <c r="B347" s="48"/>
      <c r="C347" s="48"/>
      <c r="D347" s="48"/>
      <c r="E347" s="48"/>
      <c r="F347" s="48"/>
      <c r="G347" s="48"/>
      <c r="H347" s="48"/>
      <c r="I347" s="48"/>
      <c r="J347" s="48"/>
      <c r="K347" s="48"/>
      <c r="L347" s="48"/>
      <c r="M347" s="48"/>
      <c r="N347" s="48"/>
      <c r="O347" s="48"/>
      <c r="P347" s="48"/>
      <c r="Q347" s="48"/>
      <c r="R347" s="48"/>
    </row>
    <row r="348" spans="2:18" ht="15.75" thickBot="1" x14ac:dyDescent="0.3">
      <c r="B348" s="11"/>
      <c r="C348" s="49" t="s">
        <v>68</v>
      </c>
      <c r="D348" s="50"/>
      <c r="E348" s="50"/>
      <c r="F348" s="50"/>
      <c r="G348" s="51"/>
      <c r="H348" s="48"/>
      <c r="I348" s="48"/>
      <c r="J348" s="48"/>
      <c r="K348" s="48"/>
      <c r="L348" s="48"/>
      <c r="M348" s="48"/>
      <c r="N348" s="48"/>
      <c r="O348" s="48"/>
      <c r="P348" s="48"/>
      <c r="Q348" s="48"/>
      <c r="R348" s="48"/>
    </row>
    <row r="349" spans="2:18" ht="15.75" thickBot="1" x14ac:dyDescent="0.3">
      <c r="B349" s="11"/>
      <c r="C349" s="11"/>
      <c r="D349" s="48"/>
      <c r="E349" s="48"/>
      <c r="F349" s="48"/>
      <c r="G349" s="48"/>
      <c r="H349" s="48"/>
      <c r="I349" s="48"/>
      <c r="J349" s="48"/>
      <c r="K349" s="48"/>
      <c r="L349" s="48"/>
      <c r="M349" s="48"/>
      <c r="N349" s="53" t="s">
        <v>62</v>
      </c>
      <c r="O349" s="54"/>
      <c r="P349" s="55"/>
      <c r="Q349" s="48"/>
      <c r="R349" s="48"/>
    </row>
    <row r="350" spans="2:18" ht="15.75" thickBot="1" x14ac:dyDescent="0.3">
      <c r="B350" s="11"/>
      <c r="C350" s="11"/>
      <c r="D350" s="48"/>
      <c r="E350" s="48"/>
      <c r="F350" s="48"/>
      <c r="G350" s="48"/>
      <c r="H350" s="48"/>
      <c r="I350" s="48"/>
      <c r="J350" s="48"/>
      <c r="K350" s="48"/>
      <c r="L350" s="48"/>
      <c r="M350" s="48"/>
      <c r="N350" s="48"/>
      <c r="O350" s="48"/>
      <c r="P350" s="48"/>
      <c r="Q350" s="48"/>
      <c r="R350" s="48"/>
    </row>
    <row r="351" spans="2:18" x14ac:dyDescent="0.25">
      <c r="B351" s="3" t="str">
        <f>AX1</f>
        <v>On a scale of 10; 1 for very poor/ 10 for tops, – where do you place your animal production per hectare of pasture?</v>
      </c>
      <c r="C351" s="9"/>
      <c r="D351" s="4"/>
      <c r="E351" s="11"/>
      <c r="F351" s="3">
        <f>AX2</f>
        <v>11</v>
      </c>
      <c r="G351" s="9"/>
      <c r="H351" s="4"/>
      <c r="I351" s="48"/>
      <c r="J351" s="48"/>
      <c r="K351" s="48"/>
      <c r="L351" s="3"/>
      <c r="M351" s="9"/>
      <c r="N351" s="9"/>
      <c r="O351" s="9"/>
      <c r="P351" s="9"/>
      <c r="Q351" s="9"/>
      <c r="R351" s="4"/>
    </row>
    <row r="352" spans="2:18" x14ac:dyDescent="0.25">
      <c r="B352" s="7"/>
      <c r="C352" s="8"/>
      <c r="D352" s="13"/>
      <c r="E352" s="11"/>
      <c r="F352" s="7"/>
      <c r="G352" s="8"/>
      <c r="H352" s="13"/>
      <c r="I352" s="48"/>
      <c r="J352" s="48"/>
      <c r="K352" s="48"/>
      <c r="L352" s="7"/>
      <c r="M352" s="8"/>
      <c r="N352" s="8"/>
      <c r="O352" s="8"/>
      <c r="P352" s="8"/>
      <c r="Q352" s="8"/>
      <c r="R352" s="13"/>
    </row>
    <row r="353" spans="2:18" x14ac:dyDescent="0.25">
      <c r="B353" s="7"/>
      <c r="C353" s="8"/>
      <c r="D353" s="13"/>
      <c r="E353" s="11"/>
      <c r="F353" s="7"/>
      <c r="G353" s="8"/>
      <c r="H353" s="13"/>
      <c r="I353" s="48"/>
      <c r="J353" s="48"/>
      <c r="K353" s="48"/>
      <c r="L353" s="7"/>
      <c r="M353" s="8"/>
      <c r="N353" s="8"/>
      <c r="O353" s="8"/>
      <c r="P353" s="8"/>
      <c r="Q353" s="8"/>
      <c r="R353" s="13"/>
    </row>
    <row r="354" spans="2:18" ht="15.75" thickBot="1" x14ac:dyDescent="0.3">
      <c r="B354" s="5"/>
      <c r="C354" s="10"/>
      <c r="D354" s="6"/>
      <c r="E354" s="11"/>
      <c r="F354" s="5"/>
      <c r="G354" s="10"/>
      <c r="H354" s="6"/>
      <c r="I354" s="48"/>
      <c r="J354" s="48"/>
      <c r="K354" s="48"/>
      <c r="L354" s="7"/>
      <c r="M354" s="8"/>
      <c r="N354" s="8"/>
      <c r="O354" s="8"/>
      <c r="P354" s="8"/>
      <c r="Q354" s="8"/>
      <c r="R354" s="13"/>
    </row>
    <row r="355" spans="2:18" x14ac:dyDescent="0.25">
      <c r="B355" s="8"/>
      <c r="C355" s="8"/>
      <c r="D355" s="8"/>
      <c r="E355" s="11"/>
      <c r="F355" s="48"/>
      <c r="G355" s="48"/>
      <c r="H355" s="48"/>
      <c r="I355" s="48"/>
      <c r="J355" s="48"/>
      <c r="K355" s="48"/>
      <c r="L355" s="7"/>
      <c r="M355" s="8"/>
      <c r="N355" s="8"/>
      <c r="O355" s="8"/>
      <c r="P355" s="8"/>
      <c r="Q355" s="8"/>
      <c r="R355" s="13"/>
    </row>
    <row r="356" spans="2:18" ht="15.75" thickBot="1" x14ac:dyDescent="0.3">
      <c r="B356" s="8"/>
      <c r="C356" s="8"/>
      <c r="D356" s="8"/>
      <c r="E356" s="11"/>
      <c r="F356" s="48"/>
      <c r="G356" s="48"/>
      <c r="H356" s="48"/>
      <c r="I356" s="48"/>
      <c r="J356" s="48"/>
      <c r="K356" s="48"/>
      <c r="L356" s="7"/>
      <c r="M356" s="8"/>
      <c r="N356" s="8"/>
      <c r="O356" s="8"/>
      <c r="P356" s="8"/>
      <c r="Q356" s="8"/>
      <c r="R356" s="13"/>
    </row>
    <row r="357" spans="2:18" x14ac:dyDescent="0.25">
      <c r="B357" s="14" t="str">
        <f>AY1</f>
        <v>What is right, what is wrong?</v>
      </c>
      <c r="C357" s="15"/>
      <c r="D357" s="16"/>
      <c r="E357" s="48"/>
      <c r="F357" s="3">
        <f>AY2</f>
        <v>1</v>
      </c>
      <c r="G357" s="9"/>
      <c r="H357" s="4"/>
      <c r="I357" s="48"/>
      <c r="J357" s="48"/>
      <c r="K357" s="48"/>
      <c r="L357" s="7"/>
      <c r="M357" s="8"/>
      <c r="N357" s="8"/>
      <c r="O357" s="8"/>
      <c r="P357" s="8"/>
      <c r="Q357" s="8"/>
      <c r="R357" s="13"/>
    </row>
    <row r="358" spans="2:18" x14ac:dyDescent="0.25">
      <c r="B358" s="17"/>
      <c r="C358" s="18"/>
      <c r="D358" s="19"/>
      <c r="E358" s="48"/>
      <c r="F358" s="7"/>
      <c r="G358" s="8"/>
      <c r="H358" s="13"/>
      <c r="I358" s="48"/>
      <c r="J358" s="48"/>
      <c r="K358" s="48"/>
      <c r="L358" s="7"/>
      <c r="M358" s="8"/>
      <c r="N358" s="8"/>
      <c r="O358" s="8"/>
      <c r="P358" s="8"/>
      <c r="Q358" s="8"/>
      <c r="R358" s="13"/>
    </row>
    <row r="359" spans="2:18" x14ac:dyDescent="0.25">
      <c r="B359" s="17"/>
      <c r="C359" s="18"/>
      <c r="D359" s="19"/>
      <c r="E359" s="48"/>
      <c r="F359" s="7"/>
      <c r="G359" s="8"/>
      <c r="H359" s="13"/>
      <c r="I359" s="48"/>
      <c r="J359" s="48"/>
      <c r="K359" s="48"/>
      <c r="L359" s="7"/>
      <c r="M359" s="8"/>
      <c r="N359" s="8"/>
      <c r="O359" s="8"/>
      <c r="P359" s="8"/>
      <c r="Q359" s="8"/>
      <c r="R359" s="13"/>
    </row>
    <row r="360" spans="2:18" ht="15.75" thickBot="1" x14ac:dyDescent="0.3">
      <c r="B360" s="20"/>
      <c r="C360" s="21"/>
      <c r="D360" s="22"/>
      <c r="E360" s="48"/>
      <c r="F360" s="5"/>
      <c r="G360" s="10"/>
      <c r="H360" s="6"/>
      <c r="I360" s="48"/>
      <c r="J360" s="48"/>
      <c r="K360" s="48"/>
      <c r="L360" s="7"/>
      <c r="M360" s="8"/>
      <c r="N360" s="8"/>
      <c r="O360" s="8"/>
      <c r="P360" s="8"/>
      <c r="Q360" s="8"/>
      <c r="R360" s="13"/>
    </row>
    <row r="361" spans="2:18" x14ac:dyDescent="0.25">
      <c r="B361" s="48"/>
      <c r="C361" s="48"/>
      <c r="D361" s="48"/>
      <c r="E361" s="48"/>
      <c r="F361" s="48"/>
      <c r="G361" s="48"/>
      <c r="H361" s="48"/>
      <c r="I361" s="48"/>
      <c r="J361" s="48"/>
      <c r="K361" s="48"/>
      <c r="L361" s="7"/>
      <c r="M361" s="8"/>
      <c r="N361" s="8"/>
      <c r="O361" s="8"/>
      <c r="P361" s="8"/>
      <c r="Q361" s="8"/>
      <c r="R361" s="13"/>
    </row>
    <row r="362" spans="2:18" ht="15.75" thickBot="1" x14ac:dyDescent="0.3">
      <c r="B362" s="48"/>
      <c r="C362" s="48"/>
      <c r="D362" s="48"/>
      <c r="E362" s="48"/>
      <c r="F362" s="48"/>
      <c r="G362" s="48"/>
      <c r="H362" s="48"/>
      <c r="I362" s="48"/>
      <c r="J362" s="48"/>
      <c r="K362" s="48"/>
      <c r="L362" s="7"/>
      <c r="M362" s="8"/>
      <c r="N362" s="8"/>
      <c r="O362" s="8"/>
      <c r="P362" s="8"/>
      <c r="Q362" s="8"/>
      <c r="R362" s="13"/>
    </row>
    <row r="363" spans="2:18" x14ac:dyDescent="0.25">
      <c r="B363" s="3" t="str">
        <f>AZ1</f>
        <v>Any other thoughts worries, observations ... other</v>
      </c>
      <c r="C363" s="9"/>
      <c r="D363" s="4"/>
      <c r="E363" s="11"/>
      <c r="F363" s="3">
        <f>AZ2</f>
        <v>11</v>
      </c>
      <c r="G363" s="9"/>
      <c r="H363" s="4"/>
      <c r="I363" s="48"/>
      <c r="J363" s="48"/>
      <c r="K363" s="48"/>
      <c r="L363" s="7"/>
      <c r="M363" s="8"/>
      <c r="N363" s="8"/>
      <c r="O363" s="8"/>
      <c r="P363" s="8"/>
      <c r="Q363" s="8"/>
      <c r="R363" s="13"/>
    </row>
    <row r="364" spans="2:18" x14ac:dyDescent="0.25">
      <c r="B364" s="7"/>
      <c r="C364" s="8"/>
      <c r="D364" s="13"/>
      <c r="E364" s="11"/>
      <c r="F364" s="7"/>
      <c r="G364" s="8"/>
      <c r="H364" s="13"/>
      <c r="I364" s="48"/>
      <c r="J364" s="48"/>
      <c r="K364" s="48"/>
      <c r="L364" s="7"/>
      <c r="M364" s="8"/>
      <c r="N364" s="8"/>
      <c r="O364" s="8"/>
      <c r="P364" s="8"/>
      <c r="Q364" s="8"/>
      <c r="R364" s="13"/>
    </row>
    <row r="365" spans="2:18" x14ac:dyDescent="0.25">
      <c r="B365" s="7"/>
      <c r="C365" s="8"/>
      <c r="D365" s="13"/>
      <c r="E365" s="11"/>
      <c r="F365" s="7"/>
      <c r="G365" s="8"/>
      <c r="H365" s="13"/>
      <c r="I365" s="48"/>
      <c r="J365" s="48"/>
      <c r="K365" s="48"/>
      <c r="L365" s="7"/>
      <c r="M365" s="8"/>
      <c r="N365" s="8"/>
      <c r="O365" s="8"/>
      <c r="P365" s="8"/>
      <c r="Q365" s="8"/>
      <c r="R365" s="13"/>
    </row>
    <row r="366" spans="2:18" ht="15.75" thickBot="1" x14ac:dyDescent="0.3">
      <c r="B366" s="5"/>
      <c r="C366" s="10"/>
      <c r="D366" s="6"/>
      <c r="E366" s="11"/>
      <c r="F366" s="5"/>
      <c r="G366" s="10"/>
      <c r="H366" s="6"/>
      <c r="I366" s="48"/>
      <c r="J366" s="48"/>
      <c r="K366" s="48"/>
      <c r="L366" s="7"/>
      <c r="M366" s="8"/>
      <c r="N366" s="8"/>
      <c r="O366" s="8"/>
      <c r="P366" s="8"/>
      <c r="Q366" s="8"/>
      <c r="R366" s="13"/>
    </row>
    <row r="367" spans="2:18" x14ac:dyDescent="0.25"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7"/>
      <c r="M367" s="8"/>
      <c r="N367" s="8"/>
      <c r="O367" s="8"/>
      <c r="P367" s="8"/>
      <c r="Q367" s="8"/>
      <c r="R367" s="13"/>
    </row>
    <row r="368" spans="2:18" ht="15.75" thickBot="1" x14ac:dyDescent="0.3">
      <c r="B368" s="48"/>
      <c r="C368" s="48"/>
      <c r="D368" s="48"/>
      <c r="E368" s="48"/>
      <c r="F368" s="48"/>
      <c r="G368" s="48"/>
      <c r="H368" s="48"/>
      <c r="I368" s="48"/>
      <c r="J368" s="48"/>
      <c r="K368" s="48"/>
      <c r="L368" s="7"/>
      <c r="M368" s="8"/>
      <c r="N368" s="8"/>
      <c r="O368" s="8"/>
      <c r="P368" s="8"/>
      <c r="Q368" s="8"/>
      <c r="R368" s="13"/>
    </row>
    <row r="369" spans="2:18" x14ac:dyDescent="0.25">
      <c r="B369" s="14" t="str">
        <f>BA1</f>
        <v>Guestimate your animal production/ha of pasture today. (If you total up your total supp. Feeds and your total kg of real animal production – we can give you a hand)</v>
      </c>
      <c r="C369" s="15"/>
      <c r="D369" s="16"/>
      <c r="E369" s="11"/>
      <c r="F369" s="3">
        <f>AT50</f>
        <v>0</v>
      </c>
      <c r="G369" s="9"/>
      <c r="H369" s="4"/>
      <c r="I369" s="48"/>
      <c r="J369" s="48"/>
      <c r="K369" s="48"/>
      <c r="L369" s="7"/>
      <c r="M369" s="8"/>
      <c r="N369" s="8"/>
      <c r="O369" s="8"/>
      <c r="P369" s="8"/>
      <c r="Q369" s="8"/>
      <c r="R369" s="13"/>
    </row>
    <row r="370" spans="2:18" x14ac:dyDescent="0.25">
      <c r="B370" s="17"/>
      <c r="C370" s="18"/>
      <c r="D370" s="19"/>
      <c r="E370" s="11"/>
      <c r="F370" s="7"/>
      <c r="G370" s="8"/>
      <c r="H370" s="13"/>
      <c r="I370" s="48"/>
      <c r="J370" s="48"/>
      <c r="K370" s="48"/>
      <c r="L370" s="7"/>
      <c r="M370" s="8"/>
      <c r="N370" s="8"/>
      <c r="O370" s="8"/>
      <c r="P370" s="8"/>
      <c r="Q370" s="8"/>
      <c r="R370" s="13"/>
    </row>
    <row r="371" spans="2:18" ht="15.75" thickBot="1" x14ac:dyDescent="0.3">
      <c r="B371" s="17"/>
      <c r="C371" s="18"/>
      <c r="D371" s="19"/>
      <c r="E371" s="11"/>
      <c r="F371" s="7"/>
      <c r="G371" s="8"/>
      <c r="H371" s="13"/>
      <c r="I371" s="48"/>
      <c r="J371" s="48"/>
      <c r="K371" s="48"/>
      <c r="L371" s="5"/>
      <c r="M371" s="10"/>
      <c r="N371" s="10"/>
      <c r="O371" s="10"/>
      <c r="P371" s="10"/>
      <c r="Q371" s="10"/>
      <c r="R371" s="6"/>
    </row>
    <row r="372" spans="2:18" ht="15.75" thickBot="1" x14ac:dyDescent="0.3">
      <c r="B372" s="20"/>
      <c r="C372" s="21"/>
      <c r="D372" s="22"/>
      <c r="E372" s="11"/>
      <c r="F372" s="5"/>
      <c r="G372" s="10"/>
      <c r="H372" s="6"/>
      <c r="I372" s="48"/>
      <c r="J372" s="48"/>
      <c r="K372" s="48"/>
      <c r="L372" s="48"/>
      <c r="M372" s="48"/>
      <c r="N372" s="48"/>
      <c r="O372" s="48"/>
      <c r="P372" s="48"/>
      <c r="Q372" s="48"/>
      <c r="R372" s="48"/>
    </row>
    <row r="373" spans="2:18" x14ac:dyDescent="0.25">
      <c r="B373" s="8"/>
      <c r="C373" s="8"/>
      <c r="D373" s="8"/>
      <c r="E373" s="2"/>
    </row>
    <row r="374" spans="2:18" x14ac:dyDescent="0.25">
      <c r="B374" s="8"/>
      <c r="C374" s="8"/>
      <c r="D374" s="8"/>
      <c r="E374" s="2"/>
    </row>
    <row r="375" spans="2:18" x14ac:dyDescent="0.25">
      <c r="B375" s="41"/>
      <c r="C375" s="41"/>
      <c r="D375" s="41"/>
      <c r="E375" s="2"/>
      <c r="F375" s="11"/>
      <c r="G375" s="11"/>
      <c r="H375" s="11"/>
    </row>
    <row r="376" spans="2:18" x14ac:dyDescent="0.25">
      <c r="B376" s="41"/>
      <c r="C376" s="41"/>
      <c r="D376" s="41"/>
      <c r="E376" s="2"/>
      <c r="F376" s="11"/>
      <c r="G376" s="11"/>
      <c r="H376" s="11"/>
    </row>
    <row r="377" spans="2:18" x14ac:dyDescent="0.25">
      <c r="B377" s="41"/>
      <c r="C377" s="41"/>
      <c r="D377" s="41"/>
      <c r="E377" s="2"/>
      <c r="F377" s="11"/>
      <c r="G377" s="11"/>
      <c r="H377" s="11"/>
    </row>
    <row r="378" spans="2:18" x14ac:dyDescent="0.25">
      <c r="B378" s="41"/>
      <c r="C378" s="41"/>
      <c r="D378" s="41"/>
      <c r="E378" s="2"/>
      <c r="F378" s="11"/>
      <c r="G378" s="11"/>
      <c r="H378" s="11"/>
    </row>
  </sheetData>
  <mergeCells count="154">
    <mergeCell ref="A4:B4"/>
    <mergeCell ref="A5:B5"/>
    <mergeCell ref="N38:P38"/>
    <mergeCell ref="L40:R53"/>
    <mergeCell ref="N59:P59"/>
    <mergeCell ref="L61:R74"/>
    <mergeCell ref="L264:R283"/>
    <mergeCell ref="N299:P299"/>
    <mergeCell ref="N349:P349"/>
    <mergeCell ref="N6:P6"/>
    <mergeCell ref="L8:R21"/>
    <mergeCell ref="L351:R371"/>
    <mergeCell ref="L301:R318"/>
    <mergeCell ref="L183:R198"/>
    <mergeCell ref="N233:P233"/>
    <mergeCell ref="N262:P262"/>
    <mergeCell ref="L235:R246"/>
    <mergeCell ref="N110:P110"/>
    <mergeCell ref="L112:R125"/>
    <mergeCell ref="N133:P133"/>
    <mergeCell ref="L135:R148"/>
    <mergeCell ref="N181:P181"/>
    <mergeCell ref="B373:D374"/>
    <mergeCell ref="B355:D356"/>
    <mergeCell ref="B357:D360"/>
    <mergeCell ref="F357:H360"/>
    <mergeCell ref="B363:D366"/>
    <mergeCell ref="F363:H366"/>
    <mergeCell ref="B369:D372"/>
    <mergeCell ref="F369:H372"/>
    <mergeCell ref="B332:D335"/>
    <mergeCell ref="F332:H335"/>
    <mergeCell ref="B338:D341"/>
    <mergeCell ref="F338:H341"/>
    <mergeCell ref="C348:G348"/>
    <mergeCell ref="B351:D354"/>
    <mergeCell ref="F351:H354"/>
    <mergeCell ref="B314:D317"/>
    <mergeCell ref="F314:H317"/>
    <mergeCell ref="B320:D323"/>
    <mergeCell ref="F320:H323"/>
    <mergeCell ref="B324:D325"/>
    <mergeCell ref="B326:D329"/>
    <mergeCell ref="F326:H329"/>
    <mergeCell ref="C299:G299"/>
    <mergeCell ref="B302:D305"/>
    <mergeCell ref="F302:H305"/>
    <mergeCell ref="B306:D307"/>
    <mergeCell ref="B308:D311"/>
    <mergeCell ref="F308:H311"/>
    <mergeCell ref="B270:D271"/>
    <mergeCell ref="B272:D275"/>
    <mergeCell ref="F272:H275"/>
    <mergeCell ref="B278:D281"/>
    <mergeCell ref="F278:H281"/>
    <mergeCell ref="B284:D287"/>
    <mergeCell ref="F284:H287"/>
    <mergeCell ref="B243:D246"/>
    <mergeCell ref="F243:H246"/>
    <mergeCell ref="B249:D252"/>
    <mergeCell ref="F249:H252"/>
    <mergeCell ref="C263:G263"/>
    <mergeCell ref="B266:D269"/>
    <mergeCell ref="F266:H269"/>
    <mergeCell ref="B226:D229"/>
    <mergeCell ref="F226:H229"/>
    <mergeCell ref="C234:G234"/>
    <mergeCell ref="B237:D240"/>
    <mergeCell ref="F237:H240"/>
    <mergeCell ref="B241:D242"/>
    <mergeCell ref="B206:D207"/>
    <mergeCell ref="B208:D211"/>
    <mergeCell ref="F208:H211"/>
    <mergeCell ref="B214:D217"/>
    <mergeCell ref="F214:H217"/>
    <mergeCell ref="B220:D223"/>
    <mergeCell ref="F220:H223"/>
    <mergeCell ref="B188:D189"/>
    <mergeCell ref="B190:D193"/>
    <mergeCell ref="F190:H193"/>
    <mergeCell ref="B196:D199"/>
    <mergeCell ref="F196:H199"/>
    <mergeCell ref="B202:D205"/>
    <mergeCell ref="F202:H205"/>
    <mergeCell ref="B169:D172"/>
    <mergeCell ref="F169:H172"/>
    <mergeCell ref="B173:D174"/>
    <mergeCell ref="B175:D178"/>
    <mergeCell ref="F175:H178"/>
    <mergeCell ref="C181:G181"/>
    <mergeCell ref="B184:D187"/>
    <mergeCell ref="F184:H187"/>
    <mergeCell ref="B151:D154"/>
    <mergeCell ref="F151:H154"/>
    <mergeCell ref="B155:D156"/>
    <mergeCell ref="B157:D160"/>
    <mergeCell ref="F157:H160"/>
    <mergeCell ref="B163:D166"/>
    <mergeCell ref="F163:H166"/>
    <mergeCell ref="B133:D136"/>
    <mergeCell ref="F133:H136"/>
    <mergeCell ref="B137:D138"/>
    <mergeCell ref="B139:D142"/>
    <mergeCell ref="F139:H142"/>
    <mergeCell ref="B145:D148"/>
    <mergeCell ref="F145:H148"/>
    <mergeCell ref="B116:D117"/>
    <mergeCell ref="B118:D121"/>
    <mergeCell ref="F118:H121"/>
    <mergeCell ref="B124:D127"/>
    <mergeCell ref="F124:H127"/>
    <mergeCell ref="C130:G130"/>
    <mergeCell ref="B95:D98"/>
    <mergeCell ref="F95:H98"/>
    <mergeCell ref="C109:G109"/>
    <mergeCell ref="B112:D115"/>
    <mergeCell ref="F112:H115"/>
    <mergeCell ref="B77:D80"/>
    <mergeCell ref="F77:H80"/>
    <mergeCell ref="B83:D86"/>
    <mergeCell ref="F83:H86"/>
    <mergeCell ref="B87:D88"/>
    <mergeCell ref="B89:D92"/>
    <mergeCell ref="F89:H92"/>
    <mergeCell ref="B63:D64"/>
    <mergeCell ref="B65:D68"/>
    <mergeCell ref="F65:H68"/>
    <mergeCell ref="B71:D74"/>
    <mergeCell ref="F71:H74"/>
    <mergeCell ref="B75:D76"/>
    <mergeCell ref="F42:H45"/>
    <mergeCell ref="F48:H51"/>
    <mergeCell ref="C39:G39"/>
    <mergeCell ref="C57:G57"/>
    <mergeCell ref="B59:D62"/>
    <mergeCell ref="F59:H62"/>
    <mergeCell ref="B46:D47"/>
    <mergeCell ref="B42:D45"/>
    <mergeCell ref="B48:D51"/>
    <mergeCell ref="D6:F6"/>
    <mergeCell ref="C28:D29"/>
    <mergeCell ref="C32:D33"/>
    <mergeCell ref="F12:G13"/>
    <mergeCell ref="F16:G17"/>
    <mergeCell ref="F20:G21"/>
    <mergeCell ref="F24:G25"/>
    <mergeCell ref="F28:G29"/>
    <mergeCell ref="F32:G33"/>
    <mergeCell ref="C8:D9"/>
    <mergeCell ref="F8:G9"/>
    <mergeCell ref="C12:D13"/>
    <mergeCell ref="C16:D17"/>
    <mergeCell ref="C20:D21"/>
    <mergeCell ref="C24:D25"/>
  </mergeCells>
  <pageMargins left="0" right="0" top="0" bottom="0" header="0.3" footer="0.3"/>
  <pageSetup paperSize="9" scale="1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Select2">
                <anchor moveWithCells="1" sizeWithCells="1">
                  <from>
                    <xdr:col>7</xdr:col>
                    <xdr:colOff>733425</xdr:colOff>
                    <xdr:row>3</xdr:row>
                    <xdr:rowOff>180975</xdr:rowOff>
                  </from>
                  <to>
                    <xdr:col>9</xdr:col>
                    <xdr:colOff>400050</xdr:colOff>
                    <xdr:row>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Enregistrer_PDF">
                <anchor moveWithCells="1" sizeWithCells="1">
                  <from>
                    <xdr:col>7</xdr:col>
                    <xdr:colOff>666750</xdr:colOff>
                    <xdr:row>15</xdr:row>
                    <xdr:rowOff>133350</xdr:rowOff>
                  </from>
                  <to>
                    <xdr:col>9</xdr:col>
                    <xdr:colOff>390525</xdr:colOff>
                    <xdr:row>18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Base!$B$2:$B$28</xm:f>
          </x14:formula1>
          <xm:sqref>A5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BB41"/>
  <sheetViews>
    <sheetView workbookViewId="0">
      <selection activeCell="B4" sqref="B4"/>
    </sheetView>
  </sheetViews>
  <sheetFormatPr baseColWidth="10" defaultRowHeight="15" x14ac:dyDescent="0.25"/>
  <sheetData>
    <row r="1" spans="1:54" ht="21" customHeight="1" thickBot="1" x14ac:dyDescent="0.3">
      <c r="A1" s="1" t="s">
        <v>67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43</v>
      </c>
      <c r="AT1" s="1" t="s">
        <v>44</v>
      </c>
      <c r="AU1" s="1" t="s">
        <v>45</v>
      </c>
      <c r="AV1" s="1" t="s">
        <v>46</v>
      </c>
      <c r="AW1" s="1" t="s">
        <v>47</v>
      </c>
      <c r="AX1" s="1" t="s">
        <v>48</v>
      </c>
      <c r="AY1" s="1" t="s">
        <v>49</v>
      </c>
      <c r="AZ1" s="1" t="s">
        <v>50</v>
      </c>
      <c r="BA1" s="1" t="s">
        <v>51</v>
      </c>
      <c r="BB1" s="43" t="s">
        <v>66</v>
      </c>
    </row>
    <row r="2" spans="1:54" x14ac:dyDescent="0.25">
      <c r="A2">
        <v>1</v>
      </c>
      <c r="B2" t="s">
        <v>63</v>
      </c>
      <c r="C2">
        <v>2</v>
      </c>
      <c r="D2" t="s">
        <v>64</v>
      </c>
      <c r="E2">
        <v>4</v>
      </c>
      <c r="F2">
        <v>5</v>
      </c>
      <c r="G2">
        <v>6</v>
      </c>
      <c r="H2">
        <v>7</v>
      </c>
      <c r="I2">
        <v>8</v>
      </c>
      <c r="J2">
        <v>9</v>
      </c>
      <c r="K2">
        <v>1</v>
      </c>
      <c r="M2">
        <v>1</v>
      </c>
      <c r="N2">
        <v>1</v>
      </c>
      <c r="O2">
        <v>1</v>
      </c>
      <c r="P2">
        <v>1</v>
      </c>
      <c r="Q2">
        <v>1</v>
      </c>
      <c r="R2">
        <v>11</v>
      </c>
      <c r="S2">
        <v>1</v>
      </c>
      <c r="T2">
        <v>1</v>
      </c>
      <c r="U2">
        <v>1</v>
      </c>
      <c r="V2">
        <v>1</v>
      </c>
      <c r="W2">
        <v>11</v>
      </c>
      <c r="X2">
        <v>1</v>
      </c>
      <c r="Y2">
        <v>1</v>
      </c>
      <c r="Z2">
        <v>1</v>
      </c>
      <c r="AA2">
        <v>11</v>
      </c>
      <c r="AB2">
        <v>1</v>
      </c>
      <c r="AC2">
        <v>1</v>
      </c>
      <c r="AD2">
        <v>11</v>
      </c>
      <c r="AE2">
        <v>1</v>
      </c>
      <c r="AF2">
        <v>11</v>
      </c>
      <c r="AG2">
        <v>1</v>
      </c>
      <c r="AH2">
        <v>1</v>
      </c>
      <c r="AI2">
        <v>11</v>
      </c>
      <c r="AJ2">
        <v>1</v>
      </c>
      <c r="AK2">
        <v>1</v>
      </c>
      <c r="AL2">
        <v>11</v>
      </c>
      <c r="AM2">
        <v>1</v>
      </c>
      <c r="AN2">
        <v>1</v>
      </c>
      <c r="AO2">
        <v>11</v>
      </c>
      <c r="AP2">
        <v>1</v>
      </c>
      <c r="AQ2">
        <v>11</v>
      </c>
      <c r="AR2">
        <v>1</v>
      </c>
      <c r="AS2">
        <v>1</v>
      </c>
      <c r="AT2">
        <v>11</v>
      </c>
      <c r="AU2">
        <v>1</v>
      </c>
      <c r="AV2">
        <v>1</v>
      </c>
      <c r="AW2">
        <v>1</v>
      </c>
      <c r="AX2">
        <v>11</v>
      </c>
      <c r="AY2">
        <v>1</v>
      </c>
      <c r="AZ2">
        <v>11</v>
      </c>
      <c r="BA2">
        <v>1</v>
      </c>
      <c r="BB2">
        <f>A2</f>
        <v>1</v>
      </c>
    </row>
    <row r="3" spans="1:54" x14ac:dyDescent="0.25">
      <c r="A3">
        <v>2</v>
      </c>
      <c r="B3" t="s">
        <v>70</v>
      </c>
      <c r="C3">
        <v>2</v>
      </c>
      <c r="D3" t="s">
        <v>65</v>
      </c>
      <c r="E3">
        <v>4</v>
      </c>
      <c r="F3">
        <v>5</v>
      </c>
      <c r="G3">
        <v>6</v>
      </c>
      <c r="H3">
        <v>7</v>
      </c>
      <c r="I3">
        <v>8</v>
      </c>
      <c r="J3">
        <v>9</v>
      </c>
      <c r="K3">
        <v>1</v>
      </c>
      <c r="M3">
        <v>1</v>
      </c>
      <c r="N3">
        <v>1</v>
      </c>
      <c r="O3">
        <v>1</v>
      </c>
      <c r="P3">
        <v>1</v>
      </c>
      <c r="Q3">
        <v>1</v>
      </c>
      <c r="R3">
        <v>13</v>
      </c>
      <c r="S3">
        <v>1</v>
      </c>
      <c r="T3">
        <v>1</v>
      </c>
      <c r="U3">
        <v>1</v>
      </c>
      <c r="V3">
        <v>1</v>
      </c>
      <c r="W3">
        <v>11</v>
      </c>
      <c r="X3">
        <v>1</v>
      </c>
      <c r="Y3">
        <v>1</v>
      </c>
      <c r="Z3">
        <v>1</v>
      </c>
      <c r="AA3">
        <v>11</v>
      </c>
      <c r="AB3">
        <v>1</v>
      </c>
      <c r="AC3">
        <v>1</v>
      </c>
      <c r="AD3">
        <v>11</v>
      </c>
      <c r="AE3">
        <v>1</v>
      </c>
      <c r="AF3">
        <v>11</v>
      </c>
      <c r="AG3">
        <v>1</v>
      </c>
      <c r="AH3">
        <v>1</v>
      </c>
      <c r="AI3">
        <v>11</v>
      </c>
      <c r="AJ3">
        <v>1</v>
      </c>
      <c r="AK3">
        <v>1</v>
      </c>
      <c r="AL3">
        <v>11</v>
      </c>
      <c r="AM3">
        <v>1</v>
      </c>
      <c r="AN3">
        <v>1</v>
      </c>
      <c r="AO3">
        <v>11</v>
      </c>
      <c r="AP3">
        <v>1</v>
      </c>
      <c r="AQ3">
        <v>11</v>
      </c>
      <c r="AR3">
        <v>1</v>
      </c>
      <c r="AS3">
        <v>1</v>
      </c>
      <c r="AT3">
        <v>11</v>
      </c>
      <c r="AU3">
        <v>1</v>
      </c>
      <c r="AV3">
        <v>1</v>
      </c>
      <c r="AW3">
        <v>1</v>
      </c>
      <c r="AX3">
        <v>11</v>
      </c>
      <c r="AY3">
        <v>1</v>
      </c>
      <c r="AZ3">
        <v>11</v>
      </c>
      <c r="BA3">
        <v>1</v>
      </c>
      <c r="BB3">
        <f>A3</f>
        <v>2</v>
      </c>
    </row>
    <row r="4" spans="1:54" x14ac:dyDescent="0.25">
      <c r="BB4">
        <f t="shared" ref="BB4:BB41" si="0">A4</f>
        <v>0</v>
      </c>
    </row>
    <row r="5" spans="1:54" x14ac:dyDescent="0.25">
      <c r="BB5">
        <f t="shared" si="0"/>
        <v>0</v>
      </c>
    </row>
    <row r="6" spans="1:54" x14ac:dyDescent="0.25">
      <c r="BB6">
        <f t="shared" si="0"/>
        <v>0</v>
      </c>
    </row>
    <row r="7" spans="1:54" x14ac:dyDescent="0.25">
      <c r="BB7">
        <f t="shared" si="0"/>
        <v>0</v>
      </c>
    </row>
    <row r="8" spans="1:54" x14ac:dyDescent="0.25">
      <c r="BB8">
        <f t="shared" si="0"/>
        <v>0</v>
      </c>
    </row>
    <row r="9" spans="1:54" x14ac:dyDescent="0.25">
      <c r="BB9">
        <f t="shared" si="0"/>
        <v>0</v>
      </c>
    </row>
    <row r="10" spans="1:54" x14ac:dyDescent="0.25">
      <c r="BB10">
        <f t="shared" si="0"/>
        <v>0</v>
      </c>
    </row>
    <row r="11" spans="1:54" x14ac:dyDescent="0.25">
      <c r="BB11">
        <f t="shared" si="0"/>
        <v>0</v>
      </c>
    </row>
    <row r="12" spans="1:54" x14ac:dyDescent="0.25">
      <c r="BB12">
        <f t="shared" si="0"/>
        <v>0</v>
      </c>
    </row>
    <row r="13" spans="1:54" x14ac:dyDescent="0.25">
      <c r="BB13">
        <f t="shared" si="0"/>
        <v>0</v>
      </c>
    </row>
    <row r="14" spans="1:54" x14ac:dyDescent="0.25">
      <c r="BB14">
        <f t="shared" si="0"/>
        <v>0</v>
      </c>
    </row>
    <row r="15" spans="1:54" x14ac:dyDescent="0.25">
      <c r="BB15">
        <f t="shared" si="0"/>
        <v>0</v>
      </c>
    </row>
    <row r="16" spans="1:54" x14ac:dyDescent="0.25">
      <c r="BB16">
        <f t="shared" si="0"/>
        <v>0</v>
      </c>
    </row>
    <row r="17" spans="54:54" x14ac:dyDescent="0.25">
      <c r="BB17">
        <f t="shared" si="0"/>
        <v>0</v>
      </c>
    </row>
    <row r="18" spans="54:54" x14ac:dyDescent="0.25">
      <c r="BB18">
        <f t="shared" si="0"/>
        <v>0</v>
      </c>
    </row>
    <row r="19" spans="54:54" x14ac:dyDescent="0.25">
      <c r="BB19">
        <f t="shared" si="0"/>
        <v>0</v>
      </c>
    </row>
    <row r="20" spans="54:54" x14ac:dyDescent="0.25">
      <c r="BB20">
        <f t="shared" si="0"/>
        <v>0</v>
      </c>
    </row>
    <row r="21" spans="54:54" x14ac:dyDescent="0.25">
      <c r="BB21">
        <f t="shared" si="0"/>
        <v>0</v>
      </c>
    </row>
    <row r="22" spans="54:54" x14ac:dyDescent="0.25">
      <c r="BB22">
        <f t="shared" si="0"/>
        <v>0</v>
      </c>
    </row>
    <row r="23" spans="54:54" x14ac:dyDescent="0.25">
      <c r="BB23">
        <f t="shared" si="0"/>
        <v>0</v>
      </c>
    </row>
    <row r="24" spans="54:54" x14ac:dyDescent="0.25">
      <c r="BB24">
        <f t="shared" si="0"/>
        <v>0</v>
      </c>
    </row>
    <row r="25" spans="54:54" x14ac:dyDescent="0.25">
      <c r="BB25">
        <f t="shared" si="0"/>
        <v>0</v>
      </c>
    </row>
    <row r="26" spans="54:54" x14ac:dyDescent="0.25">
      <c r="BB26">
        <f t="shared" si="0"/>
        <v>0</v>
      </c>
    </row>
    <row r="27" spans="54:54" x14ac:dyDescent="0.25">
      <c r="BB27">
        <f t="shared" si="0"/>
        <v>0</v>
      </c>
    </row>
    <row r="28" spans="54:54" x14ac:dyDescent="0.25">
      <c r="BB28">
        <f t="shared" si="0"/>
        <v>0</v>
      </c>
    </row>
    <row r="29" spans="54:54" x14ac:dyDescent="0.25">
      <c r="BB29">
        <f t="shared" si="0"/>
        <v>0</v>
      </c>
    </row>
    <row r="30" spans="54:54" x14ac:dyDescent="0.25">
      <c r="BB30">
        <f t="shared" si="0"/>
        <v>0</v>
      </c>
    </row>
    <row r="31" spans="54:54" x14ac:dyDescent="0.25">
      <c r="BB31">
        <f t="shared" si="0"/>
        <v>0</v>
      </c>
    </row>
    <row r="32" spans="54:54" x14ac:dyDescent="0.25">
      <c r="BB32">
        <f t="shared" si="0"/>
        <v>0</v>
      </c>
    </row>
    <row r="33" spans="54:54" x14ac:dyDescent="0.25">
      <c r="BB33">
        <f t="shared" si="0"/>
        <v>0</v>
      </c>
    </row>
    <row r="34" spans="54:54" x14ac:dyDescent="0.25">
      <c r="BB34">
        <f t="shared" si="0"/>
        <v>0</v>
      </c>
    </row>
    <row r="35" spans="54:54" x14ac:dyDescent="0.25">
      <c r="BB35">
        <f t="shared" si="0"/>
        <v>0</v>
      </c>
    </row>
    <row r="36" spans="54:54" x14ac:dyDescent="0.25">
      <c r="BB36">
        <f t="shared" si="0"/>
        <v>0</v>
      </c>
    </row>
    <row r="37" spans="54:54" x14ac:dyDescent="0.25">
      <c r="BB37">
        <f t="shared" si="0"/>
        <v>0</v>
      </c>
    </row>
    <row r="38" spans="54:54" x14ac:dyDescent="0.25">
      <c r="BB38">
        <f t="shared" si="0"/>
        <v>0</v>
      </c>
    </row>
    <row r="39" spans="54:54" x14ac:dyDescent="0.25">
      <c r="BB39">
        <f t="shared" si="0"/>
        <v>0</v>
      </c>
    </row>
    <row r="40" spans="54:54" x14ac:dyDescent="0.25">
      <c r="BB40">
        <f t="shared" si="0"/>
        <v>0</v>
      </c>
    </row>
    <row r="41" spans="54:54" x14ac:dyDescent="0.25">
      <c r="BB41">
        <f t="shared" si="0"/>
        <v>0</v>
      </c>
    </row>
  </sheetData>
  <pageMargins left="0" right="0" top="0" bottom="0" header="0.3" footer="0.3"/>
  <pageSetup paperSize="9" scale="16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Resultat</vt:lpstr>
      <vt:lpstr>Base</vt:lpstr>
      <vt:lpstr>list</vt:lpstr>
      <vt:lpstr>test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Thérèse</dc:creator>
  <cp:lastModifiedBy>Thérèse</cp:lastModifiedBy>
  <cp:lastPrinted>2016-08-24T12:01:32Z</cp:lastPrinted>
  <dcterms:created xsi:type="dcterms:W3CDTF">2016-08-24T07:43:10Z</dcterms:created>
  <dcterms:modified xsi:type="dcterms:W3CDTF">2016-08-24T12:05:36Z</dcterms:modified>
</cp:coreProperties>
</file>