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33BBC38B-C2DA-FC69-06AC-9F67D96B6324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ky-fr\Desktop\"/>
    </mc:Choice>
  </mc:AlternateContent>
  <bookViews>
    <workbookView xWindow="0" yWindow="0" windowWidth="20490" windowHeight="6930" activeTab="3"/>
  </bookViews>
  <sheets>
    <sheet name="Acceuil" sheetId="1" r:id="rId1"/>
    <sheet name="Saisie" sheetId="16" r:id="rId2"/>
    <sheet name="Histo ANNUEL" sheetId="15" r:id="rId3"/>
    <sheet name="Janvier" sheetId="3" r:id="rId4"/>
    <sheet name="Février" sheetId="17" r:id="rId5"/>
    <sheet name="Mars" sheetId="18" r:id="rId6"/>
    <sheet name="Avril" sheetId="19" r:id="rId7"/>
    <sheet name="Mai" sheetId="20" r:id="rId8"/>
    <sheet name="Juin" sheetId="21" r:id="rId9"/>
    <sheet name="Juillet" sheetId="22" r:id="rId10"/>
    <sheet name="Août" sheetId="23" r:id="rId11"/>
    <sheet name="Septembre" sheetId="24" r:id="rId12"/>
    <sheet name="Octobre" sheetId="25" r:id="rId13"/>
    <sheet name="Novembre" sheetId="26" r:id="rId14"/>
    <sheet name="Décembre" sheetId="27" r:id="rId15"/>
  </sheets>
  <definedNames>
    <definedName name="_xlnm._FilterDatabase" localSheetId="1" hidden="1">Saisie!$A$8:$J$1000</definedName>
    <definedName name="_xlnm.Criteria" localSheetId="10">Août!$A$3:$A$4</definedName>
    <definedName name="_xlnm.Criteria" localSheetId="6">Avril!$A$3:$A$4</definedName>
    <definedName name="_xlnm.Criteria" localSheetId="14">Décembre!$A$3:$A$4</definedName>
    <definedName name="_xlnm.Criteria" localSheetId="4">Février!$A$3:$A$4</definedName>
    <definedName name="_xlnm.Criteria" localSheetId="3">Janvier!$A$5:$A$7</definedName>
    <definedName name="_xlnm.Criteria" localSheetId="9">Juillet!$A$3:$A$4</definedName>
    <definedName name="_xlnm.Criteria" localSheetId="8">Juin!$A$3:$A$4</definedName>
    <definedName name="_xlnm.Criteria" localSheetId="7">Mai!$A$3:$A$4</definedName>
    <definedName name="_xlnm.Criteria" localSheetId="5">Mars!$A$3:$A$4</definedName>
    <definedName name="_xlnm.Criteria" localSheetId="13">Novembre!$A$3:$A$4</definedName>
    <definedName name="_xlnm.Criteria" localSheetId="12">Octobre!$A$3:$A$4</definedName>
    <definedName name="_xlnm.Criteria" localSheetId="11">Septembre!$A$3:$A$4</definedName>
    <definedName name="Datesaisie" localSheetId="10">Saisietablx[[#All],[Mois]]</definedName>
    <definedName name="Datesaisie" localSheetId="6">Saisietablx[[#All],[Mois]]</definedName>
    <definedName name="Datesaisie" localSheetId="14">Saisietablx[[#All],[Mois]]</definedName>
    <definedName name="Datesaisie" localSheetId="4">Saisietablx[[#All],[Mois]]</definedName>
    <definedName name="Datesaisie" localSheetId="9">Saisietablx[[#All],[Mois]]</definedName>
    <definedName name="Datesaisie" localSheetId="8">Saisietablx[[#All],[Mois]]</definedName>
    <definedName name="Datesaisie" localSheetId="7">Saisietablx[[#All],[Mois]]</definedName>
    <definedName name="Datesaisie" localSheetId="5">Saisietablx[[#All],[Mois]]</definedName>
    <definedName name="Datesaisie" localSheetId="13">Saisietablx[[#All],[Mois]]</definedName>
    <definedName name="Datesaisie" localSheetId="12">Saisietablx[[#All],[Mois]]</definedName>
    <definedName name="Datesaisie" localSheetId="11">Saisietablx[[#All],[Mois]]</definedName>
    <definedName name="Datesaisie">Saisietablx[[#All],[Mois]]</definedName>
    <definedName name="_xlnm.Extract" localSheetId="10">Août!$B$3:$K$3</definedName>
    <definedName name="_xlnm.Extract" localSheetId="6">Avril!$B$3:$K$3</definedName>
    <definedName name="_xlnm.Extract" localSheetId="14">Décembre!$B$3:$K$3</definedName>
    <definedName name="_xlnm.Extract" localSheetId="4">Février!$B$3:$K$3</definedName>
    <definedName name="_xlnm.Extract" localSheetId="3">Janvier!$C$5:$J$5</definedName>
    <definedName name="_xlnm.Extract" localSheetId="9">Juillet!$B$3:$K$3</definedName>
    <definedName name="_xlnm.Extract" localSheetId="8">Juin!$B$3:$K$3</definedName>
    <definedName name="_xlnm.Extract" localSheetId="7">Mai!$B$3:$K$3</definedName>
    <definedName name="_xlnm.Extract" localSheetId="5">Mars!$B$3:$K$3</definedName>
    <definedName name="_xlnm.Extract" localSheetId="13">Novembre!$B$3:$K$3</definedName>
    <definedName name="_xlnm.Extract" localSheetId="12">Octobre!$B$3:$K$3</definedName>
    <definedName name="_xlnm.Extract" localSheetId="11">Septembre!$B$3:$K$3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3" l="1"/>
  <c r="J6" i="16"/>
  <c r="A9" i="16"/>
  <c r="H9" i="16"/>
  <c r="A10" i="16"/>
  <c r="H10" i="16"/>
  <c r="A11" i="16"/>
  <c r="H11" i="16"/>
  <c r="A12" i="16"/>
  <c r="H12" i="16"/>
  <c r="J2" i="3"/>
  <c r="A13" i="16"/>
  <c r="H13" i="16"/>
  <c r="A14" i="16"/>
  <c r="H14" i="16"/>
  <c r="J1" i="3"/>
  <c r="I1" i="3"/>
  <c r="A15" i="16"/>
  <c r="H15" i="16"/>
  <c r="H16" i="16"/>
  <c r="H17" i="16"/>
  <c r="H18" i="16"/>
  <c r="A16" i="16"/>
  <c r="A17" i="16" l="1"/>
  <c r="A18" i="16"/>
  <c r="K1" i="3"/>
</calcChain>
</file>

<file path=xl/sharedStrings.xml><?xml version="1.0" encoding="utf-8"?>
<sst xmlns="http://schemas.openxmlformats.org/spreadsheetml/2006/main" count="263" uniqueCount="52">
  <si>
    <t>Ce tableau va vous permettre de prévoir votre trésorerie</t>
  </si>
  <si>
    <t>Il va nécessiter une peu de travail et de rigueur, mais, une fois en place</t>
  </si>
  <si>
    <t>vous permettra de mieux piloter votre entreprise</t>
  </si>
  <si>
    <t>Saisie Année</t>
  </si>
  <si>
    <t xml:space="preserve">Date </t>
  </si>
  <si>
    <t xml:space="preserve">Libellé </t>
  </si>
  <si>
    <t xml:space="preserve">Dépense - </t>
  </si>
  <si>
    <t xml:space="preserve">Encaissement  + </t>
  </si>
  <si>
    <t>Solde +/-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</si>
  <si>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</si>
  <si>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</si>
  <si>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</si>
  <si>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</si>
  <si>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</si>
  <si>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</si>
  <si>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</si>
  <si>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</si>
  <si>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</si>
  <si>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</si>
  <si>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</si>
  <si>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référence </t>
  </si>
  <si>
    <t>janvier</t>
  </si>
  <si>
    <t>Entrée</t>
  </si>
  <si>
    <t>Dépense</t>
  </si>
  <si>
    <t>Mois</t>
  </si>
  <si>
    <t>Catégorie</t>
  </si>
  <si>
    <t>Prévu/Réalisé</t>
  </si>
  <si>
    <t/>
  </si>
  <si>
    <t>Réel</t>
  </si>
  <si>
    <t>av</t>
  </si>
  <si>
    <t>Août</t>
  </si>
  <si>
    <t>Ghsqi</t>
  </si>
  <si>
    <t>ksqh</t>
  </si>
  <si>
    <t>sqkjh</t>
  </si>
  <si>
    <t>qkzlidsa</t>
  </si>
  <si>
    <t>lqjscf</t>
  </si>
  <si>
    <t>qjlzid</t>
  </si>
  <si>
    <t>qzlhja</t>
  </si>
  <si>
    <t>abonnement</t>
  </si>
  <si>
    <t>Prévision</t>
  </si>
  <si>
    <t>Découvert
autorisé</t>
  </si>
  <si>
    <t>opération</t>
  </si>
  <si>
    <t>Opération</t>
  </si>
  <si>
    <t>Trésorerie du mois de Janvier</t>
  </si>
  <si>
    <t>rapprochement banque</t>
  </si>
  <si>
    <t>solde début de mois</t>
  </si>
  <si>
    <t>non rapproché</t>
  </si>
  <si>
    <t>Solde fin mois</t>
  </si>
  <si>
    <t>solde +/-</t>
  </si>
  <si>
    <t>rapproché</t>
  </si>
  <si>
    <t>mois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</si>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</sst>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164" formatCode="[$-40C]d\-mmm;@"/>
    <numFmt numFmtId="165" formatCode="#,##0.00_ ;[Red]\-#,##0.00\ "/>
    <numFmt numFmtId="166" formatCode="_-* #,##0.00\ [$€-40C]_-;\-* #,##0.00\ [$€-40C]_-;_-* &quot;-&quot;??\ [$€-40C]_-;_-@_-"/>
    <numFmt numFmtId="167" formatCode="&quot;op&quot;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56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49">
    <xf numFmtId="0" fontId="0" fillId="0" borderId="0" xfId="0"/>
    <xf numFmtId="0" fontId="2" fillId="0" borderId="0" xfId="0" applyFont="1"/>
    <xf numFmtId="0" fontId="0" fillId="0" borderId="0" xfId="0" applyAlignment="1">
      <alignment horizontal="centerContinuous" vertical="distributed"/>
    </xf>
    <xf numFmtId="0" fontId="0" fillId="0" borderId="0" xfId="0" applyAlignment="1">
      <alignment horizontal="center"/>
    </xf>
    <xf numFmtId="0" fontId="0" fillId="0" borderId="2" xfId="0" applyBorder="1"/>
    <xf numFmtId="0" fontId="0" fillId="0" borderId="0" xfId="0" applyAlignment="1">
      <alignment horizontal="centerContinuous" vertical="center"/>
    </xf>
    <xf numFmtId="44" fontId="0" fillId="0" borderId="1" xfId="1" applyFont="1" applyBorder="1"/>
    <xf numFmtId="0" fontId="0" fillId="0" borderId="4" xfId="0" applyBorder="1"/>
    <xf numFmtId="0" fontId="0" fillId="0" borderId="0" xfId="0" applyAlignment="1">
      <alignment horizontal="centerContinuous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165" fontId="3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0" fillId="0" borderId="6" xfId="0" applyFont="1" applyBorder="1"/>
    <xf numFmtId="0" fontId="0" fillId="0" borderId="0" xfId="0"/>
    <xf numFmtId="0" fontId="0" fillId="0" borderId="1" xfId="0" applyBorder="1"/>
    <xf numFmtId="166" fontId="0" fillId="0" borderId="1" xfId="0" applyNumberFormat="1" applyBorder="1"/>
    <xf numFmtId="14" fontId="0" fillId="0" borderId="3" xfId="0" applyNumberFormat="1" applyBorder="1"/>
    <xf numFmtId="166" fontId="0" fillId="0" borderId="1" xfId="0" applyNumberFormat="1" applyFont="1" applyBorder="1"/>
    <xf numFmtId="167" fontId="0" fillId="0" borderId="0" xfId="0" applyNumberFormat="1"/>
    <xf numFmtId="0" fontId="3" fillId="2" borderId="5" xfId="0" applyFont="1" applyFill="1" applyBorder="1" applyAlignment="1">
      <alignment horizontal="center" vertical="center"/>
    </xf>
    <xf numFmtId="164" fontId="3" fillId="2" borderId="5" xfId="0" applyNumberFormat="1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 wrapText="1"/>
    </xf>
    <xf numFmtId="165" fontId="3" fillId="2" borderId="5" xfId="0" applyNumberFormat="1" applyFont="1" applyFill="1" applyBorder="1" applyAlignment="1">
      <alignment horizontal="center" vertical="center"/>
    </xf>
    <xf numFmtId="1" fontId="3" fillId="2" borderId="5" xfId="0" applyNumberFormat="1" applyFont="1" applyFill="1" applyBorder="1" applyAlignment="1">
      <alignment horizontal="center" vertical="center"/>
    </xf>
    <xf numFmtId="0" fontId="0" fillId="0" borderId="6" xfId="0" applyBorder="1"/>
    <xf numFmtId="0" fontId="0" fillId="0" borderId="0" xfId="0" applyAlignment="1">
      <alignment horizontal="center" vertical="center"/>
    </xf>
    <xf numFmtId="44" fontId="7" fillId="2" borderId="1" xfId="0" applyNumberFormat="1" applyFont="1" applyFill="1" applyBorder="1"/>
    <xf numFmtId="166" fontId="0" fillId="0" borderId="4" xfId="0" applyNumberFormat="1" applyBorder="1"/>
    <xf numFmtId="0" fontId="0" fillId="0" borderId="0" xfId="0" applyAlignment="1">
      <alignment horizontal="left" vertical="center"/>
    </xf>
    <xf numFmtId="0" fontId="6" fillId="2" borderId="1" xfId="0" applyFont="1" applyFill="1" applyBorder="1" applyAlignment="1">
      <alignment horizontal="left" vertical="center" wrapText="1"/>
    </xf>
    <xf numFmtId="166" fontId="5" fillId="0" borderId="1" xfId="0" applyNumberFormat="1" applyFont="1" applyBorder="1"/>
    <xf numFmtId="0" fontId="8" fillId="0" borderId="0" xfId="0" applyFont="1" applyAlignment="1">
      <alignment horizontal="centerContinuous" vertical="center"/>
    </xf>
    <xf numFmtId="0" fontId="9" fillId="0" borderId="0" xfId="0" applyFont="1" applyAlignment="1">
      <alignment horizontal="centerContinuous" vertical="center"/>
    </xf>
    <xf numFmtId="44" fontId="5" fillId="0" borderId="1" xfId="0" applyNumberFormat="1" applyFont="1" applyBorder="1"/>
    <xf numFmtId="0" fontId="10" fillId="0" borderId="0" xfId="0" applyFont="1"/>
    <xf numFmtId="166" fontId="0" fillId="0" borderId="0" xfId="0" applyNumberFormat="1"/>
    <xf numFmtId="0" fontId="0" fillId="0" borderId="0" xfId="0" applyBorder="1"/>
    <xf numFmtId="164" fontId="3" fillId="2" borderId="4" xfId="0" applyNumberFormat="1" applyFont="1" applyFill="1" applyBorder="1" applyAlignment="1">
      <alignment horizontal="center" vertical="center"/>
    </xf>
    <xf numFmtId="166" fontId="0" fillId="0" borderId="0" xfId="0" applyNumberFormat="1" applyBorder="1"/>
    <xf numFmtId="0" fontId="5" fillId="0" borderId="0" xfId="0" applyFont="1" applyBorder="1" applyAlignment="1"/>
    <xf numFmtId="0" fontId="0" fillId="0" borderId="0" xfId="0" applyBorder="1" applyAlignment="1">
      <alignment horizontal="centerContinuous"/>
    </xf>
    <xf numFmtId="0" fontId="3" fillId="2" borderId="4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  <xf numFmtId="165" fontId="3" fillId="2" borderId="4" xfId="0" applyNumberFormat="1" applyFont="1" applyFill="1" applyBorder="1" applyAlignment="1">
      <alignment horizontal="center" vertical="center"/>
    </xf>
    <xf numFmtId="164" fontId="3" fillId="2" borderId="4" xfId="0" applyNumberFormat="1" applyFont="1" applyFill="1" applyBorder="1" applyAlignment="1">
      <alignment horizontal="center" vertical="center" wrapText="1"/>
    </xf>
    <xf numFmtId="0" fontId="0" fillId="0" borderId="7" xfId="0" applyBorder="1"/>
    <xf numFmtId="0" fontId="0" fillId="2" borderId="0" xfId="0" applyFill="1" applyAlignment="1">
      <alignment horizontal="center" vertical="center"/>
    </xf>
  </cellXfs>
  <cellStyles count="3">
    <cellStyle name="Monétaire" xfId="1" builtinId="4"/>
    <cellStyle name="Monétaire 2" xfId="2"/>
    <cellStyle name="Normal" xfId="0" builtinId="0"/>
  </cellStyles>
  <dxfs count="11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_-* #,##0.00\ [$€-40C]_-;\-* #,##0.00\ [$€-40C]_-;_-* &quot;-&quot;??\ [$€-40C]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medium">
          <color indexed="64"/>
        </top>
      </border>
    </dxf>
    <dxf>
      <fill>
        <patternFill patternType="solid">
          <fgColor indexed="64"/>
          <bgColor rgb="FFC00000"/>
        </patternFill>
      </fill>
      <alignment horizontal="center" vertical="center" textRotation="0" indent="0" justifyLastLine="0" shrinkToFit="0" readingOrder="0"/>
    </dxf>
  </dxfs>
  <tableStyles count="0" defaultTableStyle="TableStyleMedium2" defaultPivotStyle="PivotStyleLight16"/>
  <colors>
    <mruColors>
      <color rgb="FF527A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Saisie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624841</xdr:colOff>
      <xdr:row>7</xdr:row>
      <xdr:rowOff>120015</xdr:rowOff>
    </xdr:from>
    <xdr:to>
      <xdr:col>4</xdr:col>
      <xdr:colOff>358140</xdr:colOff>
      <xdr:row>10</xdr:row>
      <xdr:rowOff>53340</xdr:rowOff>
    </xdr:to>
    <xdr:sp macro="[0]!Feuille_Saisie" textlink="">
      <xdr:nvSpPr>
        <xdr:cNvPr id="40" name="Rectangle à coins arrondis 39">
          <a:hlinkClick xmlns:r="http://schemas.openxmlformats.org/officeDocument/2006/relationships" r:id="rId1"/>
        </xdr:cNvPr>
        <xdr:cNvSpPr/>
      </xdr:nvSpPr>
      <xdr:spPr>
        <a:xfrm>
          <a:off x="2385061" y="1217295"/>
          <a:ext cx="2110739" cy="481965"/>
        </a:xfrm>
        <a:prstGeom prst="roundRect">
          <a:avLst/>
        </a:prstGeom>
        <a:solidFill>
          <a:srgbClr val="C00000"/>
        </a:solidFill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Saisie</a:t>
          </a:r>
        </a:p>
      </xdr:txBody>
    </xdr:sp>
    <xdr:clientData/>
  </xdr:twoCellAnchor>
  <xdr:twoCellAnchor>
    <xdr:from>
      <xdr:col>5</xdr:col>
      <xdr:colOff>5715</xdr:colOff>
      <xdr:row>7</xdr:row>
      <xdr:rowOff>135254</xdr:rowOff>
    </xdr:from>
    <xdr:to>
      <xdr:col>7</xdr:col>
      <xdr:colOff>525780</xdr:colOff>
      <xdr:row>10</xdr:row>
      <xdr:rowOff>30480</xdr:rowOff>
    </xdr:to>
    <xdr:sp macro="[0]!Feuille_HistoriqueAnnuel" textlink="">
      <xdr:nvSpPr>
        <xdr:cNvPr id="2" name="Rectangle à coins arrondis 1"/>
        <xdr:cNvSpPr/>
      </xdr:nvSpPr>
      <xdr:spPr>
        <a:xfrm>
          <a:off x="4935855" y="1232534"/>
          <a:ext cx="2105025" cy="443866"/>
        </a:xfrm>
        <a:prstGeom prst="roundRect">
          <a:avLst/>
        </a:prstGeom>
        <a:solidFill>
          <a:srgbClr val="C00000"/>
        </a:solidFill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+mn-lt"/>
              <a:ea typeface="+mn-ea"/>
              <a:cs typeface="+mn-cs"/>
            </a:rPr>
            <a:t>Historique Annuel</a:t>
          </a:r>
        </a:p>
      </xdr:txBody>
    </xdr:sp>
    <xdr:clientData/>
  </xdr:twoCellAnchor>
  <xdr:twoCellAnchor>
    <xdr:from>
      <xdr:col>0</xdr:col>
      <xdr:colOff>902970</xdr:colOff>
      <xdr:row>11</xdr:row>
      <xdr:rowOff>7620</xdr:rowOff>
    </xdr:from>
    <xdr:to>
      <xdr:col>1</xdr:col>
      <xdr:colOff>331470</xdr:colOff>
      <xdr:row>14</xdr:row>
      <xdr:rowOff>36195</xdr:rowOff>
    </xdr:to>
    <xdr:sp macro="" textlink="">
      <xdr:nvSpPr>
        <xdr:cNvPr id="4" name="Rectangle avec coins arrondis en diagonale 3"/>
        <xdr:cNvSpPr/>
      </xdr:nvSpPr>
      <xdr:spPr>
        <a:xfrm>
          <a:off x="902970" y="1836420"/>
          <a:ext cx="1188720" cy="577215"/>
        </a:xfrm>
        <a:prstGeom prst="round2DiagRect">
          <a:avLst/>
        </a:prstGeom>
        <a:solidFill>
          <a:srgbClr val="527ADE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0"/>
            <a:t>JANVIER</a:t>
          </a:r>
        </a:p>
      </xdr:txBody>
    </xdr:sp>
    <xdr:clientData/>
  </xdr:twoCellAnchor>
  <xdr:twoCellAnchor>
    <xdr:from>
      <xdr:col>3</xdr:col>
      <xdr:colOff>150495</xdr:colOff>
      <xdr:row>10</xdr:row>
      <xdr:rowOff>167640</xdr:rowOff>
    </xdr:from>
    <xdr:to>
      <xdr:col>4</xdr:col>
      <xdr:colOff>531495</xdr:colOff>
      <xdr:row>14</xdr:row>
      <xdr:rowOff>13335</xdr:rowOff>
    </xdr:to>
    <xdr:sp macro="" textlink="">
      <xdr:nvSpPr>
        <xdr:cNvPr id="9" name="Rectangle avec coins arrondis en diagonale 8"/>
        <xdr:cNvSpPr/>
      </xdr:nvSpPr>
      <xdr:spPr>
        <a:xfrm>
          <a:off x="3495675" y="1813560"/>
          <a:ext cx="1173480" cy="577215"/>
        </a:xfrm>
        <a:prstGeom prst="round2DiagRect">
          <a:avLst/>
        </a:prstGeom>
        <a:solidFill>
          <a:srgbClr val="527ADE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600">
              <a:solidFill>
                <a:schemeClr val="lt1"/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1</xdr:col>
      <xdr:colOff>422910</xdr:colOff>
      <xdr:row>11</xdr:row>
      <xdr:rowOff>3810</xdr:rowOff>
    </xdr:from>
    <xdr:to>
      <xdr:col>3</xdr:col>
      <xdr:colOff>41910</xdr:colOff>
      <xdr:row>14</xdr:row>
      <xdr:rowOff>32385</xdr:rowOff>
    </xdr:to>
    <xdr:sp macro="" textlink="">
      <xdr:nvSpPr>
        <xdr:cNvPr id="10" name="Rectangle avec coins arrondis en diagonale 9"/>
        <xdr:cNvSpPr/>
      </xdr:nvSpPr>
      <xdr:spPr>
        <a:xfrm>
          <a:off x="2183130" y="1832610"/>
          <a:ext cx="1203960" cy="577215"/>
        </a:xfrm>
        <a:prstGeom prst="round2DiagRect">
          <a:avLst/>
        </a:prstGeom>
        <a:solidFill>
          <a:srgbClr val="527ADE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600" b="0">
              <a:solidFill>
                <a:schemeClr val="lt1"/>
              </a:solidFill>
              <a:latin typeface="+mn-lt"/>
              <a:ea typeface="+mn-ea"/>
              <a:cs typeface="+mn-cs"/>
            </a:rPr>
            <a:t>FEVRIER</a:t>
          </a:r>
        </a:p>
      </xdr:txBody>
    </xdr:sp>
    <xdr:clientData/>
  </xdr:twoCellAnchor>
  <xdr:twoCellAnchor>
    <xdr:from>
      <xdr:col>4</xdr:col>
      <xdr:colOff>624840</xdr:colOff>
      <xdr:row>10</xdr:row>
      <xdr:rowOff>171450</xdr:rowOff>
    </xdr:from>
    <xdr:to>
      <xdr:col>6</xdr:col>
      <xdr:colOff>243840</xdr:colOff>
      <xdr:row>14</xdr:row>
      <xdr:rowOff>17145</xdr:rowOff>
    </xdr:to>
    <xdr:sp macro="" textlink="">
      <xdr:nvSpPr>
        <xdr:cNvPr id="11" name="Rectangle avec coins arrondis en diagonale 10"/>
        <xdr:cNvSpPr/>
      </xdr:nvSpPr>
      <xdr:spPr>
        <a:xfrm>
          <a:off x="4762500" y="1817370"/>
          <a:ext cx="1203960" cy="577215"/>
        </a:xfrm>
        <a:prstGeom prst="round2DiagRect">
          <a:avLst/>
        </a:prstGeom>
        <a:solidFill>
          <a:srgbClr val="527ADE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600">
              <a:solidFill>
                <a:schemeClr val="lt1"/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0</xdr:col>
      <xdr:colOff>904875</xdr:colOff>
      <xdr:row>14</xdr:row>
      <xdr:rowOff>167640</xdr:rowOff>
    </xdr:from>
    <xdr:to>
      <xdr:col>1</xdr:col>
      <xdr:colOff>333375</xdr:colOff>
      <xdr:row>18</xdr:row>
      <xdr:rowOff>13335</xdr:rowOff>
    </xdr:to>
    <xdr:sp macro="" textlink="">
      <xdr:nvSpPr>
        <xdr:cNvPr id="12" name="Rectangle avec coins arrondis en diagonale 11"/>
        <xdr:cNvSpPr/>
      </xdr:nvSpPr>
      <xdr:spPr>
        <a:xfrm>
          <a:off x="904875" y="2545080"/>
          <a:ext cx="1188720" cy="577215"/>
        </a:xfrm>
        <a:prstGeom prst="round2DiagRect">
          <a:avLst/>
        </a:prstGeom>
        <a:solidFill>
          <a:srgbClr val="527ADE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600">
              <a:solidFill>
                <a:schemeClr val="lt1"/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</xdr:col>
      <xdr:colOff>424815</xdr:colOff>
      <xdr:row>14</xdr:row>
      <xdr:rowOff>171450</xdr:rowOff>
    </xdr:from>
    <xdr:to>
      <xdr:col>3</xdr:col>
      <xdr:colOff>43815</xdr:colOff>
      <xdr:row>18</xdr:row>
      <xdr:rowOff>17145</xdr:rowOff>
    </xdr:to>
    <xdr:sp macro="" textlink="">
      <xdr:nvSpPr>
        <xdr:cNvPr id="13" name="Rectangle avec coins arrondis en diagonale 12"/>
        <xdr:cNvSpPr/>
      </xdr:nvSpPr>
      <xdr:spPr>
        <a:xfrm>
          <a:off x="2185035" y="2548890"/>
          <a:ext cx="1203960" cy="577215"/>
        </a:xfrm>
        <a:prstGeom prst="round2DiagRect">
          <a:avLst/>
        </a:prstGeom>
        <a:solidFill>
          <a:srgbClr val="527ADE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600">
              <a:solidFill>
                <a:schemeClr val="lt1"/>
              </a:solidFill>
              <a:latin typeface="+mn-lt"/>
              <a:ea typeface="+mn-ea"/>
              <a:cs typeface="+mn-cs"/>
            </a:rPr>
            <a:t>AOUT</a:t>
          </a:r>
        </a:p>
      </xdr:txBody>
    </xdr:sp>
    <xdr:clientData/>
  </xdr:twoCellAnchor>
  <xdr:twoCellAnchor>
    <xdr:from>
      <xdr:col>3</xdr:col>
      <xdr:colOff>148590</xdr:colOff>
      <xdr:row>14</xdr:row>
      <xdr:rowOff>171450</xdr:rowOff>
    </xdr:from>
    <xdr:to>
      <xdr:col>4</xdr:col>
      <xdr:colOff>529590</xdr:colOff>
      <xdr:row>18</xdr:row>
      <xdr:rowOff>9525</xdr:rowOff>
    </xdr:to>
    <xdr:sp macro="" textlink="">
      <xdr:nvSpPr>
        <xdr:cNvPr id="14" name="Rectangle avec coins arrondis en diagonale 13"/>
        <xdr:cNvSpPr/>
      </xdr:nvSpPr>
      <xdr:spPr>
        <a:xfrm>
          <a:off x="3493770" y="2548890"/>
          <a:ext cx="1173480" cy="569595"/>
        </a:xfrm>
        <a:prstGeom prst="round2DiagRect">
          <a:avLst/>
        </a:prstGeom>
        <a:solidFill>
          <a:srgbClr val="527ADE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600">
              <a:solidFill>
                <a:schemeClr val="lt1"/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6</xdr:col>
      <xdr:colOff>331470</xdr:colOff>
      <xdr:row>14</xdr:row>
      <xdr:rowOff>161925</xdr:rowOff>
    </xdr:from>
    <xdr:to>
      <xdr:col>7</xdr:col>
      <xdr:colOff>784860</xdr:colOff>
      <xdr:row>18</xdr:row>
      <xdr:rowOff>7620</xdr:rowOff>
    </xdr:to>
    <xdr:sp macro="" textlink="">
      <xdr:nvSpPr>
        <xdr:cNvPr id="15" name="Rectangle avec coins arrondis en diagonale 14"/>
        <xdr:cNvSpPr/>
      </xdr:nvSpPr>
      <xdr:spPr>
        <a:xfrm>
          <a:off x="6054090" y="2539365"/>
          <a:ext cx="1245870" cy="577215"/>
        </a:xfrm>
        <a:prstGeom prst="round2DiagRect">
          <a:avLst/>
        </a:prstGeom>
        <a:solidFill>
          <a:srgbClr val="527ADE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600">
              <a:solidFill>
                <a:schemeClr val="lt1"/>
              </a:solidFill>
              <a:latin typeface="+mn-lt"/>
              <a:ea typeface="+mn-ea"/>
              <a:cs typeface="+mn-cs"/>
            </a:rPr>
            <a:t>NOVEMBRE</a:t>
          </a:r>
          <a:endParaRPr lang="fr-FR" sz="14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617220</xdr:colOff>
      <xdr:row>14</xdr:row>
      <xdr:rowOff>158115</xdr:rowOff>
    </xdr:from>
    <xdr:to>
      <xdr:col>6</xdr:col>
      <xdr:colOff>236220</xdr:colOff>
      <xdr:row>18</xdr:row>
      <xdr:rowOff>3810</xdr:rowOff>
    </xdr:to>
    <xdr:sp macro="" textlink="">
      <xdr:nvSpPr>
        <xdr:cNvPr id="16" name="Rectangle avec coins arrondis en diagonale 15"/>
        <xdr:cNvSpPr/>
      </xdr:nvSpPr>
      <xdr:spPr>
        <a:xfrm>
          <a:off x="4754880" y="2535555"/>
          <a:ext cx="1203960" cy="577215"/>
        </a:xfrm>
        <a:prstGeom prst="round2DiagRect">
          <a:avLst/>
        </a:prstGeom>
        <a:solidFill>
          <a:srgbClr val="527ADE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600">
              <a:solidFill>
                <a:schemeClr val="lt1"/>
              </a:solidFill>
              <a:latin typeface="+mn-lt"/>
              <a:ea typeface="+mn-ea"/>
              <a:cs typeface="+mn-cs"/>
            </a:rPr>
            <a:t>OCTOBRE</a:t>
          </a:r>
          <a:endParaRPr lang="fr-FR" sz="14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8</xdr:col>
      <xdr:colOff>60960</xdr:colOff>
      <xdr:row>14</xdr:row>
      <xdr:rowOff>148590</xdr:rowOff>
    </xdr:from>
    <xdr:to>
      <xdr:col>9</xdr:col>
      <xdr:colOff>464820</xdr:colOff>
      <xdr:row>17</xdr:row>
      <xdr:rowOff>177165</xdr:rowOff>
    </xdr:to>
    <xdr:sp macro="" textlink="">
      <xdr:nvSpPr>
        <xdr:cNvPr id="17" name="Rectangle avec coins arrondis en diagonale 16"/>
        <xdr:cNvSpPr/>
      </xdr:nvSpPr>
      <xdr:spPr>
        <a:xfrm>
          <a:off x="7368540" y="2526030"/>
          <a:ext cx="1196340" cy="577215"/>
        </a:xfrm>
        <a:prstGeom prst="round2DiagRect">
          <a:avLst/>
        </a:prstGeom>
        <a:solidFill>
          <a:srgbClr val="527ADE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600">
              <a:solidFill>
                <a:schemeClr val="lt1"/>
              </a:solidFill>
              <a:latin typeface="+mn-lt"/>
              <a:ea typeface="+mn-ea"/>
              <a:cs typeface="+mn-cs"/>
            </a:rPr>
            <a:t>DECEMBRE</a:t>
          </a:r>
        </a:p>
      </xdr:txBody>
    </xdr:sp>
    <xdr:clientData/>
  </xdr:twoCellAnchor>
  <xdr:twoCellAnchor>
    <xdr:from>
      <xdr:col>8</xdr:col>
      <xdr:colOff>53340</xdr:colOff>
      <xdr:row>10</xdr:row>
      <xdr:rowOff>161925</xdr:rowOff>
    </xdr:from>
    <xdr:to>
      <xdr:col>9</xdr:col>
      <xdr:colOff>434340</xdr:colOff>
      <xdr:row>14</xdr:row>
      <xdr:rowOff>7620</xdr:rowOff>
    </xdr:to>
    <xdr:sp macro="" textlink="">
      <xdr:nvSpPr>
        <xdr:cNvPr id="18" name="Rectangle avec coins arrondis en diagonale 17"/>
        <xdr:cNvSpPr/>
      </xdr:nvSpPr>
      <xdr:spPr>
        <a:xfrm>
          <a:off x="7360920" y="1807845"/>
          <a:ext cx="1173480" cy="577215"/>
        </a:xfrm>
        <a:prstGeom prst="round2DiagRect">
          <a:avLst/>
        </a:prstGeom>
        <a:solidFill>
          <a:srgbClr val="527ADE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600">
              <a:solidFill>
                <a:schemeClr val="lt1"/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6</xdr:col>
      <xdr:colOff>335280</xdr:colOff>
      <xdr:row>10</xdr:row>
      <xdr:rowOff>167640</xdr:rowOff>
    </xdr:from>
    <xdr:to>
      <xdr:col>7</xdr:col>
      <xdr:colOff>746760</xdr:colOff>
      <xdr:row>14</xdr:row>
      <xdr:rowOff>13335</xdr:rowOff>
    </xdr:to>
    <xdr:sp macro="" textlink="">
      <xdr:nvSpPr>
        <xdr:cNvPr id="19" name="Rectangle avec coins arrondis en diagonale 18"/>
        <xdr:cNvSpPr/>
      </xdr:nvSpPr>
      <xdr:spPr>
        <a:xfrm>
          <a:off x="6057900" y="1813560"/>
          <a:ext cx="1203960" cy="577215"/>
        </a:xfrm>
        <a:prstGeom prst="round2DiagRect">
          <a:avLst/>
        </a:prstGeom>
        <a:solidFill>
          <a:srgbClr val="527ADE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600">
              <a:solidFill>
                <a:schemeClr val="lt1"/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 editAs="oneCell">
    <xdr:from>
      <xdr:col>3</xdr:col>
      <xdr:colOff>640080</xdr:colOff>
      <xdr:row>1</xdr:row>
      <xdr:rowOff>30480</xdr:rowOff>
    </xdr:from>
    <xdr:to>
      <xdr:col>9</xdr:col>
      <xdr:colOff>266700</xdr:colOff>
      <xdr:row>5</xdr:row>
      <xdr:rowOff>175260</xdr:rowOff>
    </xdr:to>
    <xdr:pic>
      <xdr:nvPicPr>
        <xdr:cNvPr id="4097" name="il_fi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3985260" y="213360"/>
          <a:ext cx="4381500" cy="876300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365298</xdr:colOff>
      <xdr:row>0</xdr:row>
      <xdr:rowOff>73960</xdr:rowOff>
    </xdr:from>
    <xdr:to>
      <xdr:col>3</xdr:col>
      <xdr:colOff>654423</xdr:colOff>
      <xdr:row>2</xdr:row>
      <xdr:rowOff>170330</xdr:rowOff>
    </xdr:to>
    <xdr:sp macro="[0]!macrodate" textlink="">
      <xdr:nvSpPr>
        <xdr:cNvPr id="3" name="Ellipse 2"/>
        <xdr:cNvSpPr/>
      </xdr:nvSpPr>
      <xdr:spPr>
        <a:xfrm>
          <a:off x="2516827" y="73960"/>
          <a:ext cx="1033196" cy="454958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Date Aujourd'hui</a:t>
          </a:r>
        </a:p>
      </xdr:txBody>
    </xdr:sp>
    <xdr:clientData/>
  </xdr:twoCellAnchor>
  <xdr:twoCellAnchor>
    <xdr:from>
      <xdr:col>3</xdr:col>
      <xdr:colOff>750794</xdr:colOff>
      <xdr:row>0</xdr:row>
      <xdr:rowOff>91888</xdr:rowOff>
    </xdr:from>
    <xdr:to>
      <xdr:col>4</xdr:col>
      <xdr:colOff>358589</xdr:colOff>
      <xdr:row>2</xdr:row>
      <xdr:rowOff>159123</xdr:rowOff>
    </xdr:to>
    <xdr:sp macro="[0]!macroentrée" textlink="">
      <xdr:nvSpPr>
        <xdr:cNvPr id="7" name="Rectangle 6"/>
        <xdr:cNvSpPr/>
      </xdr:nvSpPr>
      <xdr:spPr>
        <a:xfrm>
          <a:off x="3646394" y="91888"/>
          <a:ext cx="1104901" cy="425823"/>
        </a:xfrm>
        <a:prstGeom prst="rect">
          <a:avLst/>
        </a:prstGeom>
        <a:solidFill>
          <a:srgbClr val="92D050"/>
        </a:solidFill>
        <a:ln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Entrée</a:t>
          </a:r>
        </a:p>
      </xdr:txBody>
    </xdr:sp>
    <xdr:clientData/>
  </xdr:twoCellAnchor>
  <xdr:twoCellAnchor>
    <xdr:from>
      <xdr:col>4</xdr:col>
      <xdr:colOff>454433</xdr:colOff>
      <xdr:row>0</xdr:row>
      <xdr:rowOff>82922</xdr:rowOff>
    </xdr:from>
    <xdr:to>
      <xdr:col>5</xdr:col>
      <xdr:colOff>555849</xdr:colOff>
      <xdr:row>2</xdr:row>
      <xdr:rowOff>150156</xdr:rowOff>
    </xdr:to>
    <xdr:sp macro="[0]!macrodépense" textlink="">
      <xdr:nvSpPr>
        <xdr:cNvPr id="8" name="Rectangle 7"/>
        <xdr:cNvSpPr/>
      </xdr:nvSpPr>
      <xdr:spPr>
        <a:xfrm>
          <a:off x="4847139" y="82922"/>
          <a:ext cx="1060639" cy="425822"/>
        </a:xfrm>
        <a:prstGeom prst="rect">
          <a:avLst/>
        </a:prstGeom>
        <a:solidFill>
          <a:srgbClr val="92D050"/>
        </a:solidFill>
        <a:ln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Dépense</a:t>
          </a:r>
        </a:p>
      </xdr:txBody>
    </xdr:sp>
    <xdr:clientData/>
  </xdr:twoCellAnchor>
  <xdr:twoCellAnchor>
    <xdr:from>
      <xdr:col>0</xdr:col>
      <xdr:colOff>56030</xdr:colOff>
      <xdr:row>0</xdr:row>
      <xdr:rowOff>100852</xdr:rowOff>
    </xdr:from>
    <xdr:to>
      <xdr:col>2</xdr:col>
      <xdr:colOff>313765</xdr:colOff>
      <xdr:row>2</xdr:row>
      <xdr:rowOff>168087</xdr:rowOff>
    </xdr:to>
    <xdr:sp macro="[0]!Macronouvellesaisie" textlink="">
      <xdr:nvSpPr>
        <xdr:cNvPr id="10" name="Rectangle 9"/>
        <xdr:cNvSpPr/>
      </xdr:nvSpPr>
      <xdr:spPr>
        <a:xfrm>
          <a:off x="56030" y="100852"/>
          <a:ext cx="1781735" cy="448235"/>
        </a:xfrm>
        <a:prstGeom prst="rect">
          <a:avLst/>
        </a:prstGeom>
        <a:solidFill>
          <a:srgbClr val="527ADE"/>
        </a:solidFill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Nouvelle</a:t>
          </a:r>
          <a:r>
            <a:rPr lang="fr-FR" sz="1400" baseline="0"/>
            <a:t> </a:t>
          </a:r>
          <a:r>
            <a:rPr lang="fr-FR" sz="1600" b="1" baseline="0"/>
            <a:t>saisie (Ctrl N)</a:t>
          </a:r>
          <a:endParaRPr lang="fr-FR" sz="1400" b="1"/>
        </a:p>
      </xdr:txBody>
    </xdr:sp>
    <xdr:clientData/>
  </xdr:twoCellAnchor>
  <xdr:twoCellAnchor>
    <xdr:from>
      <xdr:col>5</xdr:col>
      <xdr:colOff>648260</xdr:colOff>
      <xdr:row>0</xdr:row>
      <xdr:rowOff>95811</xdr:rowOff>
    </xdr:from>
    <xdr:to>
      <xdr:col>6</xdr:col>
      <xdr:colOff>298076</xdr:colOff>
      <xdr:row>2</xdr:row>
      <xdr:rowOff>162486</xdr:rowOff>
    </xdr:to>
    <xdr:sp macro="[0]!macroréel" textlink="">
      <xdr:nvSpPr>
        <xdr:cNvPr id="11" name="Rectangle 10"/>
        <xdr:cNvSpPr/>
      </xdr:nvSpPr>
      <xdr:spPr>
        <a:xfrm>
          <a:off x="6000189" y="95811"/>
          <a:ext cx="644899" cy="425263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Réel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6</xdr:col>
      <xdr:colOff>417418</xdr:colOff>
      <xdr:row>0</xdr:row>
      <xdr:rowOff>113740</xdr:rowOff>
    </xdr:from>
    <xdr:to>
      <xdr:col>7</xdr:col>
      <xdr:colOff>99171</xdr:colOff>
      <xdr:row>3</xdr:row>
      <xdr:rowOff>1121</xdr:rowOff>
    </xdr:to>
    <xdr:sp macro="[0]!macroprévi" textlink="">
      <xdr:nvSpPr>
        <xdr:cNvPr id="12" name="Rectangle 11"/>
        <xdr:cNvSpPr/>
      </xdr:nvSpPr>
      <xdr:spPr>
        <a:xfrm>
          <a:off x="6764430" y="113740"/>
          <a:ext cx="775447" cy="425263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Prévu</a:t>
          </a:r>
        </a:p>
      </xdr:txBody>
    </xdr:sp>
    <xdr:clientData/>
  </xdr:twoCellAnchor>
  <xdr:twoCellAnchor>
    <xdr:from>
      <xdr:col>7</xdr:col>
      <xdr:colOff>188259</xdr:colOff>
      <xdr:row>3</xdr:row>
      <xdr:rowOff>159684</xdr:rowOff>
    </xdr:from>
    <xdr:to>
      <xdr:col>7</xdr:col>
      <xdr:colOff>1210235</xdr:colOff>
      <xdr:row>6</xdr:row>
      <xdr:rowOff>35859</xdr:rowOff>
    </xdr:to>
    <xdr:sp macro="[0]!MacroSuprSaisie" textlink="">
      <xdr:nvSpPr>
        <xdr:cNvPr id="14" name="Ellipse 13"/>
        <xdr:cNvSpPr/>
      </xdr:nvSpPr>
      <xdr:spPr>
        <a:xfrm>
          <a:off x="7628965" y="697566"/>
          <a:ext cx="1021976" cy="620246"/>
        </a:xfrm>
        <a:prstGeom prst="ellipse">
          <a:avLst/>
        </a:prstGeom>
        <a:solidFill>
          <a:srgbClr val="527ADE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Effacer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390525</xdr:colOff>
          <xdr:row>0</xdr:row>
          <xdr:rowOff>66675</xdr:rowOff>
        </xdr:from>
        <xdr:to>
          <xdr:col>8</xdr:col>
          <xdr:colOff>657225</xdr:colOff>
          <xdr:row>3</xdr:row>
          <xdr:rowOff>9525</xdr:rowOff>
        </xdr:to>
        <xdr:sp macro="" textlink="">
          <xdr:nvSpPr>
            <xdr:cNvPr id="3073" name="Toggle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Saisietablx" displayName="Saisietablx" ref="A8:I18" totalsRowShown="0" headerRowDxfId="10" tableBorderDxfId="9">
  <tableColumns count="9">
    <tableColumn id="9" name="Mois" dataDxfId="8">
      <calculatedColumnFormula>IF(ISBLANK(Saisietablx[[Date ]]),"",HLOOKUP(MONTH(B9),K1:V2,2,FALSE))</calculatedColumnFormula>
    </tableColumn>
    <tableColumn id="1" name="Date " dataDxfId="7"/>
    <tableColumn id="2" name="Catégorie" dataDxfId="6"/>
    <tableColumn id="3" name="Libellé " dataDxfId="5"/>
    <tableColumn id="4" name="Prévu/Réalisé" dataDxfId="4"/>
    <tableColumn id="5" name="Dépense - " dataDxfId="3"/>
    <tableColumn id="6" name="Encaissement  + " dataDxfId="2"/>
    <tableColumn id="7" name="Opération" dataDxfId="1">
      <calculatedColumnFormula>G9-F9</calculatedColumnFormula>
    </tableColumn>
    <tableColumn id="8" name="Colonne1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3"/>
  <sheetViews>
    <sheetView showGridLines="0" zoomScaleNormal="100" zoomScalePageLayoutView="60" workbookViewId="0">
      <selection activeCell="K11" sqref="K11"/>
    </sheetView>
  </sheetViews>
  <sheetFormatPr baseColWidth="10" defaultRowHeight="15" x14ac:dyDescent="0.25"/>
  <cols>
    <col min="1" max="1" width="25.7109375" customWidth="1"/>
  </cols>
  <sheetData>
    <row r="1" spans="1:6" x14ac:dyDescent="0.25">
      <c r="A1" s="2"/>
      <c r="B1" s="2"/>
      <c r="C1" s="2"/>
      <c r="D1" s="2"/>
      <c r="E1" s="2"/>
      <c r="F1" s="2"/>
    </row>
    <row r="2" spans="1:6" x14ac:dyDescent="0.25">
      <c r="A2" s="2"/>
      <c r="B2" s="2"/>
      <c r="C2" s="2"/>
      <c r="D2" s="2"/>
      <c r="E2" s="2"/>
      <c r="F2" s="2"/>
    </row>
    <row r="3" spans="1:6" x14ac:dyDescent="0.25">
      <c r="A3" s="1" t="s">
        <v>0</v>
      </c>
    </row>
    <row r="4" spans="1:6" x14ac:dyDescent="0.25">
      <c r="A4" s="1" t="s">
        <v>1</v>
      </c>
    </row>
    <row r="5" spans="1:6" x14ac:dyDescent="0.25">
      <c r="A5" s="1" t="s">
        <v>2</v>
      </c>
    </row>
    <row r="6" spans="1:6" s="15" customFormat="1" x14ac:dyDescent="0.25">
      <c r="A6" s="1"/>
    </row>
    <row r="32" ht="15.75" thickBot="1" x14ac:dyDescent="0.3"/>
    <row r="33" spans="1:2" ht="15.75" thickBot="1" x14ac:dyDescent="0.3">
      <c r="A33" s="3" t="s">
        <v>3</v>
      </c>
      <c r="B33" s="4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V18"/>
  <sheetViews>
    <sheetView zoomScale="85" zoomScaleNormal="85" workbookViewId="0">
      <selection activeCell="K10" sqref="K10"/>
    </sheetView>
  </sheetViews>
  <sheetFormatPr baseColWidth="10" defaultRowHeight="15" x14ac:dyDescent="0.25"/>
  <cols>
    <col min="1" max="1" width="14.7109375" customWidth="1"/>
    <col min="2" max="2" width="16.7109375" customWidth="1"/>
    <col min="3" max="3" width="12.140625" customWidth="1"/>
    <col min="4" max="4" width="21.85546875" customWidth="1"/>
    <col min="5" max="5" width="14" customWidth="1"/>
    <col min="6" max="6" width="14.42578125" customWidth="1"/>
    <col min="7" max="7" width="15.85546875" customWidth="1"/>
    <col min="8" max="8" width="18.42578125" customWidth="1"/>
  </cols>
  <sheetData>
    <row r="1" spans="1:22" x14ac:dyDescent="0.25">
      <c r="K1" s="36">
        <v>1</v>
      </c>
      <c r="L1" s="36">
        <v>2</v>
      </c>
      <c r="M1" s="36">
        <v>3</v>
      </c>
      <c r="N1" s="36">
        <v>4</v>
      </c>
      <c r="O1" s="36">
        <v>5</v>
      </c>
      <c r="P1" s="36">
        <v>6</v>
      </c>
      <c r="Q1" s="36">
        <v>7</v>
      </c>
      <c r="R1" s="36">
        <v>8</v>
      </c>
      <c r="S1" s="36">
        <v>9</v>
      </c>
      <c r="T1" s="36">
        <v>10</v>
      </c>
      <c r="U1" s="36">
        <v>11</v>
      </c>
      <c r="V1" s="36">
        <v>12</v>
      </c>
    </row>
    <row r="2" spans="1:22" x14ac:dyDescent="0.25">
      <c r="K2" s="36" t="s">
        <v>21</v>
      </c>
      <c r="L2" s="36" t="s">
        <v>9</v>
      </c>
      <c r="M2" s="36" t="s">
        <v>10</v>
      </c>
      <c r="N2" s="36" t="s">
        <v>11</v>
      </c>
      <c r="O2" s="36" t="s">
        <v>12</v>
      </c>
      <c r="P2" s="36" t="s">
        <v>13</v>
      </c>
      <c r="Q2" s="36" t="s">
        <v>14</v>
      </c>
      <c r="R2" s="36" t="s">
        <v>15</v>
      </c>
      <c r="S2" s="36" t="s">
        <v>16</v>
      </c>
      <c r="T2" s="36" t="s">
        <v>17</v>
      </c>
      <c r="U2" s="36" t="s">
        <v>18</v>
      </c>
      <c r="V2" s="36" t="s">
        <v>19</v>
      </c>
    </row>
    <row r="3" spans="1:22" x14ac:dyDescent="0.25"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</row>
    <row r="4" spans="1:22" s="15" customFormat="1" x14ac:dyDescent="0.25"/>
    <row r="5" spans="1:22" s="15" customFormat="1" ht="30" customHeight="1" x14ac:dyDescent="0.3">
      <c r="A5" s="31" t="s">
        <v>40</v>
      </c>
      <c r="B5" s="28">
        <v>-2000</v>
      </c>
      <c r="C5" s="27"/>
    </row>
    <row r="6" spans="1:22" s="15" customFormat="1" x14ac:dyDescent="0.25">
      <c r="A6" s="5"/>
      <c r="B6" s="8"/>
      <c r="C6" s="8"/>
      <c r="D6" s="5"/>
      <c r="E6" s="30"/>
      <c r="F6" s="5"/>
      <c r="G6" s="5"/>
      <c r="H6" s="5"/>
      <c r="J6" s="15">
        <f>J7+1</f>
        <v>1</v>
      </c>
    </row>
    <row r="7" spans="1:22" ht="19.5" thickBot="1" x14ac:dyDescent="0.3">
      <c r="A7" s="34"/>
      <c r="B7" s="8"/>
      <c r="C7" s="8"/>
      <c r="D7" s="5"/>
      <c r="E7" s="33"/>
      <c r="F7" s="33"/>
      <c r="G7" s="33"/>
      <c r="H7" s="5"/>
    </row>
    <row r="8" spans="1:22" ht="20.25" customHeight="1" x14ac:dyDescent="0.25">
      <c r="A8" s="13" t="s">
        <v>24</v>
      </c>
      <c r="B8" s="9" t="s">
        <v>4</v>
      </c>
      <c r="C8" s="9" t="s">
        <v>25</v>
      </c>
      <c r="D8" s="10" t="s">
        <v>5</v>
      </c>
      <c r="E8" s="11" t="s">
        <v>26</v>
      </c>
      <c r="F8" s="12" t="s">
        <v>6</v>
      </c>
      <c r="G8" s="12" t="s">
        <v>7</v>
      </c>
      <c r="H8" s="24" t="s">
        <v>42</v>
      </c>
      <c r="I8" s="48" t="s">
        <v>51</v>
      </c>
    </row>
    <row r="9" spans="1:22" s="15" customFormat="1" ht="14.25" customHeight="1" x14ac:dyDescent="0.25">
      <c r="A9" s="7" t="str">
        <f>IF(ISBLANK(Saisietablx[[Date ]]),"",HLOOKUP(MONTH(B9),K1:V2,2,FALSE))</f>
        <v>janvier</v>
      </c>
      <c r="B9" s="18">
        <v>42400</v>
      </c>
      <c r="C9" s="16"/>
      <c r="D9" s="16"/>
      <c r="E9" s="16"/>
      <c r="F9" s="17"/>
      <c r="G9" s="6"/>
      <c r="H9" s="29">
        <f>G9-F9</f>
        <v>0</v>
      </c>
      <c r="I9" s="7"/>
    </row>
    <row r="10" spans="1:22" s="15" customFormat="1" ht="14.25" customHeight="1" x14ac:dyDescent="0.25">
      <c r="A10" s="7" t="str">
        <f>IF(ISBLANK(Saisietablx[[Date ]]),"",HLOOKUP(MONTH(B10),K1:V2,2,FALSE))</f>
        <v>janvier</v>
      </c>
      <c r="B10" s="18">
        <v>42370</v>
      </c>
      <c r="C10" s="16"/>
      <c r="D10" s="16"/>
      <c r="E10" s="16"/>
      <c r="F10" s="17"/>
      <c r="G10" s="6"/>
      <c r="H10" s="29">
        <f>G10-F10</f>
        <v>0</v>
      </c>
      <c r="I10" s="16"/>
    </row>
    <row r="11" spans="1:22" s="15" customFormat="1" ht="14.25" customHeight="1" x14ac:dyDescent="0.25">
      <c r="A11" s="7" t="str">
        <f>IF(ISBLANK(Saisietablx[[Date ]]),"",HLOOKUP(MONTH(B11),K1:V2,2,FALSE))</f>
        <v>janvier</v>
      </c>
      <c r="B11" s="18">
        <v>42371</v>
      </c>
      <c r="C11" s="16"/>
      <c r="D11" s="16"/>
      <c r="E11" s="16"/>
      <c r="F11" s="17"/>
      <c r="G11" s="6"/>
      <c r="H11" s="29">
        <f>G11-F11</f>
        <v>0</v>
      </c>
      <c r="I11" s="16"/>
    </row>
    <row r="12" spans="1:22" s="15" customFormat="1" ht="14.25" customHeight="1" x14ac:dyDescent="0.25">
      <c r="A12" s="7" t="str">
        <f>IF(ISBLANK(Saisietablx[[Date ]]),"",HLOOKUP(MONTH(B12),K1:V2,2,FALSE))</f>
        <v>janvier</v>
      </c>
      <c r="B12" s="18">
        <v>42370</v>
      </c>
      <c r="C12" s="16"/>
      <c r="D12" s="16"/>
      <c r="E12" s="16"/>
      <c r="F12" s="17"/>
      <c r="G12" s="6"/>
      <c r="H12" s="29">
        <f>G12-F12</f>
        <v>0</v>
      </c>
      <c r="I12" s="16"/>
    </row>
    <row r="13" spans="1:22" s="15" customFormat="1" ht="14.25" customHeight="1" x14ac:dyDescent="0.25">
      <c r="A13" s="7" t="str">
        <f>IF(ISBLANK(Saisietablx[[Date ]]),"",HLOOKUP(MONTH(B13),K1:V2,2,FALSE))</f>
        <v>mars</v>
      </c>
      <c r="B13" s="18">
        <v>42445.362002314818</v>
      </c>
      <c r="C13" s="16"/>
      <c r="D13" s="16"/>
      <c r="E13" s="16"/>
      <c r="F13" s="17"/>
      <c r="G13" s="6"/>
      <c r="H13" s="29">
        <f t="shared" ref="H13:H18" si="0">G13-F13</f>
        <v>0</v>
      </c>
      <c r="I13" s="16"/>
    </row>
    <row r="14" spans="1:22" s="15" customFormat="1" ht="14.25" customHeight="1" x14ac:dyDescent="0.25">
      <c r="A14" s="7" t="str">
        <f>IF(ISBLANK(Saisietablx[[Date ]]),"",HLOOKUP(MONTH(B14),K1:V2,2,FALSE))</f>
        <v>janvier</v>
      </c>
      <c r="B14" s="18">
        <v>42385</v>
      </c>
      <c r="C14" s="16"/>
      <c r="D14" s="16"/>
      <c r="E14" s="16"/>
      <c r="F14" s="17"/>
      <c r="G14" s="6">
        <v>3000</v>
      </c>
      <c r="H14" s="29">
        <f t="shared" si="0"/>
        <v>3000</v>
      </c>
      <c r="I14" s="16"/>
    </row>
    <row r="15" spans="1:22" s="15" customFormat="1" ht="14.25" customHeight="1" x14ac:dyDescent="0.25">
      <c r="A15" s="7" t="str">
        <f>IF(ISBLANK(Saisietablx[[Date ]]),"",HLOOKUP(MONTH(B15),K1:V2,2,FALSE))</f>
        <v>janvier</v>
      </c>
      <c r="B15" s="18">
        <v>407631</v>
      </c>
      <c r="C15" s="16"/>
      <c r="D15" s="16"/>
      <c r="E15" s="16"/>
      <c r="F15" s="17"/>
      <c r="G15" s="6">
        <v>1000</v>
      </c>
      <c r="H15" s="29">
        <f t="shared" si="0"/>
        <v>1000</v>
      </c>
      <c r="I15" s="16"/>
    </row>
    <row r="16" spans="1:22" s="15" customFormat="1" ht="14.25" customHeight="1" x14ac:dyDescent="0.25">
      <c r="A16" s="7" t="str">
        <f>IF(ISBLANK(Saisietablx[[Date ]]),"",HLOOKUP(MONTH(B16),K1:V2,2,FALSE))</f>
        <v>janvier</v>
      </c>
      <c r="B16" s="18">
        <v>42386</v>
      </c>
      <c r="C16" s="16"/>
      <c r="D16" s="16"/>
      <c r="E16" s="16"/>
      <c r="F16" s="17">
        <v>1000</v>
      </c>
      <c r="G16" s="6"/>
      <c r="H16" s="29">
        <f t="shared" si="0"/>
        <v>-1000</v>
      </c>
      <c r="I16" s="16"/>
    </row>
    <row r="17" spans="1:9" s="15" customFormat="1" ht="14.25" customHeight="1" x14ac:dyDescent="0.25">
      <c r="A17" s="7" t="str">
        <f>IF(ISBLANK(Saisietablx[[Date ]]),"",HLOOKUP(MONTH(B17),K1:V2,2,FALSE))</f>
        <v>janvier</v>
      </c>
      <c r="B17" s="18">
        <v>42380</v>
      </c>
      <c r="C17" s="16"/>
      <c r="D17" s="16"/>
      <c r="E17" s="16"/>
      <c r="F17" s="17"/>
      <c r="G17" s="6">
        <v>3000</v>
      </c>
      <c r="H17" s="29">
        <f t="shared" si="0"/>
        <v>3000</v>
      </c>
      <c r="I17" s="16"/>
    </row>
    <row r="18" spans="1:9" s="15" customFormat="1" ht="14.25" customHeight="1" x14ac:dyDescent="0.25">
      <c r="A18" s="7" t="str">
        <f>IF(ISBLANK(Saisietablx[[Date ]]),"",HLOOKUP(MONTH(B18),K1:V2,2,FALSE))</f>
        <v>janvier</v>
      </c>
      <c r="B18" s="18">
        <v>42381</v>
      </c>
      <c r="C18" s="16"/>
      <c r="D18" s="16"/>
      <c r="E18" s="16"/>
      <c r="F18" s="17">
        <v>10000</v>
      </c>
      <c r="G18" s="6"/>
      <c r="H18" s="29">
        <f t="shared" si="0"/>
        <v>-10000</v>
      </c>
      <c r="I18" s="47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ToggleButton1">
          <controlPr defaultSize="0" autoLine="0" r:id="rId5">
            <anchor moveWithCells="1">
              <from>
                <xdr:col>7</xdr:col>
                <xdr:colOff>390525</xdr:colOff>
                <xdr:row>0</xdr:row>
                <xdr:rowOff>66675</xdr:rowOff>
              </from>
              <to>
                <xdr:col>8</xdr:col>
                <xdr:colOff>657225</xdr:colOff>
                <xdr:row>3</xdr:row>
                <xdr:rowOff>9525</xdr:rowOff>
              </to>
            </anchor>
          </controlPr>
        </control>
      </mc:Choice>
      <mc:Fallback>
        <control shapeId="3073" r:id="rId4" name="ToggleButton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E21" sqref="E21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0.39997558519241921"/>
  </sheetPr>
  <dimension ref="A1:M20"/>
  <sheetViews>
    <sheetView tabSelected="1" topLeftCell="G1" workbookViewId="0">
      <selection activeCell="B13" sqref="B13"/>
    </sheetView>
  </sheetViews>
  <sheetFormatPr baseColWidth="10" defaultRowHeight="15" x14ac:dyDescent="0.25"/>
  <cols>
    <col min="1" max="1" width="14.42578125" hidden="1" customWidth="1"/>
    <col min="2" max="2" width="4" style="15" customWidth="1"/>
    <col min="3" max="3" width="13" customWidth="1"/>
    <col min="4" max="4" width="12.28515625" customWidth="1"/>
    <col min="5" max="5" width="11.7109375" customWidth="1"/>
    <col min="7" max="7" width="15.5703125" customWidth="1"/>
    <col min="8" max="8" width="12.5703125" customWidth="1"/>
    <col min="9" max="9" width="19.140625" bestFit="1" customWidth="1"/>
    <col min="10" max="10" width="15.28515625" customWidth="1"/>
    <col min="11" max="11" width="17.42578125" customWidth="1"/>
    <col min="12" max="12" width="24" customWidth="1"/>
  </cols>
  <sheetData>
    <row r="1" spans="1:13" s="15" customFormat="1" ht="17.25" customHeight="1" x14ac:dyDescent="0.25">
      <c r="C1" s="38"/>
      <c r="D1" s="38"/>
      <c r="E1" s="38"/>
      <c r="F1" s="38"/>
      <c r="G1" s="38"/>
      <c r="H1" s="38"/>
      <c r="I1" s="12" t="str">
        <f>Saisie!A5</f>
        <v>Découvert
autorisé</v>
      </c>
      <c r="J1" s="35">
        <f>Saisie!B5</f>
        <v>-2000</v>
      </c>
      <c r="K1" s="15" t="str">
        <f>IF(J2&lt;J1,"découvert dépassé","")</f>
        <v>découvert dépassé</v>
      </c>
      <c r="L1" s="12" t="s">
        <v>49</v>
      </c>
      <c r="M1" s="32"/>
    </row>
    <row r="2" spans="1:13" s="15" customFormat="1" ht="15.75" x14ac:dyDescent="0.25">
      <c r="C2" s="38"/>
      <c r="D2" s="38"/>
      <c r="E2" s="38"/>
      <c r="F2" s="38"/>
      <c r="G2" s="38">
        <f>G3+F2</f>
        <v>0</v>
      </c>
      <c r="H2" s="38"/>
      <c r="I2" s="12" t="s">
        <v>47</v>
      </c>
      <c r="J2" s="32">
        <f>SUM($J$6:$J$1024)</f>
        <v>-4000</v>
      </c>
      <c r="L2" s="12" t="s">
        <v>46</v>
      </c>
      <c r="M2" s="32"/>
    </row>
    <row r="3" spans="1:13" ht="15.75" x14ac:dyDescent="0.25">
      <c r="C3" s="41" t="s">
        <v>43</v>
      </c>
      <c r="D3" s="42"/>
      <c r="E3" s="38"/>
      <c r="F3" s="38"/>
      <c r="G3" s="38"/>
      <c r="H3" s="38"/>
      <c r="I3" s="12" t="s">
        <v>45</v>
      </c>
      <c r="J3" s="32">
        <v>6000</v>
      </c>
    </row>
    <row r="4" spans="1:13" s="15" customFormat="1" ht="15.75" thickBot="1" x14ac:dyDescent="0.3">
      <c r="C4" s="38"/>
      <c r="D4" s="38"/>
      <c r="E4" s="38"/>
      <c r="F4" s="38"/>
      <c r="G4" s="38"/>
      <c r="H4" s="38"/>
    </row>
    <row r="5" spans="1:13" x14ac:dyDescent="0.25">
      <c r="A5" s="21" t="s">
        <v>24</v>
      </c>
      <c r="C5" s="39" t="s">
        <v>50</v>
      </c>
      <c r="D5" s="39" t="s">
        <v>4</v>
      </c>
      <c r="E5" s="39" t="s">
        <v>25</v>
      </c>
      <c r="F5" s="43" t="s">
        <v>5</v>
      </c>
      <c r="G5" s="44" t="s">
        <v>26</v>
      </c>
      <c r="H5" s="45" t="s">
        <v>6</v>
      </c>
      <c r="I5" s="45" t="s">
        <v>7</v>
      </c>
      <c r="J5" s="39" t="s">
        <v>42</v>
      </c>
      <c r="K5" s="39" t="s">
        <v>48</v>
      </c>
      <c r="L5" s="46" t="s">
        <v>44</v>
      </c>
    </row>
    <row r="6" spans="1:13" x14ac:dyDescent="0.25">
      <c r="A6" s="14" t="s">
        <v>21</v>
      </c>
      <c r="C6" s="7" t="s">
        <v>21</v>
      </c>
      <c r="D6" s="18">
        <v>42400</v>
      </c>
      <c r="E6" s="16"/>
      <c r="F6" s="16"/>
      <c r="G6" s="16"/>
      <c r="H6" s="17"/>
      <c r="I6" s="6"/>
      <c r="J6" s="29">
        <v>0</v>
      </c>
      <c r="K6" s="37"/>
      <c r="L6" s="38"/>
    </row>
    <row r="7" spans="1:13" x14ac:dyDescent="0.25">
      <c r="A7" s="14" t="s">
        <v>38</v>
      </c>
      <c r="C7" s="7" t="s">
        <v>21</v>
      </c>
      <c r="D7" s="18">
        <v>42370</v>
      </c>
      <c r="E7" s="16"/>
      <c r="F7" s="16"/>
      <c r="G7" s="16"/>
      <c r="H7" s="17"/>
      <c r="I7" s="6"/>
      <c r="J7" s="29">
        <v>0</v>
      </c>
      <c r="K7" s="37"/>
      <c r="L7" s="38"/>
    </row>
    <row r="8" spans="1:13" x14ac:dyDescent="0.25">
      <c r="C8" s="7" t="s">
        <v>21</v>
      </c>
      <c r="D8" s="18">
        <v>42371</v>
      </c>
      <c r="E8" s="16"/>
      <c r="F8" s="16"/>
      <c r="G8" s="16"/>
      <c r="H8" s="17"/>
      <c r="I8" s="6"/>
      <c r="J8" s="29">
        <v>0</v>
      </c>
      <c r="K8" s="37"/>
      <c r="L8" s="15"/>
    </row>
    <row r="9" spans="1:13" x14ac:dyDescent="0.25">
      <c r="C9" s="7" t="s">
        <v>21</v>
      </c>
      <c r="D9" s="18">
        <v>42370</v>
      </c>
      <c r="E9" s="16"/>
      <c r="F9" s="16"/>
      <c r="G9" s="16"/>
      <c r="H9" s="17"/>
      <c r="I9" s="6"/>
      <c r="J9" s="29">
        <v>0</v>
      </c>
      <c r="K9" s="37"/>
      <c r="L9" s="38"/>
    </row>
    <row r="10" spans="1:13" x14ac:dyDescent="0.25">
      <c r="C10" s="7" t="s">
        <v>21</v>
      </c>
      <c r="D10" s="18">
        <v>42385</v>
      </c>
      <c r="E10" s="16"/>
      <c r="F10" s="16"/>
      <c r="G10" s="16"/>
      <c r="H10" s="17"/>
      <c r="I10" s="6">
        <v>3000</v>
      </c>
      <c r="J10" s="29">
        <v>3000</v>
      </c>
      <c r="K10" s="40"/>
      <c r="L10" s="38"/>
    </row>
    <row r="11" spans="1:13" x14ac:dyDescent="0.25">
      <c r="C11" s="7" t="s">
        <v>21</v>
      </c>
      <c r="D11" s="18">
        <v>407631</v>
      </c>
      <c r="E11" s="16"/>
      <c r="F11" s="16"/>
      <c r="G11" s="16"/>
      <c r="H11" s="17"/>
      <c r="I11" s="6">
        <v>1000</v>
      </c>
      <c r="J11" s="29">
        <v>1000</v>
      </c>
      <c r="K11" s="37"/>
    </row>
    <row r="12" spans="1:13" x14ac:dyDescent="0.25">
      <c r="C12" s="7" t="s">
        <v>21</v>
      </c>
      <c r="D12" s="18">
        <v>42386</v>
      </c>
      <c r="E12" s="16"/>
      <c r="F12" s="16"/>
      <c r="G12" s="16"/>
      <c r="H12" s="17">
        <v>1000</v>
      </c>
      <c r="I12" s="6"/>
      <c r="J12" s="29">
        <v>-1000</v>
      </c>
    </row>
    <row r="13" spans="1:13" x14ac:dyDescent="0.25">
      <c r="C13" s="7" t="s">
        <v>21</v>
      </c>
      <c r="D13" s="18">
        <v>42380</v>
      </c>
      <c r="E13" s="16"/>
      <c r="F13" s="16"/>
      <c r="G13" s="16"/>
      <c r="H13" s="17"/>
      <c r="I13" s="6">
        <v>3000</v>
      </c>
      <c r="J13" s="29">
        <v>3000</v>
      </c>
      <c r="L13">
        <v>6000</v>
      </c>
    </row>
    <row r="14" spans="1:13" x14ac:dyDescent="0.25">
      <c r="C14" s="7" t="s">
        <v>21</v>
      </c>
      <c r="D14" s="18">
        <v>42381</v>
      </c>
      <c r="E14" s="16"/>
      <c r="F14" s="16"/>
      <c r="G14" s="16"/>
      <c r="H14" s="17">
        <v>10000</v>
      </c>
      <c r="I14" s="6"/>
      <c r="J14" s="29">
        <v>-10000</v>
      </c>
    </row>
    <row r="15" spans="1:13" x14ac:dyDescent="0.25">
      <c r="F15" s="15"/>
      <c r="G15" s="15"/>
      <c r="H15" s="15"/>
      <c r="I15" s="15"/>
      <c r="J15" s="15"/>
    </row>
    <row r="16" spans="1:13" x14ac:dyDescent="0.25">
      <c r="F16" s="15"/>
      <c r="G16" s="15"/>
      <c r="H16" s="15"/>
      <c r="I16" s="15"/>
      <c r="J16" s="15"/>
    </row>
    <row r="17" spans="6:10" x14ac:dyDescent="0.25">
      <c r="F17" s="15"/>
      <c r="G17" s="15"/>
      <c r="H17" s="15"/>
      <c r="I17" s="15"/>
      <c r="J17" s="15"/>
    </row>
    <row r="18" spans="6:10" x14ac:dyDescent="0.25">
      <c r="F18" s="15"/>
      <c r="G18" s="15"/>
      <c r="H18" s="15"/>
      <c r="I18" s="15"/>
      <c r="J18" s="15"/>
    </row>
    <row r="19" spans="6:10" x14ac:dyDescent="0.25">
      <c r="F19" s="15"/>
      <c r="G19" s="15"/>
      <c r="H19" s="15"/>
      <c r="I19" s="15"/>
      <c r="J19" s="15"/>
    </row>
    <row r="20" spans="6:10" x14ac:dyDescent="0.25">
      <c r="F20" s="15"/>
      <c r="G20" s="15"/>
      <c r="H20" s="15"/>
      <c r="I20" s="15"/>
      <c r="J20" s="15"/>
    </row>
  </sheetData>
  <sortState ref="C1:L10">
    <sortCondition ref="D6"/>
  </sortState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9" tint="0.39997558519241921"/>
  </sheetPr>
  <dimension ref="A2:K10"/>
  <sheetViews>
    <sheetView workbookViewId="0">
      <selection activeCell="F13" sqref="F13"/>
    </sheetView>
  </sheetViews>
  <sheetFormatPr baseColWidth="10" defaultColWidth="11.5703125" defaultRowHeight="15" x14ac:dyDescent="0.25"/>
  <cols>
    <col min="1" max="10" width="11.5703125" style="15"/>
    <col min="11" max="11" width="18.42578125" style="15" customWidth="1"/>
    <col min="12" max="12" width="17.42578125" style="15" customWidth="1"/>
    <col min="13" max="16384" width="11.5703125" style="15"/>
  </cols>
  <sheetData>
    <row r="2" spans="1:11" ht="15.75" thickBot="1" x14ac:dyDescent="0.3"/>
    <row r="3" spans="1:11" ht="23.25" customHeight="1" x14ac:dyDescent="0.25">
      <c r="A3" s="21" t="s">
        <v>24</v>
      </c>
      <c r="B3" s="21" t="s">
        <v>24</v>
      </c>
      <c r="C3" s="22" t="s">
        <v>4</v>
      </c>
      <c r="D3" s="22" t="s">
        <v>25</v>
      </c>
      <c r="E3" s="21" t="s">
        <v>5</v>
      </c>
      <c r="F3" s="23" t="s">
        <v>26</v>
      </c>
      <c r="G3" s="24" t="s">
        <v>6</v>
      </c>
      <c r="H3" s="24" t="s">
        <v>7</v>
      </c>
      <c r="I3" s="24" t="s">
        <v>8</v>
      </c>
      <c r="J3" s="24" t="s">
        <v>41</v>
      </c>
      <c r="K3" s="25" t="s">
        <v>20</v>
      </c>
    </row>
    <row r="4" spans="1:11" x14ac:dyDescent="0.25">
      <c r="A4" s="26" t="s">
        <v>9</v>
      </c>
      <c r="B4" s="7"/>
      <c r="C4" s="18"/>
      <c r="D4" s="16"/>
      <c r="E4" s="16"/>
      <c r="F4" s="16"/>
      <c r="G4" s="17"/>
      <c r="H4" s="6"/>
      <c r="I4" s="19"/>
      <c r="J4" s="16"/>
      <c r="K4" s="18"/>
    </row>
    <row r="5" spans="1:11" x14ac:dyDescent="0.25">
      <c r="B5" s="7"/>
      <c r="C5" s="18"/>
      <c r="D5" s="16"/>
      <c r="E5" s="16"/>
      <c r="F5" s="16"/>
      <c r="G5" s="17"/>
      <c r="H5" s="6"/>
      <c r="I5" s="19"/>
      <c r="J5" s="16"/>
      <c r="K5" s="18"/>
    </row>
    <row r="6" spans="1:11" x14ac:dyDescent="0.25">
      <c r="B6" s="7"/>
      <c r="C6" s="18"/>
      <c r="D6" s="16"/>
      <c r="E6" s="16"/>
      <c r="F6" s="16"/>
      <c r="G6" s="17"/>
      <c r="H6" s="6"/>
      <c r="I6" s="19"/>
      <c r="J6" s="16"/>
      <c r="K6" s="18"/>
    </row>
    <row r="7" spans="1:11" x14ac:dyDescent="0.25">
      <c r="B7" s="7"/>
      <c r="C7" s="18"/>
      <c r="D7" s="16"/>
      <c r="E7" s="16"/>
      <c r="F7" s="16"/>
      <c r="G7" s="17"/>
      <c r="H7" s="6"/>
      <c r="I7" s="19"/>
      <c r="J7" s="16"/>
      <c r="K7" s="18"/>
    </row>
    <row r="9" spans="1:11" ht="15.75" thickBot="1" x14ac:dyDescent="0.3"/>
    <row r="10" spans="1:11" x14ac:dyDescent="0.25">
      <c r="B10" s="2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9" tint="0.39997558519241921"/>
  </sheetPr>
  <dimension ref="A2:K11"/>
  <sheetViews>
    <sheetView workbookViewId="0">
      <selection activeCell="H5" sqref="H5"/>
    </sheetView>
  </sheetViews>
  <sheetFormatPr baseColWidth="10" defaultColWidth="11.5703125" defaultRowHeight="15" x14ac:dyDescent="0.25"/>
  <cols>
    <col min="1" max="10" width="11.5703125" style="15"/>
    <col min="11" max="11" width="18.42578125" style="15" customWidth="1"/>
    <col min="12" max="12" width="17.42578125" style="15" customWidth="1"/>
    <col min="13" max="16384" width="11.5703125" style="15"/>
  </cols>
  <sheetData>
    <row r="2" spans="1:11" ht="15.75" thickBot="1" x14ac:dyDescent="0.3"/>
    <row r="3" spans="1:11" ht="23.25" customHeight="1" x14ac:dyDescent="0.25">
      <c r="A3" s="21" t="s">
        <v>24</v>
      </c>
      <c r="B3" s="21" t="s">
        <v>24</v>
      </c>
      <c r="C3" s="22" t="s">
        <v>4</v>
      </c>
      <c r="D3" s="22" t="s">
        <v>25</v>
      </c>
      <c r="E3" s="21" t="s">
        <v>5</v>
      </c>
      <c r="F3" s="23" t="s">
        <v>26</v>
      </c>
      <c r="G3" s="24" t="s">
        <v>6</v>
      </c>
      <c r="H3" s="24" t="s">
        <v>7</v>
      </c>
      <c r="I3" s="24" t="s">
        <v>8</v>
      </c>
      <c r="J3" s="24" t="s">
        <v>41</v>
      </c>
      <c r="K3" s="25" t="s">
        <v>20</v>
      </c>
    </row>
    <row r="4" spans="1:11" x14ac:dyDescent="0.25">
      <c r="A4" s="26" t="s">
        <v>10</v>
      </c>
      <c r="B4" s="7" t="s">
        <v>10</v>
      </c>
      <c r="C4" s="18">
        <v>42444.629965277774</v>
      </c>
      <c r="D4" s="16"/>
      <c r="E4" s="16"/>
      <c r="F4" s="16"/>
      <c r="G4" s="17">
        <v>4000</v>
      </c>
      <c r="H4" s="6"/>
      <c r="I4" s="17">
        <v>-4000</v>
      </c>
      <c r="J4" s="16" t="e">
        <v>#REF!</v>
      </c>
      <c r="K4" s="20" t="e">
        <v>#REF!</v>
      </c>
    </row>
    <row r="5" spans="1:11" x14ac:dyDescent="0.25">
      <c r="B5" s="7" t="s">
        <v>10</v>
      </c>
      <c r="C5" s="18">
        <v>42444.617986111109</v>
      </c>
      <c r="D5" s="16" t="s">
        <v>23</v>
      </c>
      <c r="E5" s="16"/>
      <c r="F5" s="16" t="s">
        <v>39</v>
      </c>
      <c r="G5" s="17"/>
      <c r="H5" s="6"/>
      <c r="I5" s="17"/>
      <c r="J5" s="16" t="e">
        <v>#REF!</v>
      </c>
      <c r="K5" s="20" t="e">
        <v>#VALUE!</v>
      </c>
    </row>
    <row r="6" spans="1:11" x14ac:dyDescent="0.25">
      <c r="B6" s="7" t="s">
        <v>10</v>
      </c>
      <c r="C6" s="18">
        <v>42443.843969907408</v>
      </c>
      <c r="D6" s="16" t="s">
        <v>31</v>
      </c>
      <c r="E6" s="16" t="s">
        <v>32</v>
      </c>
      <c r="F6" s="16" t="s">
        <v>33</v>
      </c>
      <c r="G6" s="17" t="s">
        <v>34</v>
      </c>
      <c r="H6" s="6" t="s">
        <v>35</v>
      </c>
      <c r="I6" s="17" t="s">
        <v>36</v>
      </c>
      <c r="J6" s="16"/>
      <c r="K6" s="20" t="s">
        <v>37</v>
      </c>
    </row>
    <row r="7" spans="1:11" x14ac:dyDescent="0.25">
      <c r="B7" s="7"/>
      <c r="C7" s="18"/>
      <c r="D7" s="16"/>
      <c r="E7" s="16"/>
      <c r="F7" s="16"/>
      <c r="G7" s="17"/>
      <c r="H7" s="6"/>
      <c r="I7" s="19"/>
      <c r="J7" s="16"/>
      <c r="K7" s="20"/>
    </row>
    <row r="11" spans="1:11" x14ac:dyDescent="0.25">
      <c r="J11" s="1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9" tint="0.39997558519241921"/>
  </sheetPr>
  <dimension ref="A2:K7"/>
  <sheetViews>
    <sheetView workbookViewId="0">
      <selection activeCell="J3" sqref="J3"/>
    </sheetView>
  </sheetViews>
  <sheetFormatPr baseColWidth="10" defaultColWidth="11.5703125" defaultRowHeight="15" x14ac:dyDescent="0.25"/>
  <cols>
    <col min="1" max="10" width="11.5703125" style="15"/>
    <col min="11" max="11" width="18.42578125" style="15" customWidth="1"/>
    <col min="12" max="12" width="17.42578125" style="15" customWidth="1"/>
    <col min="13" max="16384" width="11.5703125" style="15"/>
  </cols>
  <sheetData>
    <row r="2" spans="1:11" ht="15.75" thickBot="1" x14ac:dyDescent="0.3"/>
    <row r="3" spans="1:11" ht="23.25" customHeight="1" x14ac:dyDescent="0.25">
      <c r="A3" s="21" t="s">
        <v>24</v>
      </c>
      <c r="B3" s="21" t="s">
        <v>24</v>
      </c>
      <c r="C3" s="22" t="s">
        <v>4</v>
      </c>
      <c r="D3" s="22" t="s">
        <v>25</v>
      </c>
      <c r="E3" s="21" t="s">
        <v>5</v>
      </c>
      <c r="F3" s="23" t="s">
        <v>26</v>
      </c>
      <c r="G3" s="24" t="s">
        <v>6</v>
      </c>
      <c r="H3" s="24" t="s">
        <v>7</v>
      </c>
      <c r="I3" s="24" t="s">
        <v>8</v>
      </c>
      <c r="J3" s="24" t="s">
        <v>41</v>
      </c>
      <c r="K3" s="25" t="s">
        <v>20</v>
      </c>
    </row>
    <row r="4" spans="1:11" x14ac:dyDescent="0.25">
      <c r="A4" s="26" t="s">
        <v>11</v>
      </c>
      <c r="B4" s="7"/>
      <c r="C4" s="18"/>
      <c r="D4" s="16"/>
      <c r="E4" s="16"/>
      <c r="F4" s="16"/>
      <c r="G4" s="17"/>
      <c r="H4" s="6"/>
      <c r="I4" s="19"/>
      <c r="J4" s="16"/>
      <c r="K4" s="20"/>
    </row>
    <row r="5" spans="1:11" x14ac:dyDescent="0.25">
      <c r="B5" s="7"/>
      <c r="C5" s="18"/>
      <c r="D5" s="16"/>
      <c r="E5" s="16"/>
      <c r="F5" s="16"/>
      <c r="G5" s="17"/>
      <c r="H5" s="6"/>
      <c r="I5" s="19"/>
      <c r="J5" s="16"/>
      <c r="K5" s="16"/>
    </row>
    <row r="6" spans="1:11" x14ac:dyDescent="0.25">
      <c r="B6" s="7"/>
      <c r="C6" s="18"/>
      <c r="D6" s="16"/>
      <c r="E6" s="16"/>
      <c r="F6" s="16"/>
      <c r="G6" s="17"/>
      <c r="H6" s="6"/>
      <c r="I6" s="19"/>
      <c r="J6" s="16"/>
      <c r="K6" s="16"/>
    </row>
    <row r="7" spans="1:11" x14ac:dyDescent="0.25">
      <c r="B7" s="7"/>
      <c r="C7" s="18"/>
      <c r="D7" s="16"/>
      <c r="E7" s="16"/>
      <c r="F7" s="16"/>
      <c r="G7" s="17"/>
      <c r="H7" s="6"/>
      <c r="I7" s="19"/>
      <c r="J7" s="16"/>
      <c r="K7" s="1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 tint="0.39997558519241921"/>
  </sheetPr>
  <dimension ref="A2:K10"/>
  <sheetViews>
    <sheetView workbookViewId="0">
      <selection activeCell="J3" sqref="J3"/>
    </sheetView>
  </sheetViews>
  <sheetFormatPr baseColWidth="10" defaultColWidth="11.5703125" defaultRowHeight="15" x14ac:dyDescent="0.25"/>
  <cols>
    <col min="1" max="10" width="11.5703125" style="15"/>
    <col min="11" max="11" width="18.42578125" style="15" customWidth="1"/>
    <col min="12" max="12" width="17.42578125" style="15" customWidth="1"/>
    <col min="13" max="16384" width="11.5703125" style="15"/>
  </cols>
  <sheetData>
    <row r="2" spans="1:11" ht="15.75" thickBot="1" x14ac:dyDescent="0.3"/>
    <row r="3" spans="1:11" ht="23.25" customHeight="1" x14ac:dyDescent="0.25">
      <c r="A3" s="21" t="s">
        <v>24</v>
      </c>
      <c r="B3" s="21" t="s">
        <v>24</v>
      </c>
      <c r="C3" s="22" t="s">
        <v>4</v>
      </c>
      <c r="D3" s="22" t="s">
        <v>25</v>
      </c>
      <c r="E3" s="21" t="s">
        <v>5</v>
      </c>
      <c r="F3" s="23" t="s">
        <v>26</v>
      </c>
      <c r="G3" s="24" t="s">
        <v>6</v>
      </c>
      <c r="H3" s="24" t="s">
        <v>7</v>
      </c>
      <c r="I3" s="24" t="s">
        <v>8</v>
      </c>
      <c r="J3" s="24" t="s">
        <v>41</v>
      </c>
      <c r="K3" s="25" t="s">
        <v>20</v>
      </c>
    </row>
    <row r="4" spans="1:11" x14ac:dyDescent="0.25">
      <c r="A4" s="26" t="s">
        <v>12</v>
      </c>
      <c r="B4" s="7"/>
      <c r="C4" s="18"/>
      <c r="D4" s="16"/>
      <c r="E4" s="16"/>
      <c r="F4" s="16"/>
      <c r="G4" s="17"/>
      <c r="H4" s="6"/>
      <c r="I4" s="19"/>
      <c r="J4" s="16"/>
      <c r="K4" s="20"/>
    </row>
    <row r="5" spans="1:11" x14ac:dyDescent="0.25">
      <c r="B5" s="7"/>
      <c r="C5" s="18"/>
      <c r="D5" s="16"/>
      <c r="E5" s="16"/>
      <c r="F5" s="16"/>
      <c r="G5" s="17"/>
      <c r="H5" s="6"/>
      <c r="I5" s="19"/>
      <c r="J5" s="16"/>
      <c r="K5" s="20"/>
    </row>
    <row r="6" spans="1:11" x14ac:dyDescent="0.25">
      <c r="B6" s="7"/>
      <c r="C6" s="18"/>
      <c r="D6" s="16"/>
      <c r="E6" s="16"/>
      <c r="F6" s="16"/>
      <c r="G6" s="17"/>
      <c r="H6" s="6"/>
      <c r="I6" s="19"/>
      <c r="J6" s="16"/>
      <c r="K6" s="20"/>
    </row>
    <row r="7" spans="1:11" x14ac:dyDescent="0.25">
      <c r="B7" s="7"/>
      <c r="C7" s="18"/>
      <c r="D7" s="16"/>
      <c r="E7" s="16"/>
      <c r="F7" s="16"/>
      <c r="G7" s="17"/>
      <c r="H7" s="6"/>
      <c r="I7" s="19"/>
      <c r="J7" s="16"/>
      <c r="K7" s="20"/>
    </row>
    <row r="9" spans="1:11" ht="15.75" thickBot="1" x14ac:dyDescent="0.3"/>
    <row r="10" spans="1:11" x14ac:dyDescent="0.25">
      <c r="B10" s="2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9" tint="0.39997558519241921"/>
  </sheetPr>
  <dimension ref="A2:K10"/>
  <sheetViews>
    <sheetView workbookViewId="0">
      <selection activeCell="J3" sqref="J3"/>
    </sheetView>
  </sheetViews>
  <sheetFormatPr baseColWidth="10" defaultColWidth="11.5703125" defaultRowHeight="15" x14ac:dyDescent="0.25"/>
  <cols>
    <col min="1" max="10" width="11.5703125" style="15"/>
    <col min="11" max="11" width="18.42578125" style="15" customWidth="1"/>
    <col min="12" max="12" width="17.42578125" style="15" customWidth="1"/>
    <col min="13" max="16384" width="11.5703125" style="15"/>
  </cols>
  <sheetData>
    <row r="2" spans="1:11" ht="15.75" thickBot="1" x14ac:dyDescent="0.3"/>
    <row r="3" spans="1:11" ht="23.25" customHeight="1" x14ac:dyDescent="0.25">
      <c r="A3" s="21" t="s">
        <v>24</v>
      </c>
      <c r="B3" s="21" t="s">
        <v>24</v>
      </c>
      <c r="C3" s="22" t="s">
        <v>4</v>
      </c>
      <c r="D3" s="22" t="s">
        <v>25</v>
      </c>
      <c r="E3" s="21" t="s">
        <v>5</v>
      </c>
      <c r="F3" s="23" t="s">
        <v>26</v>
      </c>
      <c r="G3" s="24" t="s">
        <v>6</v>
      </c>
      <c r="H3" s="24" t="s">
        <v>7</v>
      </c>
      <c r="I3" s="24" t="s">
        <v>8</v>
      </c>
      <c r="J3" s="24" t="s">
        <v>41</v>
      </c>
      <c r="K3" s="25" t="s">
        <v>20</v>
      </c>
    </row>
    <row r="4" spans="1:11" x14ac:dyDescent="0.25">
      <c r="A4" s="26" t="s">
        <v>13</v>
      </c>
      <c r="B4" s="7"/>
      <c r="C4" s="18"/>
      <c r="D4" s="16"/>
      <c r="E4" s="16"/>
      <c r="F4" s="16"/>
      <c r="G4" s="17"/>
      <c r="H4" s="6"/>
      <c r="I4" s="19"/>
      <c r="J4" s="16"/>
      <c r="K4" s="20"/>
    </row>
    <row r="5" spans="1:11" x14ac:dyDescent="0.25">
      <c r="B5" s="7"/>
      <c r="C5" s="18"/>
      <c r="D5" s="16"/>
      <c r="E5" s="16"/>
      <c r="F5" s="16"/>
      <c r="G5" s="17"/>
      <c r="H5" s="6"/>
      <c r="I5" s="19"/>
      <c r="J5" s="16"/>
      <c r="K5" s="20"/>
    </row>
    <row r="6" spans="1:11" x14ac:dyDescent="0.25">
      <c r="B6" s="7"/>
      <c r="C6" s="18"/>
      <c r="D6" s="16"/>
      <c r="E6" s="16"/>
      <c r="F6" s="16"/>
      <c r="G6" s="17"/>
      <c r="H6" s="6"/>
      <c r="I6" s="19"/>
      <c r="J6" s="16"/>
      <c r="K6" s="20"/>
    </row>
    <row r="7" spans="1:11" x14ac:dyDescent="0.25">
      <c r="B7" s="7"/>
      <c r="C7" s="18"/>
      <c r="D7" s="16"/>
      <c r="E7" s="16"/>
      <c r="F7" s="16"/>
      <c r="G7" s="17"/>
      <c r="H7" s="6"/>
      <c r="I7" s="19"/>
      <c r="J7" s="16"/>
      <c r="K7" s="20"/>
    </row>
    <row r="9" spans="1:11" ht="15.75" thickBot="1" x14ac:dyDescent="0.3"/>
    <row r="10" spans="1:11" x14ac:dyDescent="0.25">
      <c r="B10" s="2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9" tint="0.39997558519241921"/>
  </sheetPr>
  <dimension ref="A2:K10"/>
  <sheetViews>
    <sheetView workbookViewId="0">
      <selection activeCell="J3" sqref="J3"/>
    </sheetView>
  </sheetViews>
  <sheetFormatPr baseColWidth="10" defaultColWidth="11.5703125" defaultRowHeight="15" x14ac:dyDescent="0.25"/>
  <cols>
    <col min="1" max="10" width="11.5703125" style="15"/>
    <col min="11" max="11" width="18.42578125" style="15" customWidth="1"/>
    <col min="12" max="12" width="17.42578125" style="15" customWidth="1"/>
    <col min="13" max="16384" width="11.5703125" style="15"/>
  </cols>
  <sheetData>
    <row r="2" spans="1:11" ht="15.75" thickBot="1" x14ac:dyDescent="0.3"/>
    <row r="3" spans="1:11" ht="23.25" customHeight="1" x14ac:dyDescent="0.25">
      <c r="A3" s="21" t="s">
        <v>24</v>
      </c>
      <c r="B3" s="21" t="s">
        <v>24</v>
      </c>
      <c r="C3" s="22" t="s">
        <v>4</v>
      </c>
      <c r="D3" s="22" t="s">
        <v>25</v>
      </c>
      <c r="E3" s="21" t="s">
        <v>5</v>
      </c>
      <c r="F3" s="23" t="s">
        <v>26</v>
      </c>
      <c r="G3" s="24" t="s">
        <v>6</v>
      </c>
      <c r="H3" s="24" t="s">
        <v>7</v>
      </c>
      <c r="I3" s="24" t="s">
        <v>8</v>
      </c>
      <c r="J3" s="24" t="s">
        <v>41</v>
      </c>
      <c r="K3" s="25" t="s">
        <v>20</v>
      </c>
    </row>
    <row r="4" spans="1:11" x14ac:dyDescent="0.25">
      <c r="A4" s="26" t="s">
        <v>14</v>
      </c>
      <c r="B4" s="7" t="s">
        <v>21</v>
      </c>
      <c r="C4" s="18">
        <v>42380.625856481478</v>
      </c>
      <c r="D4" s="16" t="s">
        <v>22</v>
      </c>
      <c r="E4" s="16"/>
      <c r="F4" s="16" t="s">
        <v>28</v>
      </c>
      <c r="G4" s="17"/>
      <c r="H4" s="6"/>
      <c r="I4" s="19"/>
      <c r="J4" s="16" t="s">
        <v>27</v>
      </c>
      <c r="K4" s="20" t="s">
        <v>29</v>
      </c>
    </row>
    <row r="5" spans="1:11" x14ac:dyDescent="0.25">
      <c r="B5" s="7" t="s">
        <v>21</v>
      </c>
      <c r="C5" s="18">
        <v>42381</v>
      </c>
      <c r="D5" s="16"/>
      <c r="E5" s="16"/>
      <c r="F5" s="16"/>
      <c r="G5" s="17"/>
      <c r="H5" s="6"/>
      <c r="I5" s="19"/>
      <c r="J5" s="16" t="s">
        <v>27</v>
      </c>
      <c r="K5" s="20">
        <v>6</v>
      </c>
    </row>
    <row r="6" spans="1:11" x14ac:dyDescent="0.25">
      <c r="B6" s="7" t="s">
        <v>21</v>
      </c>
      <c r="C6" s="18">
        <v>42380</v>
      </c>
      <c r="D6" s="16"/>
      <c r="E6" s="16"/>
      <c r="F6" s="16"/>
      <c r="G6" s="17"/>
      <c r="H6" s="6"/>
      <c r="I6" s="19"/>
      <c r="J6" s="16" t="s">
        <v>27</v>
      </c>
      <c r="K6" s="20">
        <v>4</v>
      </c>
    </row>
    <row r="7" spans="1:11" x14ac:dyDescent="0.25">
      <c r="B7" s="7" t="s">
        <v>21</v>
      </c>
      <c r="C7" s="18">
        <v>42379</v>
      </c>
      <c r="D7" s="16"/>
      <c r="E7" s="16"/>
      <c r="F7" s="16"/>
      <c r="G7" s="17"/>
      <c r="H7" s="6"/>
      <c r="I7" s="19"/>
      <c r="J7" s="16" t="s">
        <v>27</v>
      </c>
      <c r="K7" s="20">
        <v>3</v>
      </c>
    </row>
    <row r="9" spans="1:11" ht="15.75" thickBot="1" x14ac:dyDescent="0.3"/>
    <row r="10" spans="1:11" x14ac:dyDescent="0.25">
      <c r="B10" s="2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9" tint="0.39997558519241921"/>
  </sheetPr>
  <dimension ref="A2:K10"/>
  <sheetViews>
    <sheetView workbookViewId="0">
      <selection activeCell="J3" sqref="J3"/>
    </sheetView>
  </sheetViews>
  <sheetFormatPr baseColWidth="10" defaultColWidth="11.5703125" defaultRowHeight="15" x14ac:dyDescent="0.25"/>
  <cols>
    <col min="1" max="10" width="11.5703125" style="15"/>
    <col min="11" max="11" width="18.42578125" style="15" customWidth="1"/>
    <col min="12" max="12" width="17.42578125" style="15" customWidth="1"/>
    <col min="13" max="16384" width="11.5703125" style="15"/>
  </cols>
  <sheetData>
    <row r="2" spans="1:11" ht="15.75" thickBot="1" x14ac:dyDescent="0.3"/>
    <row r="3" spans="1:11" ht="23.25" customHeight="1" x14ac:dyDescent="0.25">
      <c r="A3" s="21" t="s">
        <v>24</v>
      </c>
      <c r="B3" s="21" t="s">
        <v>24</v>
      </c>
      <c r="C3" s="22" t="s">
        <v>4</v>
      </c>
      <c r="D3" s="22" t="s">
        <v>25</v>
      </c>
      <c r="E3" s="21" t="s">
        <v>5</v>
      </c>
      <c r="F3" s="23" t="s">
        <v>26</v>
      </c>
      <c r="G3" s="24" t="s">
        <v>6</v>
      </c>
      <c r="H3" s="24" t="s">
        <v>7</v>
      </c>
      <c r="I3" s="24" t="s">
        <v>8</v>
      </c>
      <c r="J3" s="24" t="s">
        <v>41</v>
      </c>
      <c r="K3" s="25" t="s">
        <v>20</v>
      </c>
    </row>
    <row r="4" spans="1:11" x14ac:dyDescent="0.25">
      <c r="A4" s="26" t="s">
        <v>30</v>
      </c>
      <c r="B4" s="7" t="s">
        <v>21</v>
      </c>
      <c r="C4" s="18">
        <v>42380.625856481478</v>
      </c>
      <c r="D4" s="16" t="s">
        <v>22</v>
      </c>
      <c r="E4" s="16"/>
      <c r="F4" s="16" t="s">
        <v>28</v>
      </c>
      <c r="G4" s="17"/>
      <c r="H4" s="6"/>
      <c r="I4" s="19"/>
      <c r="J4" s="16" t="s">
        <v>27</v>
      </c>
      <c r="K4" s="20" t="s">
        <v>29</v>
      </c>
    </row>
    <row r="5" spans="1:11" x14ac:dyDescent="0.25">
      <c r="B5" s="7" t="s">
        <v>21</v>
      </c>
      <c r="C5" s="18">
        <v>42381</v>
      </c>
      <c r="D5" s="16"/>
      <c r="E5" s="16"/>
      <c r="F5" s="16"/>
      <c r="G5" s="17"/>
      <c r="H5" s="6"/>
      <c r="I5" s="19"/>
      <c r="J5" s="16" t="s">
        <v>27</v>
      </c>
      <c r="K5" s="20">
        <v>6</v>
      </c>
    </row>
    <row r="6" spans="1:11" x14ac:dyDescent="0.25">
      <c r="B6" s="7" t="s">
        <v>21</v>
      </c>
      <c r="C6" s="18">
        <v>42380</v>
      </c>
      <c r="D6" s="16"/>
      <c r="E6" s="16"/>
      <c r="F6" s="16"/>
      <c r="G6" s="17"/>
      <c r="H6" s="6"/>
      <c r="I6" s="19"/>
      <c r="J6" s="16" t="s">
        <v>27</v>
      </c>
      <c r="K6" s="20">
        <v>4</v>
      </c>
    </row>
    <row r="7" spans="1:11" x14ac:dyDescent="0.25">
      <c r="B7" s="7" t="s">
        <v>21</v>
      </c>
      <c r="C7" s="18">
        <v>42379</v>
      </c>
      <c r="D7" s="16"/>
      <c r="E7" s="16"/>
      <c r="F7" s="16"/>
      <c r="G7" s="17"/>
      <c r="H7" s="6"/>
      <c r="I7" s="19"/>
      <c r="J7" s="16" t="s">
        <v>27</v>
      </c>
      <c r="K7" s="20">
        <v>3</v>
      </c>
    </row>
    <row r="9" spans="1:11" ht="15.75" thickBot="1" x14ac:dyDescent="0.3"/>
    <row r="10" spans="1:11" x14ac:dyDescent="0.25">
      <c r="B10" s="21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9" tint="0.39997558519241921"/>
  </sheetPr>
  <dimension ref="A2:K10"/>
  <sheetViews>
    <sheetView workbookViewId="0">
      <selection activeCell="J3" sqref="J3"/>
    </sheetView>
  </sheetViews>
  <sheetFormatPr baseColWidth="10" defaultColWidth="11.5703125" defaultRowHeight="15" x14ac:dyDescent="0.25"/>
  <cols>
    <col min="1" max="10" width="11.5703125" style="15"/>
    <col min="11" max="11" width="18.42578125" style="15" customWidth="1"/>
    <col min="12" max="12" width="17.42578125" style="15" customWidth="1"/>
    <col min="13" max="16384" width="11.5703125" style="15"/>
  </cols>
  <sheetData>
    <row r="2" spans="1:11" ht="15.75" thickBot="1" x14ac:dyDescent="0.3"/>
    <row r="3" spans="1:11" ht="23.25" customHeight="1" x14ac:dyDescent="0.25">
      <c r="A3" s="21" t="s">
        <v>24</v>
      </c>
      <c r="B3" s="21" t="s">
        <v>24</v>
      </c>
      <c r="C3" s="22" t="s">
        <v>4</v>
      </c>
      <c r="D3" s="22" t="s">
        <v>25</v>
      </c>
      <c r="E3" s="21" t="s">
        <v>5</v>
      </c>
      <c r="F3" s="23" t="s">
        <v>26</v>
      </c>
      <c r="G3" s="24" t="s">
        <v>6</v>
      </c>
      <c r="H3" s="24" t="s">
        <v>7</v>
      </c>
      <c r="I3" s="24" t="s">
        <v>8</v>
      </c>
      <c r="J3" s="24" t="s">
        <v>41</v>
      </c>
      <c r="K3" s="25" t="s">
        <v>20</v>
      </c>
    </row>
    <row r="4" spans="1:11" x14ac:dyDescent="0.25">
      <c r="A4" s="26" t="s">
        <v>16</v>
      </c>
      <c r="B4" s="7" t="s">
        <v>21</v>
      </c>
      <c r="C4" s="18">
        <v>42380.625856481478</v>
      </c>
      <c r="D4" s="16" t="s">
        <v>22</v>
      </c>
      <c r="E4" s="16"/>
      <c r="F4" s="16" t="s">
        <v>28</v>
      </c>
      <c r="G4" s="17"/>
      <c r="H4" s="6"/>
      <c r="I4" s="19"/>
      <c r="J4" s="16" t="s">
        <v>27</v>
      </c>
      <c r="K4" s="20" t="s">
        <v>29</v>
      </c>
    </row>
    <row r="5" spans="1:11" x14ac:dyDescent="0.25">
      <c r="B5" s="7" t="s">
        <v>21</v>
      </c>
      <c r="C5" s="18">
        <v>42381</v>
      </c>
      <c r="D5" s="16"/>
      <c r="E5" s="16"/>
      <c r="F5" s="16"/>
      <c r="G5" s="17"/>
      <c r="H5" s="6"/>
      <c r="I5" s="19"/>
      <c r="J5" s="16" t="s">
        <v>27</v>
      </c>
      <c r="K5" s="20">
        <v>6</v>
      </c>
    </row>
    <row r="6" spans="1:11" x14ac:dyDescent="0.25">
      <c r="B6" s="7" t="s">
        <v>21</v>
      </c>
      <c r="C6" s="18">
        <v>42380</v>
      </c>
      <c r="D6" s="16"/>
      <c r="E6" s="16"/>
      <c r="F6" s="16"/>
      <c r="G6" s="17"/>
      <c r="H6" s="6"/>
      <c r="I6" s="19"/>
      <c r="J6" s="16" t="s">
        <v>27</v>
      </c>
      <c r="K6" s="20">
        <v>4</v>
      </c>
    </row>
    <row r="7" spans="1:11" x14ac:dyDescent="0.25">
      <c r="B7" s="7" t="s">
        <v>21</v>
      </c>
      <c r="C7" s="18">
        <v>42379</v>
      </c>
      <c r="D7" s="16"/>
      <c r="E7" s="16"/>
      <c r="F7" s="16"/>
      <c r="G7" s="17"/>
      <c r="H7" s="6"/>
      <c r="I7" s="19"/>
      <c r="J7" s="16" t="s">
        <v>27</v>
      </c>
      <c r="K7" s="20">
        <v>3</v>
      </c>
    </row>
    <row r="9" spans="1:11" ht="15.75" thickBot="1" x14ac:dyDescent="0.3"/>
    <row r="10" spans="1:11" x14ac:dyDescent="0.25">
      <c r="B10" s="2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9" tint="0.39997558519241921"/>
  </sheetPr>
  <dimension ref="A2:K10"/>
  <sheetViews>
    <sheetView workbookViewId="0">
      <selection activeCell="J3" sqref="J3"/>
    </sheetView>
  </sheetViews>
  <sheetFormatPr baseColWidth="10" defaultColWidth="11.5703125" defaultRowHeight="15" x14ac:dyDescent="0.25"/>
  <cols>
    <col min="1" max="10" width="11.5703125" style="15"/>
    <col min="11" max="11" width="18.42578125" style="15" customWidth="1"/>
    <col min="12" max="12" width="17.42578125" style="15" customWidth="1"/>
    <col min="13" max="16384" width="11.5703125" style="15"/>
  </cols>
  <sheetData>
    <row r="2" spans="1:11" ht="15.75" thickBot="1" x14ac:dyDescent="0.3"/>
    <row r="3" spans="1:11" ht="23.25" customHeight="1" x14ac:dyDescent="0.25">
      <c r="A3" s="21" t="s">
        <v>24</v>
      </c>
      <c r="B3" s="21" t="s">
        <v>24</v>
      </c>
      <c r="C3" s="22" t="s">
        <v>4</v>
      </c>
      <c r="D3" s="22" t="s">
        <v>25</v>
      </c>
      <c r="E3" s="21" t="s">
        <v>5</v>
      </c>
      <c r="F3" s="23" t="s">
        <v>26</v>
      </c>
      <c r="G3" s="24" t="s">
        <v>6</v>
      </c>
      <c r="H3" s="24" t="s">
        <v>7</v>
      </c>
      <c r="I3" s="24" t="s">
        <v>8</v>
      </c>
      <c r="J3" s="24" t="s">
        <v>41</v>
      </c>
      <c r="K3" s="25" t="s">
        <v>20</v>
      </c>
    </row>
    <row r="4" spans="1:11" x14ac:dyDescent="0.25">
      <c r="A4" s="26" t="s">
        <v>17</v>
      </c>
      <c r="B4" s="7" t="s">
        <v>21</v>
      </c>
      <c r="C4" s="18">
        <v>42380.625856481478</v>
      </c>
      <c r="D4" s="16" t="s">
        <v>22</v>
      </c>
      <c r="E4" s="16"/>
      <c r="F4" s="16" t="s">
        <v>28</v>
      </c>
      <c r="G4" s="17"/>
      <c r="H4" s="6"/>
      <c r="I4" s="19"/>
      <c r="J4" s="16" t="s">
        <v>27</v>
      </c>
      <c r="K4" s="20" t="s">
        <v>29</v>
      </c>
    </row>
    <row r="5" spans="1:11" x14ac:dyDescent="0.25">
      <c r="B5" s="7" t="s">
        <v>21</v>
      </c>
      <c r="C5" s="18">
        <v>42381</v>
      </c>
      <c r="D5" s="16"/>
      <c r="E5" s="16"/>
      <c r="F5" s="16"/>
      <c r="G5" s="17"/>
      <c r="H5" s="6"/>
      <c r="I5" s="19"/>
      <c r="J5" s="16" t="s">
        <v>27</v>
      </c>
      <c r="K5" s="20">
        <v>6</v>
      </c>
    </row>
    <row r="6" spans="1:11" x14ac:dyDescent="0.25">
      <c r="B6" s="7" t="s">
        <v>21</v>
      </c>
      <c r="C6" s="18">
        <v>42380</v>
      </c>
      <c r="D6" s="16"/>
      <c r="E6" s="16"/>
      <c r="F6" s="16"/>
      <c r="G6" s="17"/>
      <c r="H6" s="6"/>
      <c r="I6" s="19"/>
      <c r="J6" s="16" t="s">
        <v>27</v>
      </c>
      <c r="K6" s="20">
        <v>4</v>
      </c>
    </row>
    <row r="7" spans="1:11" x14ac:dyDescent="0.25">
      <c r="B7" s="7" t="s">
        <v>21</v>
      </c>
      <c r="C7" s="18">
        <v>42379</v>
      </c>
      <c r="D7" s="16"/>
      <c r="E7" s="16"/>
      <c r="F7" s="16"/>
      <c r="G7" s="17"/>
      <c r="H7" s="6"/>
      <c r="I7" s="19"/>
      <c r="J7" s="16" t="s">
        <v>27</v>
      </c>
      <c r="K7" s="20">
        <v>3</v>
      </c>
    </row>
    <row r="9" spans="1:11" ht="15.75" thickBot="1" x14ac:dyDescent="0.3"/>
    <row r="10" spans="1:11" x14ac:dyDescent="0.25">
      <c r="B10" s="21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9" tint="0.39997558519241921"/>
  </sheetPr>
  <dimension ref="A2:K10"/>
  <sheetViews>
    <sheetView workbookViewId="0">
      <selection activeCell="J3" sqref="J3"/>
    </sheetView>
  </sheetViews>
  <sheetFormatPr baseColWidth="10" defaultColWidth="11.5703125" defaultRowHeight="15" x14ac:dyDescent="0.25"/>
  <cols>
    <col min="1" max="10" width="11.5703125" style="15"/>
    <col min="11" max="11" width="18.42578125" style="15" customWidth="1"/>
    <col min="12" max="12" width="17.42578125" style="15" customWidth="1"/>
    <col min="13" max="16384" width="11.5703125" style="15"/>
  </cols>
  <sheetData>
    <row r="2" spans="1:11" ht="15.75" thickBot="1" x14ac:dyDescent="0.3"/>
    <row r="3" spans="1:11" ht="23.25" customHeight="1" x14ac:dyDescent="0.25">
      <c r="A3" s="21" t="s">
        <v>24</v>
      </c>
      <c r="B3" s="21" t="s">
        <v>24</v>
      </c>
      <c r="C3" s="22" t="s">
        <v>4</v>
      </c>
      <c r="D3" s="22" t="s">
        <v>25</v>
      </c>
      <c r="E3" s="21" t="s">
        <v>5</v>
      </c>
      <c r="F3" s="23" t="s">
        <v>26</v>
      </c>
      <c r="G3" s="24" t="s">
        <v>6</v>
      </c>
      <c r="H3" s="24" t="s">
        <v>7</v>
      </c>
      <c r="I3" s="24" t="s">
        <v>8</v>
      </c>
      <c r="J3" s="24" t="s">
        <v>41</v>
      </c>
      <c r="K3" s="25" t="s">
        <v>20</v>
      </c>
    </row>
    <row r="4" spans="1:11" x14ac:dyDescent="0.25">
      <c r="A4" s="26" t="s">
        <v>18</v>
      </c>
      <c r="B4" s="7" t="s">
        <v>21</v>
      </c>
      <c r="C4" s="18">
        <v>42380.625856481478</v>
      </c>
      <c r="D4" s="16" t="s">
        <v>22</v>
      </c>
      <c r="E4" s="16"/>
      <c r="F4" s="16" t="s">
        <v>28</v>
      </c>
      <c r="G4" s="17"/>
      <c r="H4" s="6"/>
      <c r="I4" s="19"/>
      <c r="J4" s="16" t="s">
        <v>27</v>
      </c>
      <c r="K4" s="20" t="s">
        <v>29</v>
      </c>
    </row>
    <row r="5" spans="1:11" x14ac:dyDescent="0.25">
      <c r="B5" s="7" t="s">
        <v>21</v>
      </c>
      <c r="C5" s="18">
        <v>42381</v>
      </c>
      <c r="D5" s="16"/>
      <c r="E5" s="16"/>
      <c r="F5" s="16"/>
      <c r="G5" s="17"/>
      <c r="H5" s="6"/>
      <c r="I5" s="19"/>
      <c r="J5" s="16" t="s">
        <v>27</v>
      </c>
      <c r="K5" s="20">
        <v>6</v>
      </c>
    </row>
    <row r="6" spans="1:11" x14ac:dyDescent="0.25">
      <c r="B6" s="7" t="s">
        <v>21</v>
      </c>
      <c r="C6" s="18">
        <v>42380</v>
      </c>
      <c r="D6" s="16"/>
      <c r="E6" s="16"/>
      <c r="F6" s="16"/>
      <c r="G6" s="17"/>
      <c r="H6" s="6"/>
      <c r="I6" s="19"/>
      <c r="J6" s="16" t="s">
        <v>27</v>
      </c>
      <c r="K6" s="20">
        <v>4</v>
      </c>
    </row>
    <row r="7" spans="1:11" x14ac:dyDescent="0.25">
      <c r="B7" s="7" t="s">
        <v>21</v>
      </c>
      <c r="C7" s="18">
        <v>42379</v>
      </c>
      <c r="D7" s="16"/>
      <c r="E7" s="16"/>
      <c r="F7" s="16"/>
      <c r="G7" s="17"/>
      <c r="H7" s="6"/>
      <c r="I7" s="19"/>
      <c r="J7" s="16" t="s">
        <v>27</v>
      </c>
      <c r="K7" s="20">
        <v>3</v>
      </c>
    </row>
    <row r="9" spans="1:11" ht="15.75" thickBot="1" x14ac:dyDescent="0.3"/>
    <row r="10" spans="1:11" x14ac:dyDescent="0.25">
      <c r="B10" s="21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theme="9" tint="0.39997558519241921"/>
  </sheetPr>
  <dimension ref="A2:K10"/>
  <sheetViews>
    <sheetView workbookViewId="0">
      <selection activeCell="J3" sqref="J3"/>
    </sheetView>
  </sheetViews>
  <sheetFormatPr baseColWidth="10" defaultColWidth="11.5703125" defaultRowHeight="15" x14ac:dyDescent="0.25"/>
  <cols>
    <col min="1" max="10" width="11.5703125" style="15"/>
    <col min="11" max="11" width="18.42578125" style="15" customWidth="1"/>
    <col min="12" max="12" width="17.42578125" style="15" customWidth="1"/>
    <col min="13" max="16384" width="11.5703125" style="15"/>
  </cols>
  <sheetData>
    <row r="2" spans="1:11" ht="15.75" thickBot="1" x14ac:dyDescent="0.3"/>
    <row r="3" spans="1:11" ht="23.25" customHeight="1" x14ac:dyDescent="0.25">
      <c r="A3" s="21" t="s">
        <v>24</v>
      </c>
      <c r="B3" s="21" t="s">
        <v>24</v>
      </c>
      <c r="C3" s="22" t="s">
        <v>4</v>
      </c>
      <c r="D3" s="22" t="s">
        <v>25</v>
      </c>
      <c r="E3" s="21" t="s">
        <v>5</v>
      </c>
      <c r="F3" s="23" t="s">
        <v>26</v>
      </c>
      <c r="G3" s="24" t="s">
        <v>6</v>
      </c>
      <c r="H3" s="24" t="s">
        <v>7</v>
      </c>
      <c r="I3" s="24" t="s">
        <v>8</v>
      </c>
      <c r="J3" s="24" t="s">
        <v>41</v>
      </c>
      <c r="K3" s="25" t="s">
        <v>20</v>
      </c>
    </row>
    <row r="4" spans="1:11" x14ac:dyDescent="0.25">
      <c r="A4" s="26" t="s">
        <v>19</v>
      </c>
      <c r="B4" s="7" t="s">
        <v>21</v>
      </c>
      <c r="C4" s="18">
        <v>42380.625856481478</v>
      </c>
      <c r="D4" s="16" t="s">
        <v>22</v>
      </c>
      <c r="E4" s="16"/>
      <c r="F4" s="16" t="s">
        <v>28</v>
      </c>
      <c r="G4" s="17"/>
      <c r="H4" s="6"/>
      <c r="I4" s="19"/>
      <c r="J4" s="16" t="s">
        <v>27</v>
      </c>
      <c r="K4" s="20" t="s">
        <v>29</v>
      </c>
    </row>
    <row r="5" spans="1:11" x14ac:dyDescent="0.25">
      <c r="B5" s="7" t="s">
        <v>21</v>
      </c>
      <c r="C5" s="18">
        <v>42381</v>
      </c>
      <c r="D5" s="16"/>
      <c r="E5" s="16"/>
      <c r="F5" s="16"/>
      <c r="G5" s="17"/>
      <c r="H5" s="6"/>
      <c r="I5" s="19"/>
      <c r="J5" s="16" t="s">
        <v>27</v>
      </c>
      <c r="K5" s="20">
        <v>6</v>
      </c>
    </row>
    <row r="6" spans="1:11" x14ac:dyDescent="0.25">
      <c r="B6" s="7" t="s">
        <v>21</v>
      </c>
      <c r="C6" s="18">
        <v>42380</v>
      </c>
      <c r="D6" s="16"/>
      <c r="E6" s="16"/>
      <c r="F6" s="16"/>
      <c r="G6" s="17"/>
      <c r="H6" s="6"/>
      <c r="I6" s="19"/>
      <c r="J6" s="16" t="s">
        <v>27</v>
      </c>
      <c r="K6" s="20">
        <v>4</v>
      </c>
    </row>
    <row r="7" spans="1:11" x14ac:dyDescent="0.25">
      <c r="B7" s="7" t="s">
        <v>21</v>
      </c>
      <c r="C7" s="18">
        <v>42379</v>
      </c>
      <c r="D7" s="16"/>
      <c r="E7" s="16"/>
      <c r="F7" s="16"/>
      <c r="G7" s="17"/>
      <c r="H7" s="6"/>
      <c r="I7" s="19"/>
      <c r="J7" s="16" t="s">
        <v>27</v>
      </c>
      <c r="K7" s="20">
        <v>3</v>
      </c>
    </row>
    <row r="9" spans="1:11" ht="15.75" thickBot="1" x14ac:dyDescent="0.3"/>
    <row r="10" spans="1:11" x14ac:dyDescent="0.25">
      <c r="B10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36</vt:i4>
      </vt:variant>
    </vt:vector>
  </HeadingPairs>
  <TitlesOfParts>
    <vt:vector size="51" baseType="lpstr">
      <vt:lpstr>Acceuil</vt:lpstr>
      <vt:lpstr>Saisie</vt:lpstr>
      <vt:lpstr>Histo ANNUEL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Août!Criteres</vt:lpstr>
      <vt:lpstr>Avril!Criteres</vt:lpstr>
      <vt:lpstr>Décembre!Criteres</vt:lpstr>
      <vt:lpstr>Février!Criteres</vt:lpstr>
      <vt:lpstr>Janvier!Criteres</vt:lpstr>
      <vt:lpstr>Juillet!Criteres</vt:lpstr>
      <vt:lpstr>Juin!Criteres</vt:lpstr>
      <vt:lpstr>Mai!Criteres</vt:lpstr>
      <vt:lpstr>Mars!Criteres</vt:lpstr>
      <vt:lpstr>Novembre!Criteres</vt:lpstr>
      <vt:lpstr>Octobre!Criteres</vt:lpstr>
      <vt:lpstr>Septembre!Criteres</vt:lpstr>
      <vt:lpstr>Août!Datesaisie</vt:lpstr>
      <vt:lpstr>Avril!Datesaisie</vt:lpstr>
      <vt:lpstr>Décembre!Datesaisie</vt:lpstr>
      <vt:lpstr>Février!Datesaisie</vt:lpstr>
      <vt:lpstr>Juillet!Datesaisie</vt:lpstr>
      <vt:lpstr>Juin!Datesaisie</vt:lpstr>
      <vt:lpstr>Mai!Datesaisie</vt:lpstr>
      <vt:lpstr>Mars!Datesaisie</vt:lpstr>
      <vt:lpstr>Novembre!Datesaisie</vt:lpstr>
      <vt:lpstr>Octobre!Datesaisie</vt:lpstr>
      <vt:lpstr>Septembre!Datesaisie</vt:lpstr>
      <vt:lpstr>Datesaisie</vt:lpstr>
      <vt:lpstr>Août!Extraire</vt:lpstr>
      <vt:lpstr>Avril!Extraire</vt:lpstr>
      <vt:lpstr>Décembre!Extraire</vt:lpstr>
      <vt:lpstr>Février!Extraire</vt:lpstr>
      <vt:lpstr>Janvier!Extraire</vt:lpstr>
      <vt:lpstr>Juillet!Extraire</vt:lpstr>
      <vt:lpstr>Juin!Extraire</vt:lpstr>
      <vt:lpstr>Mai!Extraire</vt:lpstr>
      <vt:lpstr>Mars!Extraire</vt:lpstr>
      <vt:lpstr>Novembre!Extraire</vt:lpstr>
      <vt:lpstr>Octobre!Extraire</vt:lpstr>
      <vt:lpstr>Septembre!Extraire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Bernad</dc:creator>
  <cp:lastModifiedBy>Franck Bernad</cp:lastModifiedBy>
  <dcterms:created xsi:type="dcterms:W3CDTF">2016-03-01T13:06:24Z</dcterms:created>
  <dcterms:modified xsi:type="dcterms:W3CDTF">2016-03-16T13:55:11Z</dcterms:modified>
</cp:coreProperties>
</file>