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2435" activeTab="1"/>
  </bookViews>
  <sheets>
    <sheet name="Fiche" sheetId="1" r:id="rId1"/>
    <sheet name="Feuil2" sheetId="2" r:id="rId2"/>
    <sheet name="Feuil3" sheetId="3" r:id="rId3"/>
  </sheets>
  <externalReferences>
    <externalReference r:id="rId4"/>
  </externalReferences>
  <definedNames>
    <definedName name="Motifs">[1]Feuil1!$A$1:$A$8</definedName>
  </definedNames>
  <calcPr calcId="152511"/>
</workbook>
</file>

<file path=xl/calcChain.xml><?xml version="1.0" encoding="utf-8"?>
<calcChain xmlns="http://schemas.openxmlformats.org/spreadsheetml/2006/main">
  <c r="A39" i="1" l="1"/>
  <c r="A34" i="1" l="1"/>
  <c r="J35" i="1"/>
  <c r="J33" i="1"/>
  <c r="E30" i="1"/>
  <c r="J13" i="1"/>
  <c r="J12" i="1"/>
  <c r="J11" i="1"/>
  <c r="J10" i="1"/>
  <c r="L7" i="1" l="1"/>
</calcChain>
</file>

<file path=xl/sharedStrings.xml><?xml version="1.0" encoding="utf-8"?>
<sst xmlns="http://schemas.openxmlformats.org/spreadsheetml/2006/main" count="125" uniqueCount="80">
  <si>
    <t xml:space="preserve"> </t>
  </si>
  <si>
    <t>RI</t>
  </si>
  <si>
    <t>RE</t>
  </si>
  <si>
    <t>Décomptes</t>
  </si>
  <si>
    <t>DP
non justifié</t>
  </si>
  <si>
    <t>Réf de l'indu</t>
  </si>
  <si>
    <t>A cocher</t>
  </si>
  <si>
    <t>Partiel</t>
  </si>
  <si>
    <t>Total</t>
  </si>
  <si>
    <t>ou</t>
  </si>
  <si>
    <t>Date exécution</t>
  </si>
  <si>
    <t>Montant remboursé</t>
  </si>
  <si>
    <t>Fiche</t>
  </si>
  <si>
    <t xml:space="preserve">Nom </t>
  </si>
  <si>
    <t>Prénom</t>
  </si>
  <si>
    <t>Début</t>
  </si>
  <si>
    <t>Fin</t>
  </si>
  <si>
    <t>1111111111111</t>
  </si>
  <si>
    <t>aa</t>
  </si>
  <si>
    <t xml:space="preserve">YVETTE         </t>
  </si>
  <si>
    <t>mar</t>
  </si>
  <si>
    <t>12222222222222211</t>
  </si>
  <si>
    <t>BLA BLA</t>
  </si>
  <si>
    <t>3333333333333</t>
  </si>
  <si>
    <t>dd</t>
  </si>
  <si>
    <t xml:space="preserve">ARLETTE        </t>
  </si>
  <si>
    <t>cal</t>
  </si>
  <si>
    <t>31111111111111111</t>
  </si>
  <si>
    <t>blaaaaa</t>
  </si>
  <si>
    <t>2222222222222</t>
  </si>
  <si>
    <t>ha</t>
  </si>
  <si>
    <t>zel</t>
  </si>
  <si>
    <t>est</t>
  </si>
  <si>
    <t>31211111111111111</t>
  </si>
  <si>
    <t>fsdfsdf</t>
  </si>
  <si>
    <t>5555555555555</t>
  </si>
  <si>
    <t>de</t>
  </si>
  <si>
    <t>paul</t>
  </si>
  <si>
    <t>rag</t>
  </si>
  <si>
    <t>31222222222222222</t>
  </si>
  <si>
    <t>sfsfsfsd</t>
  </si>
  <si>
    <t>Q Régularisation</t>
  </si>
  <si>
    <t>Nom :</t>
  </si>
  <si>
    <t>Prénom :</t>
  </si>
  <si>
    <t>Date naissance :</t>
  </si>
  <si>
    <t>du</t>
  </si>
  <si>
    <t>au</t>
  </si>
  <si>
    <t>Facture :</t>
  </si>
  <si>
    <t>m</t>
  </si>
  <si>
    <t>b</t>
  </si>
  <si>
    <t>e</t>
  </si>
  <si>
    <t>p</t>
  </si>
  <si>
    <t>dz</t>
  </si>
  <si>
    <t>ex</t>
  </si>
  <si>
    <t>exé</t>
  </si>
  <si>
    <t>q</t>
  </si>
  <si>
    <t>a</t>
  </si>
  <si>
    <t>c</t>
  </si>
  <si>
    <t>t</t>
  </si>
  <si>
    <t>X</t>
  </si>
  <si>
    <t>l</t>
  </si>
  <si>
    <t>f</t>
  </si>
  <si>
    <t>d</t>
  </si>
  <si>
    <t>test</t>
  </si>
  <si>
    <t>fact</t>
  </si>
  <si>
    <t>n</t>
  </si>
  <si>
    <t>facture + évènement</t>
  </si>
  <si>
    <t>cat</t>
  </si>
  <si>
    <t>num :</t>
  </si>
  <si>
    <t>Acte :</t>
  </si>
  <si>
    <t>cli</t>
  </si>
  <si>
    <t>frs</t>
  </si>
  <si>
    <t>in</t>
  </si>
  <si>
    <t>hors</t>
  </si>
  <si>
    <t>Montant :</t>
  </si>
  <si>
    <t>Montant report :</t>
  </si>
  <si>
    <t>date évènement :</t>
  </si>
  <si>
    <t xml:space="preserve"> :</t>
  </si>
  <si>
    <t>t :</t>
  </si>
  <si>
    <t>test fichettes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</si>
</sst>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 Black"/>
      <family val="2"/>
    </font>
    <font>
      <sz val="10"/>
      <color theme="1"/>
      <name val="Arial Black"/>
      <family val="2"/>
    </font>
    <font>
      <b/>
      <sz val="10"/>
      <color theme="1"/>
      <name val="Arial Black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20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0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0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35" fillId="38" borderId="4" applyNumberFormat="0" applyAlignment="0" applyProtection="0"/>
    <xf numFmtId="0" fontId="36" fillId="0" borderId="33" applyNumberFormat="0" applyFill="0" applyAlignment="0" applyProtection="0"/>
    <xf numFmtId="0" fontId="37" fillId="8" borderId="8" applyNumberFormat="0" applyFont="0" applyAlignment="0" applyProtection="0"/>
    <xf numFmtId="0" fontId="9" fillId="38" borderId="4" applyNumberFormat="0" applyAlignment="0" applyProtection="0"/>
    <xf numFmtId="0" fontId="7" fillId="35" borderId="0" applyNumberFormat="0" applyBorder="0" applyAlignment="0" applyProtection="0"/>
    <xf numFmtId="0" fontId="38" fillId="4" borderId="0" applyNumberFormat="0" applyBorder="0" applyAlignment="0" applyProtection="0"/>
    <xf numFmtId="0" fontId="6" fillId="36" borderId="0" applyNumberFormat="0" applyBorder="0" applyAlignment="0" applyProtection="0"/>
    <xf numFmtId="0" fontId="10" fillId="38" borderId="5" applyNumberFormat="0" applyAlignment="0" applyProtection="0"/>
    <xf numFmtId="0" fontId="39" fillId="0" borderId="0" applyNumberFormat="0" applyFill="0" applyBorder="0" applyAlignment="0" applyProtection="0"/>
    <xf numFmtId="0" fontId="40" fillId="0" borderId="34" applyNumberFormat="0" applyFill="0" applyAlignment="0" applyProtection="0"/>
    <xf numFmtId="0" fontId="41" fillId="0" borderId="35" applyNumberFormat="0" applyFill="0" applyAlignment="0" applyProtection="0"/>
    <xf numFmtId="0" fontId="42" fillId="0" borderId="36" applyNumberFormat="0" applyFill="0" applyAlignment="0" applyProtection="0"/>
    <xf numFmtId="0" fontId="42" fillId="0" borderId="0" applyNumberFormat="0" applyFill="0" applyBorder="0" applyAlignment="0" applyProtection="0"/>
    <xf numFmtId="0" fontId="16" fillId="0" borderId="37" applyNumberFormat="0" applyFill="0" applyAlignment="0" applyProtection="0"/>
  </cellStyleXfs>
  <cellXfs count="190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/>
    <xf numFmtId="0" fontId="16" fillId="0" borderId="0" xfId="0" applyFont="1" applyAlignment="1">
      <alignment horizontal="left" vertical="center"/>
    </xf>
    <xf numFmtId="0" fontId="0" fillId="0" borderId="0" xfId="0" applyBorder="1" applyAlignment="1">
      <alignment vertical="top"/>
    </xf>
    <xf numFmtId="0" fontId="0" fillId="0" borderId="0" xfId="0" quotePrefix="1" applyNumberFormat="1" applyFont="1" applyBorder="1" applyAlignment="1">
      <alignment vertical="center" wrapText="1"/>
    </xf>
    <xf numFmtId="0" fontId="25" fillId="33" borderId="26" xfId="0" applyFont="1" applyFill="1" applyBorder="1" applyAlignment="1">
      <alignment horizontal="center" vertical="center"/>
    </xf>
    <xf numFmtId="0" fontId="33" fillId="33" borderId="0" xfId="0" applyFont="1" applyFill="1" applyBorder="1" applyAlignment="1"/>
    <xf numFmtId="0" fontId="13" fillId="33" borderId="0" xfId="0" applyFont="1" applyFill="1" applyBorder="1" applyAlignment="1"/>
    <xf numFmtId="164" fontId="0" fillId="33" borderId="0" xfId="0" applyNumberFormat="1" applyFill="1" applyBorder="1" applyAlignment="1">
      <alignment vertical="center"/>
    </xf>
    <xf numFmtId="0" fontId="0" fillId="0" borderId="0" xfId="0"/>
    <xf numFmtId="14" fontId="0" fillId="0" borderId="23" xfId="0" applyNumberFormat="1" applyBorder="1"/>
    <xf numFmtId="0" fontId="0" fillId="0" borderId="23" xfId="0" applyBorder="1"/>
    <xf numFmtId="49" fontId="0" fillId="0" borderId="23" xfId="0" applyNumberFormat="1" applyBorder="1"/>
    <xf numFmtId="14" fontId="0" fillId="0" borderId="0" xfId="0" applyNumberFormat="1" applyBorder="1"/>
    <xf numFmtId="49" fontId="0" fillId="0" borderId="0" xfId="0" applyNumberFormat="1" applyBorder="1"/>
    <xf numFmtId="0" fontId="0" fillId="0" borderId="38" xfId="0" applyBorder="1"/>
    <xf numFmtId="0" fontId="0" fillId="0" borderId="39" xfId="0" applyBorder="1"/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42" xfId="0" applyBorder="1"/>
    <xf numFmtId="14" fontId="0" fillId="0" borderId="42" xfId="0" applyNumberFormat="1" applyBorder="1"/>
    <xf numFmtId="0" fontId="16" fillId="0" borderId="42" xfId="0" applyFont="1" applyBorder="1" applyAlignment="1">
      <alignment horizontal="center" vertical="center"/>
    </xf>
    <xf numFmtId="49" fontId="0" fillId="0" borderId="42" xfId="0" applyNumberFormat="1" applyBorder="1"/>
    <xf numFmtId="0" fontId="43" fillId="0" borderId="42" xfId="0" applyFont="1" applyBorder="1" applyAlignment="1">
      <alignment vertical="center" wrapText="1"/>
    </xf>
    <xf numFmtId="0" fontId="0" fillId="0" borderId="43" xfId="0" applyBorder="1"/>
    <xf numFmtId="14" fontId="0" fillId="0" borderId="43" xfId="0" applyNumberFormat="1" applyBorder="1"/>
    <xf numFmtId="0" fontId="16" fillId="0" borderId="43" xfId="0" applyFont="1" applyBorder="1" applyAlignment="1">
      <alignment horizontal="center" vertical="center"/>
    </xf>
    <xf numFmtId="49" fontId="0" fillId="0" borderId="43" xfId="0" applyNumberFormat="1" applyBorder="1"/>
    <xf numFmtId="49" fontId="43" fillId="0" borderId="43" xfId="0" applyNumberFormat="1" applyFont="1" applyBorder="1" applyAlignment="1">
      <alignment vertical="center" wrapText="1"/>
    </xf>
    <xf numFmtId="0" fontId="43" fillId="0" borderId="43" xfId="0" applyFont="1" applyBorder="1" applyAlignment="1">
      <alignment vertical="center" wrapText="1"/>
    </xf>
    <xf numFmtId="0" fontId="0" fillId="33" borderId="0" xfId="0" quotePrefix="1" applyNumberFormat="1" applyFont="1" applyFill="1" applyBorder="1" applyAlignment="1">
      <alignment vertical="center"/>
    </xf>
    <xf numFmtId="0" fontId="21" fillId="0" borderId="0" xfId="0" applyFont="1" applyAlignment="1"/>
    <xf numFmtId="0" fontId="0" fillId="0" borderId="0" xfId="0" applyBorder="1" applyAlignment="1"/>
    <xf numFmtId="0" fontId="0" fillId="0" borderId="0" xfId="0" applyBorder="1"/>
    <xf numFmtId="0" fontId="0" fillId="33" borderId="0" xfId="0" applyNumberFormat="1" applyFont="1" applyFill="1" applyBorder="1" applyAlignment="1">
      <alignment vertical="center"/>
    </xf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0" fillId="33" borderId="0" xfId="0" applyFill="1" applyBorder="1"/>
    <xf numFmtId="0" fontId="31" fillId="33" borderId="0" xfId="0" applyFont="1" applyFill="1" applyBorder="1" applyAlignment="1"/>
    <xf numFmtId="0" fontId="0" fillId="33" borderId="18" xfId="0" applyFill="1" applyBorder="1" applyAlignment="1"/>
    <xf numFmtId="0" fontId="0" fillId="52" borderId="0" xfId="0" applyFill="1" applyBorder="1" applyAlignment="1"/>
    <xf numFmtId="0" fontId="26" fillId="0" borderId="0" xfId="0" applyFont="1" applyBorder="1" applyAlignment="1"/>
    <xf numFmtId="0" fontId="0" fillId="0" borderId="0" xfId="0"/>
    <xf numFmtId="0" fontId="0" fillId="0" borderId="18" xfId="0" applyBorder="1"/>
    <xf numFmtId="0" fontId="0" fillId="0" borderId="0" xfId="0" applyBorder="1"/>
    <xf numFmtId="0" fontId="31" fillId="0" borderId="0" xfId="0" applyFont="1" applyAlignment="1"/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22" fillId="0" borderId="0" xfId="0" applyFont="1"/>
    <xf numFmtId="0" fontId="16" fillId="0" borderId="0" xfId="0" applyFont="1" applyAlignment="1">
      <alignment horizontal="left" vertical="top"/>
    </xf>
    <xf numFmtId="0" fontId="0" fillId="0" borderId="25" xfId="0" applyBorder="1" applyAlignment="1"/>
    <xf numFmtId="0" fontId="0" fillId="33" borderId="40" xfId="0" applyFill="1" applyBorder="1" applyAlignment="1">
      <alignment vertical="center"/>
    </xf>
    <xf numFmtId="0" fontId="0" fillId="33" borderId="41" xfId="0" applyFill="1" applyBorder="1" applyAlignment="1">
      <alignment vertical="center"/>
    </xf>
    <xf numFmtId="165" fontId="0" fillId="33" borderId="41" xfId="0" applyNumberFormat="1" applyFill="1" applyBorder="1" applyAlignment="1">
      <alignment vertical="center"/>
    </xf>
    <xf numFmtId="165" fontId="34" fillId="33" borderId="41" xfId="0" applyNumberFormat="1" applyFont="1" applyFill="1" applyBorder="1" applyAlignment="1">
      <alignment horizontal="center" vertical="center"/>
    </xf>
    <xf numFmtId="0" fontId="27" fillId="33" borderId="44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33" borderId="48" xfId="0" applyFont="1" applyFill="1" applyBorder="1" applyAlignment="1">
      <alignment horizontal="center" vertical="center" wrapText="1"/>
    </xf>
    <xf numFmtId="0" fontId="45" fillId="33" borderId="49" xfId="0" applyFont="1" applyFill="1" applyBorder="1" applyAlignment="1">
      <alignment horizontal="center" vertical="center"/>
    </xf>
    <xf numFmtId="0" fontId="47" fillId="53" borderId="47" xfId="0" applyFont="1" applyFill="1" applyBorder="1" applyAlignment="1">
      <alignment horizontal="center" vertical="center"/>
    </xf>
    <xf numFmtId="0" fontId="47" fillId="51" borderId="48" xfId="0" applyFont="1" applyFill="1" applyBorder="1" applyAlignment="1">
      <alignment horizontal="center" vertical="center" wrapText="1"/>
    </xf>
    <xf numFmtId="165" fontId="47" fillId="51" borderId="48" xfId="0" applyNumberFormat="1" applyFont="1" applyFill="1" applyBorder="1" applyAlignment="1">
      <alignment horizontal="center" vertical="center" wrapText="1"/>
    </xf>
    <xf numFmtId="0" fontId="45" fillId="33" borderId="48" xfId="0" applyFont="1" applyFill="1" applyBorder="1" applyAlignment="1">
      <alignment horizontal="center" vertical="center"/>
    </xf>
    <xf numFmtId="165" fontId="45" fillId="33" borderId="48" xfId="0" applyNumberFormat="1" applyFont="1" applyFill="1" applyBorder="1" applyAlignment="1">
      <alignment horizontal="center" vertical="center" wrapText="1"/>
    </xf>
    <xf numFmtId="49" fontId="45" fillId="33" borderId="48" xfId="0" applyNumberFormat="1" applyFont="1" applyFill="1" applyBorder="1" applyAlignment="1">
      <alignment horizontal="center" vertical="center"/>
    </xf>
    <xf numFmtId="0" fontId="47" fillId="33" borderId="48" xfId="0" applyFont="1" applyFill="1" applyBorder="1" applyAlignment="1">
      <alignment horizontal="center" vertical="center" wrapText="1"/>
    </xf>
    <xf numFmtId="164" fontId="47" fillId="33" borderId="48" xfId="0" applyNumberFormat="1" applyFont="1" applyFill="1" applyBorder="1" applyAlignment="1">
      <alignment horizontal="center" vertical="center"/>
    </xf>
    <xf numFmtId="0" fontId="0" fillId="33" borderId="0" xfId="0" applyFill="1"/>
    <xf numFmtId="0" fontId="0" fillId="33" borderId="0" xfId="0" applyFill="1" applyBorder="1" applyAlignment="1">
      <alignment horizontal="center" vertical="center"/>
    </xf>
    <xf numFmtId="49" fontId="0" fillId="0" borderId="41" xfId="0" applyNumberFormat="1" applyBorder="1"/>
    <xf numFmtId="14" fontId="0" fillId="0" borderId="41" xfId="0" applyNumberFormat="1" applyBorder="1"/>
    <xf numFmtId="0" fontId="0" fillId="0" borderId="41" xfId="0" applyBorder="1"/>
    <xf numFmtId="0" fontId="0" fillId="0" borderId="51" xfId="0" applyBorder="1"/>
    <xf numFmtId="14" fontId="0" fillId="0" borderId="51" xfId="0" applyNumberFormat="1" applyBorder="1"/>
    <xf numFmtId="0" fontId="0" fillId="0" borderId="51" xfId="0" applyBorder="1" applyAlignment="1">
      <alignment vertical="center"/>
    </xf>
    <xf numFmtId="0" fontId="16" fillId="0" borderId="51" xfId="0" applyFont="1" applyBorder="1" applyAlignment="1">
      <alignment horizontal="center" vertical="center"/>
    </xf>
    <xf numFmtId="49" fontId="0" fillId="0" borderId="51" xfId="0" applyNumberFormat="1" applyBorder="1"/>
    <xf numFmtId="49" fontId="43" fillId="0" borderId="51" xfId="0" applyNumberFormat="1" applyFont="1" applyBorder="1" applyAlignment="1">
      <alignment vertical="center" wrapText="1"/>
    </xf>
    <xf numFmtId="0" fontId="44" fillId="0" borderId="51" xfId="0" applyFont="1" applyBorder="1"/>
    <xf numFmtId="0" fontId="0" fillId="0" borderId="50" xfId="0" applyBorder="1"/>
    <xf numFmtId="14" fontId="0" fillId="52" borderId="16" xfId="0" applyNumberFormat="1" applyFill="1" applyBorder="1" applyAlignment="1">
      <alignment horizontal="center"/>
    </xf>
    <xf numFmtId="0" fontId="0" fillId="52" borderId="16" xfId="0" applyFill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52" borderId="0" xfId="0" applyFill="1" applyBorder="1" applyAlignment="1">
      <alignment horizontal="center"/>
    </xf>
    <xf numFmtId="0" fontId="26" fillId="0" borderId="0" xfId="0" applyFont="1" applyBorder="1" applyAlignment="1">
      <alignment horizontal="left"/>
    </xf>
    <xf numFmtId="0" fontId="26" fillId="0" borderId="0" xfId="0" applyFont="1" applyBorder="1" applyAlignment="1">
      <alignment horizontal="right"/>
    </xf>
    <xf numFmtId="0" fontId="0" fillId="52" borderId="17" xfId="0" applyFill="1" applyBorder="1" applyAlignment="1">
      <alignment horizontal="center"/>
    </xf>
    <xf numFmtId="0" fontId="31" fillId="52" borderId="0" xfId="0" applyFont="1" applyFill="1" applyBorder="1" applyAlignment="1">
      <alignment horizontal="center"/>
    </xf>
    <xf numFmtId="0" fontId="0" fillId="52" borderId="18" xfId="0" applyFill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31" fillId="0" borderId="0" xfId="0" applyFont="1" applyBorder="1" applyAlignment="1">
      <alignment horizontal="center"/>
    </xf>
    <xf numFmtId="0" fontId="0" fillId="33" borderId="0" xfId="0" quotePrefix="1" applyFill="1" applyBorder="1" applyAlignment="1">
      <alignment horizontal="center"/>
    </xf>
    <xf numFmtId="0" fontId="0" fillId="52" borderId="17" xfId="0" quotePrefix="1" applyFill="1" applyBorder="1" applyAlignment="1">
      <alignment horizontal="center"/>
    </xf>
    <xf numFmtId="0" fontId="29" fillId="0" borderId="0" xfId="0" applyFont="1" applyBorder="1" applyAlignment="1">
      <alignment horizontal="center" vertical="center"/>
    </xf>
    <xf numFmtId="0" fontId="29" fillId="33" borderId="0" xfId="0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26" fillId="33" borderId="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8" fillId="33" borderId="13" xfId="0" applyFont="1" applyFill="1" applyBorder="1" applyAlignment="1">
      <alignment horizontal="center"/>
    </xf>
    <xf numFmtId="0" fontId="48" fillId="33" borderId="14" xfId="0" applyFont="1" applyFill="1" applyBorder="1" applyAlignment="1">
      <alignment horizontal="center"/>
    </xf>
    <xf numFmtId="0" fontId="48" fillId="33" borderId="15" xfId="0" applyFont="1" applyFill="1" applyBorder="1" applyAlignment="1">
      <alignment horizontal="center"/>
    </xf>
    <xf numFmtId="0" fontId="49" fillId="33" borderId="13" xfId="0" applyFont="1" applyFill="1" applyBorder="1" applyAlignment="1">
      <alignment horizontal="center"/>
    </xf>
    <xf numFmtId="0" fontId="49" fillId="33" borderId="14" xfId="0" applyFont="1" applyFill="1" applyBorder="1" applyAlignment="1">
      <alignment horizontal="center"/>
    </xf>
    <xf numFmtId="0" fontId="49" fillId="33" borderId="15" xfId="0" applyFont="1" applyFill="1" applyBorder="1" applyAlignment="1">
      <alignment horizontal="center"/>
    </xf>
    <xf numFmtId="0" fontId="13" fillId="33" borderId="44" xfId="0" applyFont="1" applyFill="1" applyBorder="1" applyAlignment="1">
      <alignment horizontal="center" vertical="center"/>
    </xf>
    <xf numFmtId="0" fontId="13" fillId="33" borderId="45" xfId="0" applyFont="1" applyFill="1" applyBorder="1" applyAlignment="1">
      <alignment horizontal="center" vertical="center"/>
    </xf>
    <xf numFmtId="0" fontId="13" fillId="33" borderId="26" xfId="0" applyFont="1" applyFill="1" applyBorder="1" applyAlignment="1">
      <alignment horizontal="center" vertical="center"/>
    </xf>
    <xf numFmtId="0" fontId="13" fillId="33" borderId="46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46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4" fontId="0" fillId="54" borderId="51" xfId="0" applyNumberFormat="1" applyFill="1" applyBorder="1"/>
    <xf numFmtId="14" fontId="0" fillId="54" borderId="42" xfId="0" applyNumberFormat="1" applyFill="1" applyBorder="1"/>
    <xf numFmtId="14" fontId="0" fillId="54" borderId="43" xfId="0" applyNumberFormat="1" applyFill="1" applyBorder="1"/>
    <xf numFmtId="14" fontId="44" fillId="54" borderId="51" xfId="0" applyNumberFormat="1" applyFont="1" applyFill="1" applyBorder="1"/>
    <xf numFmtId="14" fontId="44" fillId="54" borderId="42" xfId="0" applyNumberFormat="1" applyFont="1" applyFill="1" applyBorder="1"/>
    <xf numFmtId="14" fontId="44" fillId="54" borderId="43" xfId="0" applyNumberFormat="1" applyFont="1" applyFill="1" applyBorder="1"/>
    <xf numFmtId="0" fontId="50" fillId="0" borderId="0" xfId="0" applyFont="1" applyAlignment="1"/>
    <xf numFmtId="0" fontId="50" fillId="0" borderId="0" xfId="0" applyFont="1" applyAlignment="1">
      <alignment vertical="center"/>
    </xf>
    <xf numFmtId="0" fontId="0" fillId="33" borderId="0" xfId="0" applyFill="1" applyAlignment="1"/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28" fillId="33" borderId="0" xfId="0" applyFont="1" applyFill="1" applyAlignment="1">
      <alignment vertical="center"/>
    </xf>
    <xf numFmtId="0" fontId="20" fillId="33" borderId="16" xfId="0" applyFont="1" applyFill="1" applyBorder="1" applyAlignment="1">
      <alignment horizontal="center"/>
    </xf>
    <xf numFmtId="0" fontId="20" fillId="33" borderId="0" xfId="0" applyFont="1" applyFill="1" applyBorder="1" applyAlignment="1">
      <alignment vertical="center"/>
    </xf>
    <xf numFmtId="0" fontId="16" fillId="33" borderId="0" xfId="0" applyFont="1" applyFill="1" applyAlignment="1">
      <alignment horizontal="center"/>
    </xf>
    <xf numFmtId="0" fontId="32" fillId="33" borderId="0" xfId="0" applyFont="1" applyFill="1" applyBorder="1" applyAlignment="1">
      <alignment horizontal="center"/>
    </xf>
    <xf numFmtId="0" fontId="16" fillId="33" borderId="0" xfId="0" applyFont="1" applyFill="1" applyAlignment="1"/>
    <xf numFmtId="0" fontId="16" fillId="33" borderId="0" xfId="0" applyFont="1" applyFill="1" applyAlignment="1">
      <alignment horizontal="right"/>
    </xf>
    <xf numFmtId="0" fontId="0" fillId="33" borderId="16" xfId="0" applyFill="1" applyBorder="1" applyAlignment="1">
      <alignment horizontal="center"/>
    </xf>
    <xf numFmtId="0" fontId="16" fillId="33" borderId="18" xfId="0" applyFont="1" applyFill="1" applyBorder="1" applyAlignment="1"/>
    <xf numFmtId="0" fontId="16" fillId="33" borderId="0" xfId="0" applyFont="1" applyFill="1"/>
    <xf numFmtId="0" fontId="24" fillId="33" borderId="0" xfId="0" applyFont="1" applyFill="1" applyAlignment="1">
      <alignment horizontal="center"/>
    </xf>
    <xf numFmtId="0" fontId="24" fillId="33" borderId="0" xfId="0" applyFont="1" applyFill="1" applyAlignment="1">
      <alignment horizontal="center"/>
    </xf>
    <xf numFmtId="0" fontId="24" fillId="33" borderId="0" xfId="0" applyFont="1" applyFill="1" applyAlignment="1">
      <alignment horizontal="center" vertical="center"/>
    </xf>
    <xf numFmtId="49" fontId="0" fillId="33" borderId="16" xfId="0" applyNumberFormat="1" applyFill="1" applyBorder="1" applyAlignment="1">
      <alignment horizont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center"/>
    </xf>
    <xf numFmtId="0" fontId="16" fillId="33" borderId="0" xfId="0" applyFont="1" applyFill="1" applyBorder="1" applyAlignment="1">
      <alignment horizontal="center" vertical="center"/>
    </xf>
    <xf numFmtId="0" fontId="16" fillId="33" borderId="23" xfId="0" applyFont="1" applyFill="1" applyBorder="1" applyAlignment="1">
      <alignment horizontal="center" vertical="center"/>
    </xf>
    <xf numFmtId="0" fontId="26" fillId="33" borderId="0" xfId="0" applyFont="1" applyFill="1" applyAlignment="1">
      <alignment horizontal="center" vertical="center"/>
    </xf>
    <xf numFmtId="0" fontId="0" fillId="33" borderId="17" xfId="0" applyFill="1" applyBorder="1" applyAlignment="1">
      <alignment horizontal="center"/>
    </xf>
    <xf numFmtId="0" fontId="26" fillId="33" borderId="0" xfId="0" applyFont="1" applyFill="1" applyAlignment="1">
      <alignment horizontal="center" vertical="center"/>
    </xf>
    <xf numFmtId="0" fontId="25" fillId="33" borderId="10" xfId="0" applyFont="1" applyFill="1" applyBorder="1" applyAlignment="1">
      <alignment horizontal="center" vertical="center"/>
    </xf>
    <xf numFmtId="0" fontId="25" fillId="33" borderId="20" xfId="0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6" fillId="33" borderId="0" xfId="0" applyFont="1" applyFill="1" applyAlignment="1">
      <alignment horizontal="center"/>
    </xf>
    <xf numFmtId="14" fontId="0" fillId="33" borderId="17" xfId="0" applyNumberFormat="1" applyFill="1" applyBorder="1" applyAlignment="1">
      <alignment horizontal="center"/>
    </xf>
    <xf numFmtId="0" fontId="32" fillId="33" borderId="0" xfId="0" applyFont="1" applyFill="1" applyAlignment="1">
      <alignment vertical="center"/>
    </xf>
    <xf numFmtId="0" fontId="32" fillId="33" borderId="0" xfId="0" applyFont="1" applyFill="1" applyBorder="1" applyAlignment="1">
      <alignment vertical="center"/>
    </xf>
    <xf numFmtId="0" fontId="16" fillId="33" borderId="0" xfId="0" applyFont="1" applyFill="1" applyBorder="1" applyAlignment="1">
      <alignment horizontal="left" vertical="center"/>
    </xf>
    <xf numFmtId="17" fontId="30" fillId="33" borderId="0" xfId="0" applyNumberFormat="1" applyFont="1" applyFill="1" applyBorder="1" applyAlignment="1">
      <alignment vertical="center"/>
    </xf>
    <xf numFmtId="0" fontId="30" fillId="33" borderId="0" xfId="0" applyFont="1" applyFill="1" applyBorder="1" applyAlignment="1">
      <alignment vertical="center"/>
    </xf>
    <xf numFmtId="0" fontId="30" fillId="33" borderId="16" xfId="0" applyFont="1" applyFill="1" applyBorder="1" applyAlignment="1">
      <alignment horizontal="center"/>
    </xf>
    <xf numFmtId="0" fontId="16" fillId="33" borderId="0" xfId="0" applyFont="1" applyFill="1" applyAlignment="1">
      <alignment vertical="center"/>
    </xf>
    <xf numFmtId="0" fontId="16" fillId="33" borderId="0" xfId="0" applyFont="1" applyFill="1" applyBorder="1" applyAlignment="1">
      <alignment vertical="center"/>
    </xf>
    <xf numFmtId="0" fontId="0" fillId="33" borderId="0" xfId="0" quotePrefix="1" applyNumberFormat="1" applyFont="1" applyFill="1" applyBorder="1" applyAlignment="1">
      <alignment vertical="center" wrapText="1"/>
    </xf>
    <xf numFmtId="0" fontId="29" fillId="33" borderId="0" xfId="0" applyNumberFormat="1" applyFont="1" applyFill="1" applyBorder="1" applyAlignment="1">
      <alignment horizontal="center"/>
    </xf>
    <xf numFmtId="0" fontId="29" fillId="33" borderId="0" xfId="0" applyNumberFormat="1" applyFont="1" applyFill="1" applyBorder="1" applyAlignment="1">
      <alignment horizontal="center"/>
    </xf>
    <xf numFmtId="0" fontId="32" fillId="33" borderId="0" xfId="0" applyFont="1" applyFill="1" applyBorder="1" applyAlignment="1">
      <alignment horizontal="left" vertical="top"/>
    </xf>
    <xf numFmtId="0" fontId="16" fillId="33" borderId="0" xfId="0" applyFont="1" applyFill="1" applyBorder="1" applyAlignment="1">
      <alignment horizontal="left" vertical="top"/>
    </xf>
    <xf numFmtId="0" fontId="16" fillId="33" borderId="0" xfId="0" applyFont="1" applyFill="1" applyBorder="1" applyAlignment="1">
      <alignment horizontal="center" vertical="center"/>
    </xf>
    <xf numFmtId="0" fontId="16" fillId="33" borderId="0" xfId="0" applyFont="1" applyFill="1" applyBorder="1" applyAlignment="1">
      <alignment horizontal="left" vertical="top"/>
    </xf>
    <xf numFmtId="0" fontId="30" fillId="33" borderId="0" xfId="0" applyFont="1" applyFill="1" applyBorder="1" applyAlignment="1">
      <alignment horizontal="center"/>
    </xf>
    <xf numFmtId="14" fontId="0" fillId="33" borderId="16" xfId="0" quotePrefix="1" applyNumberFormat="1" applyFont="1" applyFill="1" applyBorder="1" applyAlignment="1">
      <alignment horizontal="center" vertical="center" wrapText="1"/>
    </xf>
    <xf numFmtId="49" fontId="0" fillId="33" borderId="16" xfId="0" quotePrefix="1" applyNumberFormat="1" applyFill="1" applyBorder="1" applyAlignment="1">
      <alignment horizontal="center"/>
    </xf>
    <xf numFmtId="0" fontId="0" fillId="33" borderId="16" xfId="0" quotePrefix="1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31" fillId="33" borderId="16" xfId="0" applyFont="1" applyFill="1" applyBorder="1" applyAlignment="1"/>
    <xf numFmtId="0" fontId="0" fillId="33" borderId="0" xfId="0" applyFill="1" applyBorder="1" applyAlignment="1">
      <alignment horizontal="center"/>
    </xf>
    <xf numFmtId="0" fontId="0" fillId="33" borderId="27" xfId="0" applyFill="1" applyBorder="1" applyAlignment="1">
      <alignment horizontal="center"/>
    </xf>
    <xf numFmtId="0" fontId="0" fillId="33" borderId="21" xfId="0" applyFill="1" applyBorder="1" applyAlignment="1">
      <alignment horizontal="center"/>
    </xf>
    <xf numFmtId="0" fontId="0" fillId="33" borderId="28" xfId="0" applyFill="1" applyBorder="1" applyAlignment="1">
      <alignment horizontal="center"/>
    </xf>
    <xf numFmtId="0" fontId="0" fillId="33" borderId="29" xfId="0" applyFill="1" applyBorder="1" applyAlignment="1">
      <alignment horizontal="center"/>
    </xf>
    <xf numFmtId="0" fontId="0" fillId="33" borderId="30" xfId="0" applyFill="1" applyBorder="1" applyAlignment="1">
      <alignment horizontal="center"/>
    </xf>
    <xf numFmtId="0" fontId="0" fillId="33" borderId="31" xfId="0" applyFill="1" applyBorder="1" applyAlignment="1">
      <alignment horizontal="center"/>
    </xf>
    <xf numFmtId="0" fontId="0" fillId="33" borderId="22" xfId="0" applyFill="1" applyBorder="1" applyAlignment="1">
      <alignment horizontal="center"/>
    </xf>
    <xf numFmtId="0" fontId="0" fillId="33" borderId="32" xfId="0" applyFill="1" applyBorder="1" applyAlignment="1">
      <alignment horizont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585858"/>
      <color rgb="FF646464"/>
      <color rgb="FFD3D3D3"/>
      <color rgb="FF777777"/>
      <color rgb="FF4D4D4D"/>
      <color rgb="FF9BDEFF"/>
      <color rgb="FF8FDAFF"/>
      <color rgb="FF66CCFF"/>
      <color rgb="FF33BB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18</xdr:row>
          <xdr:rowOff>47625</xdr:rowOff>
        </xdr:from>
        <xdr:to>
          <xdr:col>9</xdr:col>
          <xdr:colOff>104775</xdr:colOff>
          <xdr:row>23</xdr:row>
          <xdr:rowOff>123825</xdr:rowOff>
        </xdr:to>
        <xdr:sp macro="" textlink="">
          <xdr:nvSpPr>
            <xdr:cNvPr id="2051" name="CommandButton2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20</xdr:row>
          <xdr:rowOff>57150</xdr:rowOff>
        </xdr:from>
        <xdr:to>
          <xdr:col>7</xdr:col>
          <xdr:colOff>438150</xdr:colOff>
          <xdr:row>23</xdr:row>
          <xdr:rowOff>133350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.156.6.200\suiviaction\Action\9976\11%20Novembre%20Dent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ublons_dentistes_20151031"/>
      <sheetName val="Feuil1"/>
      <sheetName val="Feuil3"/>
      <sheetName val="Feuil2"/>
    </sheetNames>
    <sheetDataSet>
      <sheetData sheetId="0"/>
      <sheetData sheetId="1">
        <row r="1">
          <cell r="A1" t="str">
            <v>Dble fact même risque</v>
          </cell>
        </row>
        <row r="2">
          <cell r="A2" t="str">
            <v>Dble fact risque différent</v>
          </cell>
        </row>
        <row r="3">
          <cell r="A3" t="str">
            <v>Dble saisie de la même pièce (liquidateur/tiers)</v>
          </cell>
        </row>
        <row r="4">
          <cell r="A4" t="str">
            <v>Duplicata payé non justifié</v>
          </cell>
        </row>
        <row r="5">
          <cell r="A5" t="str">
            <v>Duplicata recherché - mise en paiement non justifié</v>
          </cell>
        </row>
        <row r="6">
          <cell r="A6" t="str">
            <v>Double télétransmission</v>
          </cell>
        </row>
        <row r="7">
          <cell r="A7" t="str">
            <v>FSE rejetée payée + FSP autres</v>
          </cell>
        </row>
        <row r="8">
          <cell r="A8" t="str">
            <v>Autres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5"/>
  <sheetViews>
    <sheetView topLeftCell="A4" workbookViewId="0">
      <selection activeCell="P8" sqref="P8"/>
    </sheetView>
  </sheetViews>
  <sheetFormatPr baseColWidth="10" defaultRowHeight="15" x14ac:dyDescent="0.25"/>
  <cols>
    <col min="1" max="1" width="8.42578125" customWidth="1"/>
    <col min="2" max="3" width="6.7109375" customWidth="1"/>
    <col min="4" max="4" width="5.42578125" style="3" customWidth="1"/>
    <col min="5" max="6" width="6.7109375" customWidth="1"/>
    <col min="7" max="7" width="5.5703125" style="3" customWidth="1"/>
    <col min="8" max="8" width="9.28515625" customWidth="1"/>
    <col min="9" max="9" width="7.140625" style="3" customWidth="1"/>
    <col min="10" max="10" width="7.7109375" customWidth="1"/>
    <col min="11" max="11" width="5" customWidth="1"/>
    <col min="12" max="12" width="11.5703125" customWidth="1"/>
  </cols>
  <sheetData>
    <row r="1" spans="1:15" x14ac:dyDescent="0.25">
      <c r="A1" s="69" t="s">
        <v>65</v>
      </c>
      <c r="B1" s="69"/>
      <c r="C1" s="69"/>
      <c r="D1" s="69"/>
      <c r="E1" s="69"/>
      <c r="F1" s="125" t="s">
        <v>0</v>
      </c>
      <c r="G1" s="125"/>
      <c r="H1" s="125"/>
      <c r="I1" s="126" t="s">
        <v>64</v>
      </c>
      <c r="J1" s="126"/>
      <c r="K1" s="126"/>
      <c r="L1" s="127">
        <v>4</v>
      </c>
      <c r="M1" s="3"/>
      <c r="N1" s="3"/>
    </row>
    <row r="2" spans="1:15" ht="27.75" customHeight="1" x14ac:dyDescent="0.35">
      <c r="A2" s="128" t="s">
        <v>79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9"/>
      <c r="M2" s="3"/>
      <c r="N2" s="3"/>
    </row>
    <row r="3" spans="1:15" ht="10.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3"/>
      <c r="N3" s="3"/>
    </row>
    <row r="4" spans="1:15" ht="10.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3"/>
      <c r="N4" s="3"/>
    </row>
    <row r="5" spans="1:15" ht="19.5" x14ac:dyDescent="0.25">
      <c r="A5" s="130" t="s">
        <v>66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2"/>
      <c r="M5" s="3"/>
      <c r="N5" s="3"/>
    </row>
    <row r="6" spans="1:15" ht="20.2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3"/>
      <c r="N6" s="3"/>
    </row>
    <row r="7" spans="1:15" ht="18.75" customHeight="1" x14ac:dyDescent="0.3">
      <c r="A7" s="133" t="s">
        <v>69</v>
      </c>
      <c r="B7" s="134"/>
      <c r="C7" s="134"/>
      <c r="D7" s="135"/>
      <c r="E7" s="69"/>
      <c r="F7" s="136" t="s">
        <v>67</v>
      </c>
      <c r="G7" s="136"/>
      <c r="H7" s="137"/>
      <c r="I7" s="137"/>
      <c r="J7" s="138"/>
      <c r="K7" s="139" t="s">
        <v>68</v>
      </c>
      <c r="L7" s="140">
        <f>VLOOKUP(L1,Feuil2!A4:AH40000,11)</f>
        <v>341000000</v>
      </c>
      <c r="M7" s="2"/>
      <c r="N7" s="3"/>
    </row>
    <row r="8" spans="1:15" ht="10.5" customHeight="1" x14ac:dyDescent="0.25">
      <c r="A8" s="69"/>
      <c r="B8" s="69"/>
      <c r="C8" s="69"/>
      <c r="D8" s="69"/>
      <c r="E8" s="69"/>
      <c r="F8" s="69"/>
      <c r="G8" s="69"/>
      <c r="H8" s="141"/>
      <c r="I8" s="141"/>
      <c r="J8" s="138"/>
      <c r="K8" s="49"/>
      <c r="L8" s="49"/>
      <c r="M8" s="3"/>
      <c r="N8" s="3"/>
    </row>
    <row r="9" spans="1:15" ht="24.75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142"/>
      <c r="L9" s="70"/>
      <c r="M9" s="2"/>
      <c r="N9" s="3"/>
    </row>
    <row r="10" spans="1:15" ht="18.75" x14ac:dyDescent="0.3">
      <c r="A10" s="69"/>
      <c r="B10" s="143" t="s">
        <v>70</v>
      </c>
      <c r="C10" s="143"/>
      <c r="D10" s="144"/>
      <c r="E10" s="143" t="s">
        <v>71</v>
      </c>
      <c r="F10" s="143"/>
      <c r="G10" s="144"/>
      <c r="H10" s="145" t="s">
        <v>65</v>
      </c>
      <c r="I10" s="145"/>
      <c r="J10" s="146" t="str">
        <f>VLOOKUP(L1,Feuil2!A5:AG40000,2)</f>
        <v>5555555555555</v>
      </c>
      <c r="K10" s="146"/>
      <c r="L10" s="146"/>
      <c r="M10" s="2"/>
      <c r="N10" s="2"/>
    </row>
    <row r="11" spans="1:15" ht="18.75" x14ac:dyDescent="0.3">
      <c r="A11" s="69"/>
      <c r="B11" s="147" t="s">
        <v>72</v>
      </c>
      <c r="C11" s="148" t="s">
        <v>73</v>
      </c>
      <c r="D11" s="149"/>
      <c r="E11" s="127" t="s">
        <v>72</v>
      </c>
      <c r="F11" s="150" t="s">
        <v>73</v>
      </c>
      <c r="G11" s="149"/>
      <c r="H11" s="151" t="s">
        <v>42</v>
      </c>
      <c r="I11" s="151"/>
      <c r="J11" s="152" t="str">
        <f>VLOOKUP(L1,Feuil2!A5:AH40000,4)</f>
        <v>de</v>
      </c>
      <c r="K11" s="152"/>
      <c r="L11" s="152"/>
      <c r="M11" s="33"/>
      <c r="N11" s="33"/>
      <c r="O11" s="1"/>
    </row>
    <row r="12" spans="1:15" ht="22.5" customHeight="1" x14ac:dyDescent="0.25">
      <c r="A12" s="153" t="s">
        <v>6</v>
      </c>
      <c r="B12" s="154"/>
      <c r="C12" s="155"/>
      <c r="D12" s="156"/>
      <c r="E12" s="157" t="s">
        <v>59</v>
      </c>
      <c r="F12" s="157"/>
      <c r="G12" s="7"/>
      <c r="H12" s="98" t="s">
        <v>43</v>
      </c>
      <c r="I12" s="98"/>
      <c r="J12" s="152" t="str">
        <f>VLOOKUP(L1,Feuil2!A5:AH40000,5)</f>
        <v>paul</v>
      </c>
      <c r="K12" s="152"/>
      <c r="L12" s="152"/>
      <c r="M12" s="3"/>
      <c r="N12" s="3"/>
    </row>
    <row r="13" spans="1:15" ht="21.75" customHeight="1" x14ac:dyDescent="0.25">
      <c r="A13" s="69"/>
      <c r="B13" s="69"/>
      <c r="C13" s="69"/>
      <c r="D13" s="69"/>
      <c r="E13" s="69"/>
      <c r="F13" s="69"/>
      <c r="G13" s="69"/>
      <c r="H13" s="158" t="s">
        <v>44</v>
      </c>
      <c r="I13" s="158"/>
      <c r="J13" s="159">
        <f>VLOOKUP(L1,Feuil2!A5:AH40000,3)</f>
        <v>7486</v>
      </c>
      <c r="K13" s="159"/>
      <c r="L13" s="159"/>
      <c r="M13" s="3"/>
      <c r="N13" s="3"/>
    </row>
    <row r="14" spans="1:1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149"/>
      <c r="K14" s="69"/>
      <c r="L14" s="127"/>
      <c r="M14" s="3"/>
      <c r="N14" s="3"/>
    </row>
    <row r="15" spans="1:15" ht="16.5" customHeight="1" x14ac:dyDescent="0.25">
      <c r="A15" s="160" t="s">
        <v>74</v>
      </c>
      <c r="B15" s="160"/>
      <c r="C15" s="161"/>
      <c r="D15" s="162"/>
      <c r="E15" s="163"/>
      <c r="F15" s="164"/>
      <c r="G15" s="164"/>
      <c r="H15" s="165"/>
      <c r="I15" s="165"/>
      <c r="J15" s="165"/>
      <c r="K15" s="165"/>
      <c r="L15" s="164"/>
      <c r="M15" s="3"/>
      <c r="N15" s="3"/>
    </row>
    <row r="16" spans="1:15" x14ac:dyDescent="0.2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3"/>
      <c r="N16" s="3"/>
    </row>
    <row r="17" spans="1:14" ht="15.75" customHeight="1" x14ac:dyDescent="0.25">
      <c r="A17" s="166"/>
      <c r="B17" s="166"/>
      <c r="C17" s="167"/>
      <c r="D17" s="167"/>
      <c r="E17" s="168"/>
      <c r="F17" s="169" t="s">
        <v>7</v>
      </c>
      <c r="G17" s="169"/>
      <c r="H17" s="169"/>
      <c r="I17" s="170"/>
      <c r="J17" s="36"/>
      <c r="K17" s="169" t="s">
        <v>8</v>
      </c>
      <c r="L17" s="169"/>
      <c r="M17" s="3"/>
      <c r="N17" s="3"/>
    </row>
    <row r="18" spans="1:14" ht="15" customHeight="1" x14ac:dyDescent="0.25">
      <c r="A18" s="171" t="s">
        <v>75</v>
      </c>
      <c r="B18" s="171"/>
      <c r="C18" s="171"/>
      <c r="D18" s="172"/>
      <c r="E18" s="39"/>
      <c r="F18" s="39"/>
      <c r="G18" s="39"/>
      <c r="H18" s="39"/>
      <c r="I18" s="173" t="s">
        <v>9</v>
      </c>
      <c r="J18" s="173"/>
      <c r="K18" s="69"/>
      <c r="L18" s="69"/>
      <c r="M18" s="3"/>
      <c r="N18" s="3"/>
    </row>
    <row r="19" spans="1:14" ht="14.25" customHeight="1" x14ac:dyDescent="0.25">
      <c r="A19" s="174"/>
      <c r="B19" s="174"/>
      <c r="C19" s="174"/>
      <c r="D19" s="172"/>
      <c r="E19" s="39"/>
      <c r="F19" s="165"/>
      <c r="G19" s="165"/>
      <c r="H19" s="165"/>
      <c r="I19" s="175"/>
      <c r="J19" s="39"/>
      <c r="K19" s="165">
        <v>1000</v>
      </c>
      <c r="L19" s="165"/>
      <c r="M19" s="3"/>
      <c r="N19" s="3"/>
    </row>
    <row r="20" spans="1:14" ht="8.2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3"/>
      <c r="N20" s="3"/>
    </row>
    <row r="21" spans="1:14" ht="33" customHeight="1" x14ac:dyDescent="0.4">
      <c r="A21" s="123" t="s">
        <v>76</v>
      </c>
      <c r="B21" s="124"/>
      <c r="C21" s="124"/>
      <c r="D21" s="4"/>
      <c r="E21" s="6"/>
      <c r="F21" s="32"/>
      <c r="G21" s="36"/>
      <c r="H21" s="36"/>
      <c r="I21" s="36"/>
      <c r="J21" s="36"/>
      <c r="K21" s="36"/>
      <c r="L21" s="36"/>
      <c r="M21" s="3"/>
      <c r="N21" s="3"/>
    </row>
    <row r="22" spans="1:14" ht="17.100000000000001" customHeight="1" x14ac:dyDescent="0.25">
      <c r="A22" s="34"/>
      <c r="B22" s="34"/>
      <c r="C22" s="34"/>
      <c r="D22" s="34"/>
      <c r="E22" s="34"/>
      <c r="F22" s="34"/>
      <c r="G22" s="95" t="s">
        <v>45</v>
      </c>
      <c r="H22" s="82"/>
      <c r="I22" s="83"/>
      <c r="J22" s="96" t="s">
        <v>46</v>
      </c>
      <c r="K22" s="42"/>
      <c r="L22" s="42"/>
      <c r="M22" s="3"/>
      <c r="N22" s="3"/>
    </row>
    <row r="23" spans="1:14" ht="17.100000000000001" customHeight="1" x14ac:dyDescent="0.25">
      <c r="A23" s="35"/>
      <c r="B23" s="35"/>
      <c r="C23" s="35"/>
      <c r="D23" s="35"/>
      <c r="E23" s="35"/>
      <c r="F23" s="35"/>
      <c r="G23" s="95"/>
      <c r="H23" s="88"/>
      <c r="I23" s="88"/>
      <c r="J23" s="96"/>
      <c r="K23" s="88"/>
      <c r="L23" s="88"/>
      <c r="M23" s="3"/>
      <c r="N23" s="3"/>
    </row>
    <row r="24" spans="1:14" ht="17.100000000000001" customHeight="1" x14ac:dyDescent="0.25">
      <c r="A24" s="40"/>
      <c r="B24" s="40"/>
      <c r="C24" s="40"/>
      <c r="D24" s="40"/>
      <c r="E24" s="40"/>
      <c r="F24" s="39"/>
      <c r="G24" s="95"/>
      <c r="H24" s="89"/>
      <c r="I24" s="89"/>
      <c r="J24" s="96"/>
      <c r="K24" s="89"/>
      <c r="L24" s="89"/>
      <c r="M24" s="3"/>
      <c r="N24" s="3"/>
    </row>
    <row r="25" spans="1:14" ht="17.100000000000001" customHeight="1" x14ac:dyDescent="0.25">
      <c r="A25" s="37"/>
      <c r="B25" s="38"/>
      <c r="C25" s="38"/>
      <c r="D25" s="38"/>
      <c r="E25" s="38"/>
      <c r="F25" s="39"/>
      <c r="G25" s="95"/>
      <c r="H25" s="94"/>
      <c r="I25" s="94"/>
      <c r="J25" s="96"/>
      <c r="K25" s="88"/>
      <c r="L25" s="88"/>
      <c r="M25" s="3"/>
      <c r="N25" s="3"/>
    </row>
    <row r="26" spans="1:14" ht="17.100000000000001" customHeight="1" x14ac:dyDescent="0.25">
      <c r="A26" s="37"/>
      <c r="B26" s="38"/>
      <c r="C26" s="38"/>
      <c r="D26" s="38"/>
      <c r="E26" s="38"/>
      <c r="F26" s="39"/>
      <c r="G26" s="95"/>
      <c r="H26" s="94"/>
      <c r="I26" s="94"/>
      <c r="J26" s="96"/>
      <c r="K26" s="85"/>
      <c r="L26" s="85"/>
      <c r="M26" s="3"/>
      <c r="N26" s="3"/>
    </row>
    <row r="27" spans="1:14" ht="17.100000000000001" customHeight="1" x14ac:dyDescent="0.25">
      <c r="A27" s="38"/>
      <c r="B27" s="38"/>
      <c r="C27" s="38"/>
      <c r="D27" s="38"/>
      <c r="E27" s="38"/>
      <c r="F27" s="39"/>
      <c r="G27" s="95"/>
      <c r="H27" s="94"/>
      <c r="I27" s="94"/>
      <c r="J27" s="96"/>
      <c r="K27" s="90"/>
      <c r="L27" s="90"/>
      <c r="M27" s="3"/>
      <c r="N27" s="3"/>
    </row>
    <row r="28" spans="1:14" ht="17.100000000000001" customHeight="1" x14ac:dyDescent="0.25">
      <c r="A28" s="38"/>
      <c r="B28" s="38"/>
      <c r="C28" s="38"/>
      <c r="D28" s="38"/>
      <c r="E28" s="38"/>
      <c r="F28" s="39"/>
      <c r="G28" s="95"/>
      <c r="H28" s="94"/>
      <c r="I28" s="94"/>
      <c r="J28" s="96"/>
      <c r="K28" s="88"/>
      <c r="L28" s="88"/>
      <c r="M28" s="3"/>
      <c r="N28" s="3"/>
    </row>
    <row r="29" spans="1:14" ht="17.100000000000001" customHeight="1" x14ac:dyDescent="0.25">
      <c r="A29" s="38"/>
      <c r="B29" s="38"/>
      <c r="C29" s="38"/>
      <c r="D29" s="38"/>
      <c r="E29" s="38"/>
      <c r="F29" s="39"/>
      <c r="G29" s="95"/>
      <c r="H29" s="94"/>
      <c r="I29" s="94"/>
      <c r="J29" s="96"/>
      <c r="K29" s="85"/>
      <c r="L29" s="85"/>
      <c r="M29" s="3"/>
      <c r="N29" s="3"/>
    </row>
    <row r="30" spans="1:14" ht="20.100000000000001" customHeight="1" x14ac:dyDescent="0.25">
      <c r="A30" s="97" t="s">
        <v>77</v>
      </c>
      <c r="B30" s="97"/>
      <c r="C30" s="97"/>
      <c r="D30" s="97"/>
      <c r="E30" s="176">
        <f>VLOOKUP(L1,Feuil2!A5:AH40000,24)</f>
        <v>42311</v>
      </c>
      <c r="F30" s="176"/>
      <c r="G30" s="95"/>
      <c r="H30" s="38"/>
      <c r="I30" s="38"/>
      <c r="J30" s="96"/>
      <c r="K30" s="41"/>
      <c r="L30" s="41"/>
      <c r="M30" s="3"/>
      <c r="N30" s="3"/>
    </row>
    <row r="31" spans="1:14" ht="14.2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3"/>
      <c r="N31" s="3"/>
    </row>
    <row r="32" spans="1:14" ht="8.25" customHeight="1" x14ac:dyDescent="0.25">
      <c r="A32" s="44"/>
      <c r="B32" s="44"/>
      <c r="C32" s="44"/>
      <c r="D32" s="44"/>
      <c r="E32" s="46"/>
      <c r="F32" s="46"/>
      <c r="G32" s="46"/>
      <c r="H32" s="46"/>
      <c r="I32" s="46"/>
      <c r="J32" s="46"/>
      <c r="K32" s="44"/>
      <c r="L32" s="44"/>
      <c r="M32" s="3"/>
      <c r="N32" s="3"/>
    </row>
    <row r="33" spans="1:14" ht="20.100000000000001" customHeight="1" x14ac:dyDescent="0.25">
      <c r="A33" s="92"/>
      <c r="B33" s="92"/>
      <c r="C33" s="92"/>
      <c r="D33" s="92"/>
      <c r="E33" s="92"/>
      <c r="F33" s="44"/>
      <c r="G33" s="44"/>
      <c r="H33" s="47" t="s">
        <v>78</v>
      </c>
      <c r="I33" s="47"/>
      <c r="J33" s="180">
        <f>VLOOKUP(L1,Feuil2!A5:AH40000,21)</f>
        <v>725</v>
      </c>
      <c r="K33" s="47"/>
      <c r="L33" s="47"/>
      <c r="M33" s="3"/>
      <c r="N33" s="3"/>
    </row>
    <row r="34" spans="1:14" ht="20.100000000000001" customHeight="1" x14ac:dyDescent="0.25">
      <c r="A34" s="177" t="str">
        <f>VLOOKUP(L1,Feuil2!A5:AH40000,25)</f>
        <v>31222222222222222</v>
      </c>
      <c r="B34" s="146"/>
      <c r="C34" s="146"/>
      <c r="D34" s="146"/>
      <c r="E34" s="146"/>
      <c r="F34" s="44"/>
      <c r="G34" s="44"/>
      <c r="H34" s="48"/>
      <c r="I34" s="48"/>
      <c r="J34" s="49"/>
      <c r="K34" s="49"/>
      <c r="L34" s="49"/>
      <c r="M34" s="3"/>
      <c r="N34" s="3"/>
    </row>
    <row r="35" spans="1:14" ht="20.100000000000001" customHeight="1" x14ac:dyDescent="0.25">
      <c r="A35" s="178"/>
      <c r="B35" s="179"/>
      <c r="C35" s="179"/>
      <c r="D35" s="179"/>
      <c r="E35" s="179"/>
      <c r="F35" s="44"/>
      <c r="G35" s="44"/>
      <c r="H35" s="93" t="s">
        <v>47</v>
      </c>
      <c r="I35" s="93"/>
      <c r="J35" s="181">
        <f>VLOOKUP(L1,Feuil2!A5:AH40000,22)</f>
        <v>20</v>
      </c>
      <c r="K35" s="181"/>
      <c r="L35" s="49"/>
      <c r="M35" s="3"/>
      <c r="N35" s="3"/>
    </row>
    <row r="36" spans="1:14" ht="10.5" customHeight="1" x14ac:dyDescent="0.25">
      <c r="A36" s="44"/>
      <c r="B36" s="50"/>
      <c r="C36" s="44"/>
      <c r="D36" s="44"/>
      <c r="E36" s="44"/>
      <c r="F36" s="44"/>
      <c r="G36" s="44"/>
      <c r="H36" s="46"/>
      <c r="I36" s="46"/>
      <c r="J36" s="45"/>
      <c r="K36" s="45"/>
      <c r="L36" s="46"/>
      <c r="M36" s="3"/>
      <c r="N36" s="3"/>
    </row>
    <row r="37" spans="1:14" ht="12" customHeight="1" x14ac:dyDescent="0.25">
      <c r="A37" s="91"/>
      <c r="B37" s="91"/>
      <c r="C37" s="91"/>
      <c r="D37" s="51"/>
      <c r="E37" s="44"/>
      <c r="F37" s="44"/>
      <c r="G37" s="44"/>
      <c r="H37" s="44"/>
      <c r="I37" s="44"/>
      <c r="J37" s="44"/>
      <c r="K37" s="44"/>
      <c r="L37" s="44"/>
      <c r="M37" s="3"/>
      <c r="N37" s="3"/>
    </row>
    <row r="38" spans="1:14" x14ac:dyDescent="0.25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3"/>
      <c r="N38" s="3"/>
    </row>
    <row r="39" spans="1:14" x14ac:dyDescent="0.25">
      <c r="A39" s="182" t="str">
        <f>VLOOKUP(L1,Feuil2!A5:AH40000,26)</f>
        <v>sfsfsfsd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4"/>
      <c r="M39" s="3"/>
      <c r="N39" s="3"/>
    </row>
    <row r="40" spans="1:14" x14ac:dyDescent="0.25">
      <c r="A40" s="185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6"/>
      <c r="M40" s="3"/>
      <c r="N40" s="3"/>
    </row>
    <row r="41" spans="1:14" x14ac:dyDescent="0.25">
      <c r="A41" s="185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6"/>
    </row>
    <row r="42" spans="1:14" x14ac:dyDescent="0.25">
      <c r="A42" s="187"/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9"/>
    </row>
    <row r="45" spans="1:14" x14ac:dyDescent="0.25">
      <c r="A45" s="86"/>
      <c r="B45" s="86"/>
      <c r="C45" s="86"/>
      <c r="I45" s="43"/>
      <c r="J45" s="87"/>
      <c r="K45" s="87"/>
      <c r="L45" s="87"/>
    </row>
  </sheetData>
  <mergeCells count="56">
    <mergeCell ref="F7:G7"/>
    <mergeCell ref="H7:I7"/>
    <mergeCell ref="K17:L17"/>
    <mergeCell ref="H13:I13"/>
    <mergeCell ref="H10:I10"/>
    <mergeCell ref="J11:L11"/>
    <mergeCell ref="J12:L12"/>
    <mergeCell ref="J13:L13"/>
    <mergeCell ref="K29:L29"/>
    <mergeCell ref="J22:J30"/>
    <mergeCell ref="E30:F30"/>
    <mergeCell ref="K19:L19"/>
    <mergeCell ref="A2:K2"/>
    <mergeCell ref="B10:C10"/>
    <mergeCell ref="A5:L5"/>
    <mergeCell ref="E10:F10"/>
    <mergeCell ref="A30:D30"/>
    <mergeCell ref="A18:C18"/>
    <mergeCell ref="B7:C7"/>
    <mergeCell ref="A19:C19"/>
    <mergeCell ref="I18:J18"/>
    <mergeCell ref="H15:K15"/>
    <mergeCell ref="H11:I11"/>
    <mergeCell ref="H12:I12"/>
    <mergeCell ref="A34:E34"/>
    <mergeCell ref="A35:E35"/>
    <mergeCell ref="H35:I35"/>
    <mergeCell ref="I1:K1"/>
    <mergeCell ref="J10:L10"/>
    <mergeCell ref="H23:I23"/>
    <mergeCell ref="H24:I24"/>
    <mergeCell ref="H25:I25"/>
    <mergeCell ref="F17:H17"/>
    <mergeCell ref="F19:H19"/>
    <mergeCell ref="G22:G30"/>
    <mergeCell ref="H26:I26"/>
    <mergeCell ref="H27:I27"/>
    <mergeCell ref="H28:I28"/>
    <mergeCell ref="H29:I29"/>
    <mergeCell ref="K28:L28"/>
    <mergeCell ref="H22:I22"/>
    <mergeCell ref="A38:L38"/>
    <mergeCell ref="A39:L39"/>
    <mergeCell ref="A40:L40"/>
    <mergeCell ref="A45:C45"/>
    <mergeCell ref="J45:L45"/>
    <mergeCell ref="A41:L41"/>
    <mergeCell ref="A42:L42"/>
    <mergeCell ref="J35:K35"/>
    <mergeCell ref="K23:L23"/>
    <mergeCell ref="K24:L24"/>
    <mergeCell ref="K25:L25"/>
    <mergeCell ref="K26:L26"/>
    <mergeCell ref="K27:L27"/>
    <mergeCell ref="A37:C37"/>
    <mergeCell ref="A33:E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6"/>
  <sheetViews>
    <sheetView tabSelected="1" workbookViewId="0">
      <selection activeCell="K21" sqref="K21"/>
    </sheetView>
  </sheetViews>
  <sheetFormatPr baseColWidth="10" defaultRowHeight="15" x14ac:dyDescent="0.25"/>
  <cols>
    <col min="1" max="1" width="11.42578125" style="11"/>
    <col min="2" max="2" width="23.7109375" customWidth="1"/>
    <col min="3" max="3" width="14.85546875" customWidth="1"/>
    <col min="6" max="6" width="17.5703125" customWidth="1"/>
    <col min="9" max="9" width="15.85546875" style="11" customWidth="1"/>
    <col min="10" max="10" width="14.7109375" style="11" customWidth="1"/>
    <col min="11" max="11" width="13.7109375" style="11" customWidth="1"/>
    <col min="12" max="12" width="15" style="11" bestFit="1" customWidth="1"/>
    <col min="13" max="18" width="11.42578125" style="11"/>
    <col min="19" max="19" width="15.42578125" style="11" customWidth="1"/>
    <col min="20" max="24" width="11.42578125" style="11"/>
    <col min="25" max="25" width="22.85546875" style="11" customWidth="1"/>
    <col min="26" max="26" width="14.28515625" style="11" customWidth="1"/>
    <col min="34" max="34" width="14.28515625" customWidth="1"/>
  </cols>
  <sheetData>
    <row r="1" spans="1:35" ht="24" thickBot="1" x14ac:dyDescent="0.4">
      <c r="A1" s="69"/>
      <c r="B1" s="8"/>
      <c r="C1" s="101" t="s">
        <v>63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3"/>
    </row>
    <row r="2" spans="1:35" ht="19.5" thickBot="1" x14ac:dyDescent="0.45">
      <c r="A2" s="69"/>
      <c r="B2" s="9"/>
      <c r="C2" s="104" t="s">
        <v>64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6"/>
    </row>
    <row r="3" spans="1:35" ht="16.5" thickBot="1" x14ac:dyDescent="0.3">
      <c r="A3" s="69"/>
      <c r="B3" s="10"/>
      <c r="C3" s="53"/>
      <c r="D3" s="54"/>
      <c r="E3" s="54"/>
      <c r="F3" s="55"/>
      <c r="G3" s="55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107" t="s">
        <v>1</v>
      </c>
      <c r="AB3" s="108"/>
      <c r="AC3" s="109" t="s">
        <v>2</v>
      </c>
      <c r="AD3" s="110"/>
      <c r="AE3" s="57"/>
      <c r="AF3" s="111"/>
      <c r="AG3" s="111"/>
      <c r="AH3" s="112"/>
    </row>
    <row r="4" spans="1:35" s="58" customFormat="1" ht="45.75" thickBot="1" x14ac:dyDescent="0.3">
      <c r="A4" s="61" t="s">
        <v>12</v>
      </c>
      <c r="B4" s="68" t="s">
        <v>48</v>
      </c>
      <c r="C4" s="67" t="s">
        <v>49</v>
      </c>
      <c r="D4" s="67" t="s">
        <v>13</v>
      </c>
      <c r="E4" s="67" t="s">
        <v>14</v>
      </c>
      <c r="F4" s="67" t="s">
        <v>50</v>
      </c>
      <c r="G4" s="62" t="s">
        <v>15</v>
      </c>
      <c r="H4" s="62" t="s">
        <v>16</v>
      </c>
      <c r="I4" s="67" t="s">
        <v>51</v>
      </c>
      <c r="J4" s="67" t="s">
        <v>52</v>
      </c>
      <c r="K4" s="67" t="s">
        <v>53</v>
      </c>
      <c r="L4" s="63" t="s">
        <v>10</v>
      </c>
      <c r="M4" s="64" t="s">
        <v>54</v>
      </c>
      <c r="N4" s="59" t="s">
        <v>55</v>
      </c>
      <c r="O4" s="59" t="s">
        <v>56</v>
      </c>
      <c r="P4" s="59" t="s">
        <v>57</v>
      </c>
      <c r="Q4" s="65" t="s">
        <v>58</v>
      </c>
      <c r="R4" s="59" t="s">
        <v>49</v>
      </c>
      <c r="S4" s="59" t="s">
        <v>11</v>
      </c>
      <c r="T4" s="59"/>
      <c r="U4" s="59" t="s">
        <v>60</v>
      </c>
      <c r="V4" s="59" t="s">
        <v>61</v>
      </c>
      <c r="W4" s="65" t="s">
        <v>62</v>
      </c>
      <c r="X4" s="59" t="s">
        <v>62</v>
      </c>
      <c r="Y4" s="66" t="s">
        <v>3</v>
      </c>
      <c r="Z4" s="59"/>
      <c r="AA4" s="59" t="s">
        <v>56</v>
      </c>
      <c r="AB4" s="64" t="s">
        <v>51</v>
      </c>
      <c r="AC4" s="59" t="s">
        <v>56</v>
      </c>
      <c r="AD4" s="64" t="s">
        <v>51</v>
      </c>
      <c r="AE4" s="59" t="s">
        <v>4</v>
      </c>
      <c r="AF4" s="59" t="s">
        <v>62</v>
      </c>
      <c r="AG4" s="59" t="s">
        <v>41</v>
      </c>
      <c r="AH4" s="60" t="s">
        <v>5</v>
      </c>
    </row>
    <row r="5" spans="1:35" x14ac:dyDescent="0.25">
      <c r="A5" s="116">
        <v>1</v>
      </c>
      <c r="B5" s="71" t="s">
        <v>17</v>
      </c>
      <c r="C5" s="72">
        <v>9144</v>
      </c>
      <c r="D5" s="73" t="s">
        <v>18</v>
      </c>
      <c r="E5" s="73" t="s">
        <v>19</v>
      </c>
      <c r="F5" s="73">
        <v>44444441</v>
      </c>
      <c r="G5" s="117">
        <v>42282</v>
      </c>
      <c r="H5" s="117">
        <v>42289</v>
      </c>
      <c r="I5" s="74">
        <v>44444444</v>
      </c>
      <c r="J5" s="75">
        <v>42121</v>
      </c>
      <c r="K5" s="74">
        <v>450000000</v>
      </c>
      <c r="L5" s="120">
        <v>42283</v>
      </c>
      <c r="M5" s="74" t="s">
        <v>20</v>
      </c>
      <c r="N5" s="74">
        <v>1</v>
      </c>
      <c r="O5" s="74"/>
      <c r="P5" s="76"/>
      <c r="Q5" s="74">
        <v>100</v>
      </c>
      <c r="R5" s="74">
        <v>15.9</v>
      </c>
      <c r="S5" s="74">
        <v>15.9</v>
      </c>
      <c r="T5" s="77"/>
      <c r="U5" s="74">
        <v>157</v>
      </c>
      <c r="V5" s="74">
        <v>10</v>
      </c>
      <c r="W5" s="74"/>
      <c r="X5" s="75">
        <v>42346</v>
      </c>
      <c r="Y5" s="78" t="s">
        <v>21</v>
      </c>
      <c r="Z5" s="79" t="s">
        <v>22</v>
      </c>
      <c r="AA5" s="80">
        <v>20</v>
      </c>
      <c r="AB5" s="74"/>
      <c r="AC5" s="74"/>
      <c r="AD5" s="74"/>
      <c r="AE5" s="74"/>
      <c r="AF5" s="113"/>
      <c r="AG5" s="74"/>
      <c r="AH5" s="81"/>
      <c r="AI5">
        <v>1</v>
      </c>
    </row>
    <row r="6" spans="1:35" x14ac:dyDescent="0.25">
      <c r="A6" s="114"/>
      <c r="B6" s="14" t="s">
        <v>17</v>
      </c>
      <c r="C6" s="12">
        <v>9144</v>
      </c>
      <c r="D6" s="13" t="s">
        <v>18</v>
      </c>
      <c r="E6" s="13" t="s">
        <v>19</v>
      </c>
      <c r="F6" s="13">
        <v>44444441</v>
      </c>
      <c r="G6" s="118">
        <v>42282</v>
      </c>
      <c r="H6" s="118">
        <v>42289</v>
      </c>
      <c r="I6" s="21">
        <v>44444444</v>
      </c>
      <c r="J6" s="22">
        <v>42121</v>
      </c>
      <c r="K6" s="21">
        <v>450000000</v>
      </c>
      <c r="L6" s="121">
        <v>42283</v>
      </c>
      <c r="M6" s="21" t="s">
        <v>20</v>
      </c>
      <c r="N6" s="21">
        <v>1</v>
      </c>
      <c r="O6" s="21"/>
      <c r="P6" s="19"/>
      <c r="Q6" s="21">
        <v>100</v>
      </c>
      <c r="R6" s="21">
        <v>2.5</v>
      </c>
      <c r="S6" s="21">
        <v>2.5</v>
      </c>
      <c r="T6" s="23">
        <v>18.399999999999999</v>
      </c>
      <c r="U6" s="21">
        <v>157</v>
      </c>
      <c r="V6" s="21">
        <v>10</v>
      </c>
      <c r="W6" s="21"/>
      <c r="X6" s="22">
        <v>42346</v>
      </c>
      <c r="Y6" s="24" t="s">
        <v>21</v>
      </c>
      <c r="Z6" s="25"/>
      <c r="AA6" s="21"/>
      <c r="AB6" s="21"/>
      <c r="AC6" s="21"/>
      <c r="AD6" s="21"/>
      <c r="AE6" s="21"/>
      <c r="AF6" s="100"/>
      <c r="AG6" s="21"/>
      <c r="AH6" s="17"/>
      <c r="AI6">
        <v>1</v>
      </c>
    </row>
    <row r="7" spans="1:35" x14ac:dyDescent="0.25">
      <c r="A7" s="115">
        <v>2</v>
      </c>
      <c r="B7" s="16" t="s">
        <v>23</v>
      </c>
      <c r="C7" s="15">
        <v>15099</v>
      </c>
      <c r="D7" s="46" t="s">
        <v>24</v>
      </c>
      <c r="E7" s="46" t="s">
        <v>25</v>
      </c>
      <c r="F7" s="46">
        <v>22222228</v>
      </c>
      <c r="G7" s="119">
        <v>42280</v>
      </c>
      <c r="H7" s="119">
        <v>42283</v>
      </c>
      <c r="I7" s="26">
        <v>61111111</v>
      </c>
      <c r="J7" s="27">
        <v>42229</v>
      </c>
      <c r="K7" s="26">
        <v>660000000</v>
      </c>
      <c r="L7" s="122">
        <v>42281</v>
      </c>
      <c r="M7" s="26" t="s">
        <v>26</v>
      </c>
      <c r="N7" s="26">
        <v>1</v>
      </c>
      <c r="O7" s="26"/>
      <c r="P7" s="20"/>
      <c r="Q7" s="26">
        <v>100</v>
      </c>
      <c r="R7" s="26">
        <v>31.9</v>
      </c>
      <c r="S7" s="26">
        <v>31.9</v>
      </c>
      <c r="T7" s="28"/>
      <c r="U7" s="26">
        <v>11</v>
      </c>
      <c r="V7" s="26">
        <v>15</v>
      </c>
      <c r="W7" s="26"/>
      <c r="X7" s="27">
        <v>42284</v>
      </c>
      <c r="Y7" s="29" t="s">
        <v>27</v>
      </c>
      <c r="Z7" s="30" t="s">
        <v>28</v>
      </c>
      <c r="AA7" s="26"/>
      <c r="AB7" s="26">
        <v>20</v>
      </c>
      <c r="AC7" s="26"/>
      <c r="AD7" s="26"/>
      <c r="AE7" s="26"/>
      <c r="AF7" s="99"/>
      <c r="AG7" s="26"/>
      <c r="AH7" s="18"/>
      <c r="AI7">
        <v>2</v>
      </c>
    </row>
    <row r="8" spans="1:35" x14ac:dyDescent="0.25">
      <c r="A8" s="114"/>
      <c r="B8" s="14" t="s">
        <v>23</v>
      </c>
      <c r="C8" s="12">
        <v>15099</v>
      </c>
      <c r="D8" s="13" t="s">
        <v>24</v>
      </c>
      <c r="E8" s="13" t="s">
        <v>25</v>
      </c>
      <c r="F8" s="13">
        <v>22222228</v>
      </c>
      <c r="G8" s="118">
        <v>42280</v>
      </c>
      <c r="H8" s="118">
        <v>42283</v>
      </c>
      <c r="I8" s="21">
        <v>61111111</v>
      </c>
      <c r="J8" s="22">
        <v>42229</v>
      </c>
      <c r="K8" s="21">
        <v>660000000</v>
      </c>
      <c r="L8" s="121">
        <v>42282</v>
      </c>
      <c r="M8" s="21" t="s">
        <v>26</v>
      </c>
      <c r="N8" s="21">
        <v>2</v>
      </c>
      <c r="O8" s="21"/>
      <c r="P8" s="19"/>
      <c r="Q8" s="21">
        <v>100</v>
      </c>
      <c r="R8" s="21">
        <v>5</v>
      </c>
      <c r="S8" s="21">
        <v>5</v>
      </c>
      <c r="T8" s="23">
        <v>36.9</v>
      </c>
      <c r="U8" s="21">
        <v>11</v>
      </c>
      <c r="V8" s="21">
        <v>15</v>
      </c>
      <c r="W8" s="21"/>
      <c r="X8" s="22">
        <v>42284</v>
      </c>
      <c r="Y8" s="24" t="s">
        <v>27</v>
      </c>
      <c r="Z8" s="25"/>
      <c r="AA8" s="21"/>
      <c r="AB8" s="21"/>
      <c r="AC8" s="21"/>
      <c r="AD8" s="21"/>
      <c r="AE8" s="21"/>
      <c r="AF8" s="100"/>
      <c r="AG8" s="21"/>
      <c r="AH8" s="17"/>
      <c r="AI8">
        <v>2</v>
      </c>
    </row>
    <row r="9" spans="1:35" x14ac:dyDescent="0.25">
      <c r="A9" s="115">
        <v>3</v>
      </c>
      <c r="B9" s="16" t="s">
        <v>29</v>
      </c>
      <c r="C9" s="15">
        <v>15512</v>
      </c>
      <c r="D9" s="46" t="s">
        <v>30</v>
      </c>
      <c r="E9" s="46" t="s">
        <v>31</v>
      </c>
      <c r="F9" s="46">
        <v>11111111</v>
      </c>
      <c r="G9" s="119">
        <v>42315</v>
      </c>
      <c r="H9" s="119">
        <v>42329</v>
      </c>
      <c r="I9" s="26">
        <v>13111111</v>
      </c>
      <c r="J9" s="27">
        <v>42283</v>
      </c>
      <c r="K9" s="26">
        <v>550000000</v>
      </c>
      <c r="L9" s="122">
        <v>42328</v>
      </c>
      <c r="M9" s="26" t="s">
        <v>32</v>
      </c>
      <c r="N9" s="26">
        <v>3</v>
      </c>
      <c r="O9" s="26"/>
      <c r="P9" s="20"/>
      <c r="Q9" s="26">
        <v>100</v>
      </c>
      <c r="R9" s="26">
        <v>2.5</v>
      </c>
      <c r="S9" s="26">
        <v>2.5</v>
      </c>
      <c r="T9" s="28"/>
      <c r="U9" s="26">
        <v>918</v>
      </c>
      <c r="V9" s="26">
        <v>11</v>
      </c>
      <c r="W9" s="26"/>
      <c r="X9" s="27">
        <v>42354</v>
      </c>
      <c r="Y9" s="29" t="s">
        <v>33</v>
      </c>
      <c r="Z9" s="30" t="s">
        <v>34</v>
      </c>
      <c r="AA9" s="26"/>
      <c r="AB9" s="26"/>
      <c r="AC9" s="26"/>
      <c r="AD9" s="26">
        <v>10</v>
      </c>
      <c r="AE9" s="26"/>
      <c r="AF9" s="99"/>
      <c r="AG9" s="26"/>
      <c r="AH9" s="18"/>
      <c r="AI9">
        <v>3</v>
      </c>
    </row>
    <row r="10" spans="1:35" x14ac:dyDescent="0.25">
      <c r="A10" s="114"/>
      <c r="B10" s="14" t="s">
        <v>29</v>
      </c>
      <c r="C10" s="12">
        <v>15512</v>
      </c>
      <c r="D10" s="13" t="s">
        <v>30</v>
      </c>
      <c r="E10" s="13" t="s">
        <v>31</v>
      </c>
      <c r="F10" s="13">
        <v>11111111</v>
      </c>
      <c r="G10" s="118">
        <v>42343</v>
      </c>
      <c r="H10" s="118">
        <v>42359</v>
      </c>
      <c r="I10" s="21">
        <v>13111111</v>
      </c>
      <c r="J10" s="22">
        <v>42283</v>
      </c>
      <c r="K10" s="21">
        <v>550000000</v>
      </c>
      <c r="L10" s="121">
        <v>42358</v>
      </c>
      <c r="M10" s="21" t="s">
        <v>32</v>
      </c>
      <c r="N10" s="21">
        <v>3</v>
      </c>
      <c r="O10" s="21"/>
      <c r="P10" s="19"/>
      <c r="Q10" s="21">
        <v>100</v>
      </c>
      <c r="R10" s="21">
        <v>9.4499999999999993</v>
      </c>
      <c r="S10" s="21">
        <v>9.4499999999999993</v>
      </c>
      <c r="T10" s="23">
        <v>11.95</v>
      </c>
      <c r="U10" s="21">
        <v>918</v>
      </c>
      <c r="V10" s="21">
        <v>11</v>
      </c>
      <c r="W10" s="21"/>
      <c r="X10" s="22">
        <v>42354</v>
      </c>
      <c r="Y10" s="24" t="s">
        <v>33</v>
      </c>
      <c r="Z10" s="25"/>
      <c r="AA10" s="21"/>
      <c r="AB10" s="21"/>
      <c r="AC10" s="21"/>
      <c r="AD10" s="21"/>
      <c r="AE10" s="21"/>
      <c r="AF10" s="100"/>
      <c r="AG10" s="21"/>
      <c r="AH10" s="17"/>
      <c r="AI10">
        <v>3</v>
      </c>
    </row>
    <row r="11" spans="1:35" x14ac:dyDescent="0.25">
      <c r="A11" s="115">
        <v>4</v>
      </c>
      <c r="B11" s="16" t="s">
        <v>35</v>
      </c>
      <c r="C11" s="15">
        <v>7486</v>
      </c>
      <c r="D11" s="46" t="s">
        <v>36</v>
      </c>
      <c r="E11" s="46" t="s">
        <v>37</v>
      </c>
      <c r="F11" s="46">
        <v>34000000</v>
      </c>
      <c r="G11" s="119">
        <v>42285</v>
      </c>
      <c r="H11" s="119">
        <v>42293</v>
      </c>
      <c r="I11" s="26">
        <v>83000000</v>
      </c>
      <c r="J11" s="27">
        <v>42222</v>
      </c>
      <c r="K11" s="26">
        <v>341000000</v>
      </c>
      <c r="L11" s="122">
        <v>42292</v>
      </c>
      <c r="M11" s="26" t="s">
        <v>38</v>
      </c>
      <c r="N11" s="26">
        <v>2</v>
      </c>
      <c r="O11" s="26"/>
      <c r="P11" s="20"/>
      <c r="Q11" s="26">
        <v>100</v>
      </c>
      <c r="R11" s="26">
        <v>23.85</v>
      </c>
      <c r="S11" s="26">
        <v>23.85</v>
      </c>
      <c r="T11" s="28"/>
      <c r="U11" s="26">
        <v>725</v>
      </c>
      <c r="V11" s="26">
        <v>20</v>
      </c>
      <c r="W11" s="26"/>
      <c r="X11" s="27">
        <v>42311</v>
      </c>
      <c r="Y11" s="29" t="s">
        <v>39</v>
      </c>
      <c r="Z11" s="30" t="s">
        <v>40</v>
      </c>
      <c r="AA11" s="26"/>
      <c r="AB11" s="26"/>
      <c r="AC11" s="26"/>
      <c r="AD11" s="26"/>
      <c r="AE11" s="26"/>
      <c r="AF11" s="99"/>
      <c r="AG11" s="26"/>
      <c r="AH11" s="18"/>
      <c r="AI11">
        <v>4</v>
      </c>
    </row>
    <row r="12" spans="1:35" x14ac:dyDescent="0.25">
      <c r="A12" s="115"/>
      <c r="B12" s="16" t="s">
        <v>35</v>
      </c>
      <c r="C12" s="15">
        <v>7486</v>
      </c>
      <c r="D12" s="46" t="s">
        <v>36</v>
      </c>
      <c r="E12" s="46" t="s">
        <v>37</v>
      </c>
      <c r="F12" s="46">
        <v>34000000</v>
      </c>
      <c r="G12" s="119">
        <v>42285</v>
      </c>
      <c r="H12" s="119">
        <v>42293</v>
      </c>
      <c r="I12" s="26">
        <v>83000000</v>
      </c>
      <c r="J12" s="27">
        <v>42225</v>
      </c>
      <c r="K12" s="26">
        <v>341000000</v>
      </c>
      <c r="L12" s="122">
        <v>42292</v>
      </c>
      <c r="M12" s="26" t="s">
        <v>38</v>
      </c>
      <c r="N12" s="26">
        <v>2</v>
      </c>
      <c r="O12" s="26"/>
      <c r="P12" s="20"/>
      <c r="Q12" s="26">
        <v>100</v>
      </c>
      <c r="R12" s="26">
        <v>23.85</v>
      </c>
      <c r="S12" s="26">
        <v>23.85</v>
      </c>
      <c r="T12" s="28"/>
      <c r="U12" s="26">
        <v>725</v>
      </c>
      <c r="V12" s="26">
        <v>20</v>
      </c>
      <c r="W12" s="26"/>
      <c r="X12" s="27">
        <v>42311</v>
      </c>
      <c r="Y12" s="29" t="s">
        <v>39</v>
      </c>
      <c r="Z12" s="30"/>
      <c r="AA12" s="26"/>
      <c r="AB12" s="26"/>
      <c r="AC12" s="26">
        <v>1000</v>
      </c>
      <c r="AD12" s="26"/>
      <c r="AE12" s="26"/>
      <c r="AF12" s="99"/>
      <c r="AG12" s="26"/>
      <c r="AH12" s="18"/>
      <c r="AI12">
        <v>4</v>
      </c>
    </row>
    <row r="13" spans="1:35" x14ac:dyDescent="0.25">
      <c r="A13" s="115"/>
      <c r="B13" s="16" t="s">
        <v>35</v>
      </c>
      <c r="C13" s="15">
        <v>7486</v>
      </c>
      <c r="D13" s="46" t="s">
        <v>36</v>
      </c>
      <c r="E13" s="46" t="s">
        <v>37</v>
      </c>
      <c r="F13" s="46">
        <v>34000000</v>
      </c>
      <c r="G13" s="119">
        <v>42313</v>
      </c>
      <c r="H13" s="119">
        <v>42324</v>
      </c>
      <c r="I13" s="26">
        <v>83000000</v>
      </c>
      <c r="J13" s="27">
        <v>42222</v>
      </c>
      <c r="K13" s="26">
        <v>341000000</v>
      </c>
      <c r="L13" s="122">
        <v>42323</v>
      </c>
      <c r="M13" s="26" t="s">
        <v>38</v>
      </c>
      <c r="N13" s="26">
        <v>2</v>
      </c>
      <c r="O13" s="26"/>
      <c r="P13" s="20"/>
      <c r="Q13" s="26">
        <v>100</v>
      </c>
      <c r="R13" s="26">
        <v>5</v>
      </c>
      <c r="S13" s="26">
        <v>5</v>
      </c>
      <c r="T13" s="28">
        <v>28.85</v>
      </c>
      <c r="U13" s="26">
        <v>725</v>
      </c>
      <c r="V13" s="26">
        <v>20</v>
      </c>
      <c r="W13" s="26"/>
      <c r="X13" s="27">
        <v>42311</v>
      </c>
      <c r="Y13" s="29" t="s">
        <v>39</v>
      </c>
      <c r="Z13" s="31"/>
      <c r="AA13" s="26"/>
      <c r="AB13" s="26"/>
      <c r="AC13" s="26"/>
      <c r="AD13" s="26"/>
      <c r="AE13" s="26"/>
      <c r="AF13" s="99"/>
      <c r="AG13" s="26"/>
      <c r="AH13" s="18"/>
      <c r="AI13">
        <v>4</v>
      </c>
    </row>
    <row r="14" spans="1:35" x14ac:dyDescent="0.25">
      <c r="A14" s="115"/>
      <c r="B14" s="16" t="s">
        <v>35</v>
      </c>
      <c r="C14" s="15">
        <v>7486</v>
      </c>
      <c r="D14" s="46" t="s">
        <v>36</v>
      </c>
      <c r="E14" s="46" t="s">
        <v>37</v>
      </c>
      <c r="F14" s="46">
        <v>34000000</v>
      </c>
      <c r="G14" s="119">
        <v>42343</v>
      </c>
      <c r="H14" s="119">
        <v>42361</v>
      </c>
      <c r="I14" s="26">
        <v>83000000</v>
      </c>
      <c r="J14" s="27">
        <v>42346</v>
      </c>
      <c r="K14" s="26">
        <v>341000000</v>
      </c>
      <c r="L14" s="119">
        <v>42347</v>
      </c>
      <c r="M14" s="26" t="s">
        <v>38</v>
      </c>
      <c r="N14" s="26"/>
      <c r="O14" s="26"/>
      <c r="P14" s="20"/>
      <c r="Q14" s="26"/>
      <c r="R14" s="26"/>
      <c r="S14" s="26"/>
      <c r="T14" s="26"/>
      <c r="U14" s="26"/>
      <c r="V14" s="26"/>
      <c r="W14" s="26"/>
      <c r="X14" s="27">
        <v>42311</v>
      </c>
      <c r="Y14" s="29" t="s">
        <v>39</v>
      </c>
      <c r="Z14" s="26"/>
      <c r="AA14" s="26"/>
      <c r="AB14" s="26"/>
      <c r="AC14" s="26"/>
      <c r="AD14" s="26"/>
      <c r="AE14" s="26"/>
      <c r="AF14" s="99"/>
      <c r="AG14" s="26"/>
      <c r="AH14" s="18"/>
      <c r="AI14">
        <v>4</v>
      </c>
    </row>
    <row r="15" spans="1:35" x14ac:dyDescent="0.25">
      <c r="A15" s="115"/>
      <c r="B15" s="16" t="s">
        <v>35</v>
      </c>
      <c r="C15" s="15">
        <v>7486</v>
      </c>
      <c r="D15" s="46" t="s">
        <v>36</v>
      </c>
      <c r="E15" s="46" t="s">
        <v>37</v>
      </c>
      <c r="F15" s="46">
        <v>34000000</v>
      </c>
      <c r="G15" s="119">
        <v>42343</v>
      </c>
      <c r="H15" s="119">
        <v>42361</v>
      </c>
      <c r="I15" s="26">
        <v>83000000</v>
      </c>
      <c r="J15" s="27">
        <v>42346</v>
      </c>
      <c r="K15" s="26">
        <v>341000000</v>
      </c>
      <c r="L15" s="119">
        <v>42358</v>
      </c>
      <c r="M15" s="26" t="s">
        <v>38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99"/>
      <c r="AG15" s="26"/>
      <c r="AH15" s="18"/>
      <c r="AI15">
        <v>4</v>
      </c>
    </row>
    <row r="16" spans="1:35" x14ac:dyDescent="0.25">
      <c r="A16" s="114"/>
      <c r="B16" s="13"/>
      <c r="C16" s="13"/>
      <c r="D16" s="13"/>
      <c r="E16" s="13"/>
      <c r="F16" s="13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100"/>
      <c r="AG16" s="21"/>
      <c r="AH16" s="17"/>
      <c r="AI16">
        <v>4</v>
      </c>
    </row>
  </sheetData>
  <mergeCells count="13">
    <mergeCell ref="AF11:AF16"/>
    <mergeCell ref="C1:AH1"/>
    <mergeCell ref="C2:AH2"/>
    <mergeCell ref="AA3:AB3"/>
    <mergeCell ref="AC3:AD3"/>
    <mergeCell ref="AF3:AH3"/>
    <mergeCell ref="AF5:AF6"/>
    <mergeCell ref="AF7:AF8"/>
    <mergeCell ref="AF9:AF10"/>
    <mergeCell ref="A5:A6"/>
    <mergeCell ref="A7:A8"/>
    <mergeCell ref="A9:A10"/>
    <mergeCell ref="A11:A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22">
          <controlPr defaultSize="0" autoLine="0" autoPict="0" r:id="rId5">
            <anchor moveWithCells="1">
              <from>
                <xdr:col>7</xdr:col>
                <xdr:colOff>571500</xdr:colOff>
                <xdr:row>18</xdr:row>
                <xdr:rowOff>47625</xdr:rowOff>
              </from>
              <to>
                <xdr:col>9</xdr:col>
                <xdr:colOff>104775</xdr:colOff>
                <xdr:row>23</xdr:row>
                <xdr:rowOff>123825</xdr:rowOff>
              </to>
            </anchor>
          </controlPr>
        </control>
      </mc:Choice>
      <mc:Fallback>
        <control shapeId="2051" r:id="rId4" name="CommandButton22"/>
      </mc:Fallback>
    </mc:AlternateContent>
    <mc:AlternateContent xmlns:mc="http://schemas.openxmlformats.org/markup-compatibility/2006">
      <mc:Choice Requires="x14">
        <control shapeId="2049" r:id="rId6" name="CommandButton21">
          <controlPr defaultSize="0" autoLine="0" autoPict="0" r:id="rId7">
            <anchor moveWithCells="1">
              <from>
                <xdr:col>5</xdr:col>
                <xdr:colOff>504825</xdr:colOff>
                <xdr:row>20</xdr:row>
                <xdr:rowOff>57150</xdr:rowOff>
              </from>
              <to>
                <xdr:col>7</xdr:col>
                <xdr:colOff>438150</xdr:colOff>
                <xdr:row>23</xdr:row>
                <xdr:rowOff>133350</xdr:rowOff>
              </to>
            </anchor>
          </controlPr>
        </control>
      </mc:Choice>
      <mc:Fallback>
        <control shapeId="2049" r:id="rId6" name="CommandButton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Feuil2</vt:lpstr>
      <vt:lpstr>Feuil3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Lothrane</cp:lastModifiedBy>
  <cp:lastPrinted>2016-03-23T19:28:57Z</cp:lastPrinted>
  <dcterms:created xsi:type="dcterms:W3CDTF">2015-12-21T16:33:35Z</dcterms:created>
  <dcterms:modified xsi:type="dcterms:W3CDTF">2016-03-23T19:29:11Z</dcterms:modified>
</cp:coreProperties>
</file>