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tilisateur\Documents\2 - PROFESSIONNEL\ACTIVITES de mes AMIES\Création site ou diapo AMIS\pépinière\"/>
    </mc:Choice>
  </mc:AlternateContent>
  <bookViews>
    <workbookView xWindow="0" yWindow="0" windowWidth="24000" windowHeight="8910" activeTab="1"/>
  </bookViews>
  <sheets>
    <sheet name="Donnée automatisation" sheetId="2" r:id="rId1"/>
    <sheet name="Facture" sheetId="1" r:id="rId2"/>
    <sheet name="gestion de stock" sheetId="3" r:id="rId3"/>
  </sheets>
  <definedNames>
    <definedName name="_xlnm.Print_Area" localSheetId="1">Facture!$A$1:$H$43</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3" l="1"/>
  <c r="F5" i="3" s="1"/>
  <c r="H12" i="1"/>
  <c r="A10" i="1" l="1"/>
  <c r="A12" i="1" l="1"/>
  <c r="A11" i="1"/>
  <c r="A15" i="1" s="1"/>
  <c r="B5" i="1"/>
  <c r="A14" i="1" l="1"/>
  <c r="H24" i="1"/>
  <c r="H25" i="1"/>
  <c r="H26" i="1"/>
  <c r="H27" i="1"/>
  <c r="H28" i="1"/>
  <c r="H29" i="1"/>
  <c r="H30" i="1"/>
  <c r="H31" i="1"/>
  <c r="H32" i="1"/>
  <c r="H33" i="1"/>
  <c r="H34" i="1"/>
  <c r="H35" i="1"/>
  <c r="H36" i="1"/>
  <c r="H37" i="1"/>
  <c r="H38" i="1"/>
  <c r="H39" i="1"/>
  <c r="H40" i="1"/>
  <c r="H41" i="1"/>
  <c r="H42" i="1"/>
  <c r="H43" i="1"/>
  <c r="H23" i="1"/>
  <c r="D15" i="1"/>
  <c r="E14" i="1"/>
  <c r="E13" i="1"/>
  <c r="H13" i="1" l="1"/>
  <c r="H15" i="1" s="1"/>
</calcChain>
</file>

<file path=xl/sharedStrings.xml><?xml version="1.0" encoding="utf-8"?>
<sst xmlns="http://schemas.openxmlformats.org/spreadsheetml/2006/main" count="54" uniqueCount="49">
  <si>
    <t xml:space="preserve">
</t>
  </si>
  <si>
    <t>adresse</t>
  </si>
  <si>
    <t xml:space="preserve">le </t>
  </si>
  <si>
    <t>Intitulé</t>
  </si>
  <si>
    <t>Quantité</t>
  </si>
  <si>
    <t>Prix 
hors taxe</t>
  </si>
  <si>
    <t>Total 
HT</t>
  </si>
  <si>
    <t>TVA</t>
  </si>
  <si>
    <t>Total H -T</t>
  </si>
  <si>
    <t>Type doc</t>
  </si>
  <si>
    <t>St Appolinard,</t>
  </si>
  <si>
    <t>Port en €</t>
  </si>
  <si>
    <t>Page 1/1</t>
  </si>
  <si>
    <t>Nbre page P1</t>
  </si>
  <si>
    <t>Page 1/2</t>
  </si>
  <si>
    <t>Page 1/3</t>
  </si>
  <si>
    <t>Nbre page P2</t>
  </si>
  <si>
    <t>Nbre page P3</t>
  </si>
  <si>
    <t>Page 2/2</t>
  </si>
  <si>
    <t>Page 2/3</t>
  </si>
  <si>
    <t>Page 3/3</t>
  </si>
  <si>
    <t>Calcul</t>
  </si>
  <si>
    <t>Sous -Total H -T p1</t>
  </si>
  <si>
    <t>Sous -Total H -T p2</t>
  </si>
  <si>
    <t>Récapitulatif detaillé de votre commande</t>
  </si>
  <si>
    <t>Règlement :</t>
  </si>
  <si>
    <t>Au comptant</t>
  </si>
  <si>
    <t>à 30 jours</t>
  </si>
  <si>
    <t>à 45 jours</t>
  </si>
  <si>
    <t>à 60 jours</t>
  </si>
  <si>
    <t xml:space="preserve">BON DE LIVRAISON n° </t>
  </si>
  <si>
    <t xml:space="preserve">DEVIS n° </t>
  </si>
  <si>
    <t xml:space="preserve">FACTURE n° </t>
  </si>
  <si>
    <t>Destinataire</t>
  </si>
  <si>
    <t>CP</t>
  </si>
  <si>
    <t>Ville</t>
  </si>
  <si>
    <t>Framboisier "Héritage"</t>
  </si>
  <si>
    <t>Stock végétaux "PETITS FRUITS"</t>
  </si>
  <si>
    <t>Type</t>
  </si>
  <si>
    <t>Variété</t>
  </si>
  <si>
    <t>Quantité à vendre</t>
  </si>
  <si>
    <t>Quantité vendue</t>
  </si>
  <si>
    <t>Stock</t>
  </si>
  <si>
    <t>FRAMBOISIERS</t>
  </si>
  <si>
    <t>Héritage</t>
  </si>
  <si>
    <t>* info en provenance de la facture</t>
  </si>
  <si>
    <t>Référence produit</t>
  </si>
  <si>
    <t>FR-H-01</t>
  </si>
  <si>
    <t xml:space="preserve">pour ôter protection (si besoin) : 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</si>
</sst>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0\ &quot;€&quot;"/>
    <numFmt numFmtId="165" formatCode="00000"/>
    <numFmt numFmtId="166" formatCode="[$-40C]d\ mmmm\ yyyy;@"/>
    <numFmt numFmtId="167" formatCode="yyyy"/>
  </numFmts>
  <fonts count="20" x14ac:knownFonts="1">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14"/>
      <color theme="1"/>
      <name val="Calibri"/>
      <family val="2"/>
      <scheme val="minor"/>
    </font>
    <font>
      <sz val="10"/>
      <color theme="1"/>
      <name val="Calibri"/>
      <family val="2"/>
      <scheme val="minor"/>
    </font>
    <font>
      <b/>
      <sz val="11"/>
      <color theme="1"/>
      <name val="Arial"/>
      <family val="2"/>
    </font>
    <font>
      <b/>
      <sz val="14"/>
      <color theme="1"/>
      <name val="Calibri"/>
      <family val="2"/>
      <scheme val="minor"/>
    </font>
    <font>
      <b/>
      <u/>
      <sz val="10"/>
      <color theme="1"/>
      <name val="Calibri"/>
      <family val="2"/>
      <scheme val="minor"/>
    </font>
    <font>
      <sz val="14"/>
      <name val="Calibri"/>
      <family val="2"/>
      <scheme val="minor"/>
    </font>
    <font>
      <sz val="9"/>
      <color theme="1"/>
      <name val="Arial"/>
      <family val="2"/>
    </font>
    <font>
      <sz val="9"/>
      <color rgb="FF000000"/>
      <name val="Arial"/>
      <family val="2"/>
    </font>
    <font>
      <b/>
      <sz val="14"/>
      <name val="Calibri"/>
      <family val="2"/>
      <scheme val="minor"/>
    </font>
    <font>
      <b/>
      <u/>
      <sz val="12"/>
      <color theme="1"/>
      <name val="Calibri"/>
      <family val="2"/>
      <scheme val="minor"/>
    </font>
    <font>
      <sz val="11"/>
      <color rgb="FFFF0000"/>
      <name val="Calibri"/>
      <family val="2"/>
      <scheme val="minor"/>
    </font>
    <font>
      <b/>
      <sz val="28"/>
      <color theme="0"/>
      <name val="Calibri"/>
      <family val="2"/>
      <scheme val="minor"/>
    </font>
    <font>
      <sz val="20"/>
      <color rgb="FF00CC99"/>
      <name val="Calibri"/>
      <family val="2"/>
      <scheme val="minor"/>
    </font>
    <font>
      <b/>
      <i/>
      <sz val="11"/>
      <color theme="1"/>
      <name val="Calibri"/>
      <family val="2"/>
      <scheme val="minor"/>
    </font>
    <font>
      <i/>
      <sz val="11"/>
      <color theme="1"/>
      <name val="Calibri"/>
      <family val="2"/>
      <scheme val="minor"/>
    </font>
    <font>
      <b/>
      <i/>
      <u/>
      <sz val="10"/>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99FFCC"/>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7">
    <xf numFmtId="0" fontId="0" fillId="0" borderId="0" xfId="0"/>
    <xf numFmtId="0" fontId="5" fillId="0" borderId="0" xfId="0" applyFont="1" applyAlignment="1">
      <alignment horizontal="center"/>
    </xf>
    <xf numFmtId="0" fontId="0" fillId="0" borderId="0" xfId="0" applyBorder="1"/>
    <xf numFmtId="0" fontId="0" fillId="0" borderId="0" xfId="0" applyAlignment="1">
      <alignment horizontal="center" vertical="center"/>
    </xf>
    <xf numFmtId="0" fontId="0" fillId="0" borderId="1" xfId="0" applyBorder="1"/>
    <xf numFmtId="10" fontId="0" fillId="0" borderId="5" xfId="0" applyNumberFormat="1" applyBorder="1"/>
    <xf numFmtId="10" fontId="0" fillId="0" borderId="6" xfId="0" applyNumberFormat="1" applyBorder="1"/>
    <xf numFmtId="0" fontId="0" fillId="0" borderId="4" xfId="0" applyBorder="1"/>
    <xf numFmtId="0" fontId="0" fillId="0" borderId="5" xfId="0" applyBorder="1"/>
    <xf numFmtId="0" fontId="0" fillId="0" borderId="6" xfId="0" applyBorder="1"/>
    <xf numFmtId="0" fontId="0" fillId="2" borderId="0" xfId="0" applyFill="1"/>
    <xf numFmtId="0" fontId="0" fillId="2" borderId="0" xfId="0" applyFill="1" applyAlignment="1">
      <alignment horizontal="right"/>
    </xf>
    <xf numFmtId="0" fontId="2" fillId="0" borderId="0" xfId="0" applyFont="1" applyBorder="1" applyAlignment="1">
      <alignment horizontal="center"/>
    </xf>
    <xf numFmtId="164" fontId="2" fillId="0" borderId="0" xfId="0" applyNumberFormat="1" applyFont="1" applyBorder="1"/>
    <xf numFmtId="0" fontId="0" fillId="0" borderId="0" xfId="0" applyBorder="1" applyAlignment="1">
      <alignment horizontal="center" vertical="center"/>
    </xf>
    <xf numFmtId="0" fontId="0" fillId="4" borderId="0" xfId="0" applyFill="1" applyBorder="1"/>
    <xf numFmtId="0" fontId="0" fillId="4" borderId="0" xfId="0" applyFill="1" applyBorder="1" applyAlignment="1">
      <alignment horizontal="center" vertical="center"/>
    </xf>
    <xf numFmtId="0" fontId="2" fillId="4" borderId="0" xfId="0" applyFont="1" applyFill="1" applyBorder="1" applyAlignment="1">
      <alignment horizontal="center"/>
    </xf>
    <xf numFmtId="164" fontId="2" fillId="4" borderId="0" xfId="0" applyNumberFormat="1" applyFont="1" applyFill="1" applyBorder="1"/>
    <xf numFmtId="0" fontId="8" fillId="2" borderId="0" xfId="0" applyFont="1" applyFill="1"/>
    <xf numFmtId="164" fontId="4" fillId="4" borderId="0" xfId="0" applyNumberFormat="1" applyFont="1" applyFill="1" applyBorder="1"/>
    <xf numFmtId="164" fontId="9" fillId="4" borderId="0" xfId="0" applyNumberFormat="1" applyFont="1" applyFill="1" applyBorder="1"/>
    <xf numFmtId="0" fontId="0" fillId="5" borderId="0" xfId="0" applyFill="1"/>
    <xf numFmtId="0" fontId="10" fillId="5" borderId="0" xfId="0" applyFont="1" applyFill="1"/>
    <xf numFmtId="164" fontId="12" fillId="4" borderId="0" xfId="0" applyNumberFormat="1" applyFont="1" applyFill="1" applyBorder="1"/>
    <xf numFmtId="0" fontId="2" fillId="4" borderId="0" xfId="0" applyFont="1" applyFill="1" applyBorder="1" applyAlignment="1">
      <alignment vertical="center"/>
    </xf>
    <xf numFmtId="0" fontId="7" fillId="4" borderId="0" xfId="0" applyFont="1" applyFill="1" applyBorder="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0" xfId="0" applyFont="1"/>
    <xf numFmtId="0" fontId="13" fillId="0" borderId="0" xfId="0" applyFont="1" applyBorder="1"/>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4" borderId="0" xfId="0" applyFill="1" applyBorder="1" applyAlignment="1">
      <alignment horizontal="right"/>
    </xf>
    <xf numFmtId="0" fontId="2" fillId="4" borderId="0" xfId="0" applyFont="1" applyFill="1" applyBorder="1" applyAlignment="1">
      <alignment horizontal="right" vertical="center"/>
    </xf>
    <xf numFmtId="0" fontId="7" fillId="4" borderId="0" xfId="0" applyFont="1" applyFill="1" applyBorder="1" applyAlignment="1">
      <alignment horizontal="right"/>
    </xf>
    <xf numFmtId="0" fontId="7" fillId="3" borderId="0" xfId="0" applyFont="1" applyFill="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1" fillId="0" borderId="0" xfId="0" applyFont="1" applyAlignment="1">
      <alignment horizontal="left" vertical="top" wrapText="1"/>
    </xf>
    <xf numFmtId="0" fontId="0" fillId="0" borderId="0" xfId="0" applyAlignment="1">
      <alignment horizontal="center" vertical="top" wrapText="1"/>
    </xf>
    <xf numFmtId="0" fontId="0" fillId="0" borderId="0" xfId="0" applyAlignment="1">
      <alignment horizontal="left"/>
    </xf>
    <xf numFmtId="0" fontId="5" fillId="0" borderId="0" xfId="0" applyFont="1" applyAlignment="1">
      <alignment horizontal="center"/>
    </xf>
    <xf numFmtId="0" fontId="6" fillId="4" borderId="7" xfId="0" applyFont="1" applyFill="1" applyBorder="1" applyAlignment="1">
      <alignment horizontal="right" vertical="center"/>
    </xf>
    <xf numFmtId="0" fontId="6" fillId="4" borderId="9" xfId="0" applyFont="1" applyFill="1" applyBorder="1" applyAlignment="1">
      <alignment horizontal="right" vertical="center"/>
    </xf>
    <xf numFmtId="0" fontId="0" fillId="4" borderId="8" xfId="0" applyFill="1" applyBorder="1" applyAlignment="1">
      <alignment horizontal="center" vertical="center"/>
    </xf>
    <xf numFmtId="0" fontId="0" fillId="4" borderId="10" xfId="0" applyFill="1" applyBorder="1" applyAlignment="1">
      <alignment horizontal="center" vertical="center"/>
    </xf>
    <xf numFmtId="167" fontId="15" fillId="6" borderId="0" xfId="0" applyNumberFormat="1" applyFont="1" applyFill="1" applyBorder="1" applyAlignment="1">
      <alignment horizontal="center"/>
    </xf>
    <xf numFmtId="0" fontId="0" fillId="5" borderId="0" xfId="0" applyFill="1" applyBorder="1"/>
    <xf numFmtId="0" fontId="1" fillId="0" borderId="0" xfId="0" applyFont="1" applyBorder="1" applyAlignment="1">
      <alignment horizontal="center" vertical="top" wrapText="1"/>
    </xf>
    <xf numFmtId="0" fontId="17" fillId="7" borderId="0" xfId="0" applyFont="1" applyFill="1" applyBorder="1" applyAlignment="1">
      <alignment horizontal="center"/>
    </xf>
    <xf numFmtId="0" fontId="18" fillId="7" borderId="0" xfId="0" applyFont="1" applyFill="1" applyBorder="1" applyAlignment="1">
      <alignment horizontal="center"/>
    </xf>
    <xf numFmtId="0" fontId="5" fillId="2" borderId="0" xfId="0" applyFont="1" applyFill="1" applyAlignment="1">
      <alignment horizontal="right"/>
    </xf>
    <xf numFmtId="0" fontId="18" fillId="7" borderId="1" xfId="0" applyFont="1" applyFill="1" applyBorder="1" applyAlignment="1" applyProtection="1">
      <alignment horizontal="center"/>
      <protection locked="0"/>
    </xf>
    <xf numFmtId="0" fontId="5" fillId="7" borderId="1" xfId="0" applyFont="1" applyFill="1" applyBorder="1" applyAlignment="1" applyProtection="1">
      <alignment horizontal="left"/>
      <protection locked="0"/>
    </xf>
    <xf numFmtId="0" fontId="0" fillId="0" borderId="0" xfId="0" applyProtection="1">
      <protection locked="0"/>
    </xf>
    <xf numFmtId="164" fontId="0" fillId="0" borderId="2" xfId="0" applyNumberFormat="1" applyBorder="1" applyAlignment="1" applyProtection="1">
      <alignment horizontal="right"/>
      <protection locked="0"/>
    </xf>
    <xf numFmtId="164" fontId="0" fillId="0" borderId="3" xfId="0" applyNumberFormat="1" applyBorder="1" applyAlignment="1" applyProtection="1">
      <alignment horizontal="right"/>
      <protection locked="0"/>
    </xf>
    <xf numFmtId="0" fontId="0" fillId="5" borderId="1" xfId="0" applyNumberFormat="1" applyFill="1" applyBorder="1" applyAlignment="1" applyProtection="1">
      <alignment horizontal="center" vertical="center"/>
      <protection locked="0"/>
    </xf>
    <xf numFmtId="164" fontId="0" fillId="0" borderId="1" xfId="0" applyNumberFormat="1" applyBorder="1" applyProtection="1">
      <protection locked="0"/>
    </xf>
    <xf numFmtId="0" fontId="0" fillId="0" borderId="1" xfId="0" applyBorder="1" applyProtection="1">
      <protection locked="0"/>
    </xf>
    <xf numFmtId="0" fontId="5" fillId="0" borderId="1" xfId="0" applyFont="1" applyBorder="1" applyAlignment="1" applyProtection="1">
      <alignment horizontal="left"/>
      <protection locked="0"/>
    </xf>
    <xf numFmtId="0" fontId="0" fillId="0" borderId="1" xfId="0" applyNumberFormat="1" applyBorder="1" applyAlignment="1" applyProtection="1">
      <alignment horizontal="center" vertical="center"/>
      <protection locked="0"/>
    </xf>
    <xf numFmtId="10" fontId="1" fillId="4" borderId="0" xfId="0" applyNumberFormat="1" applyFont="1" applyFill="1" applyBorder="1" applyAlignment="1" applyProtection="1">
      <alignment horizontal="center" vertical="center"/>
      <protection locked="0"/>
    </xf>
    <xf numFmtId="0" fontId="0" fillId="4" borderId="0" xfId="0" applyFill="1" applyBorder="1" applyAlignment="1" applyProtection="1">
      <alignment horizontal="center" vertical="center"/>
      <protection locked="0"/>
    </xf>
    <xf numFmtId="0" fontId="2" fillId="0" borderId="0" xfId="0" applyFont="1" applyAlignment="1" applyProtection="1">
      <alignment horizontal="left"/>
      <protection locked="0"/>
    </xf>
    <xf numFmtId="0" fontId="0" fillId="0" borderId="0" xfId="0" applyAlignment="1" applyProtection="1">
      <alignment horizontal="left"/>
      <protection locked="0"/>
    </xf>
    <xf numFmtId="165" fontId="2" fillId="0" borderId="0" xfId="0" applyNumberFormat="1" applyFont="1" applyAlignment="1" applyProtection="1">
      <alignment horizontal="left"/>
      <protection locked="0"/>
    </xf>
    <xf numFmtId="0" fontId="2" fillId="0" borderId="0" xfId="0" applyFont="1" applyAlignment="1" applyProtection="1">
      <alignment horizontal="left" wrapText="1"/>
      <protection locked="0"/>
    </xf>
    <xf numFmtId="0" fontId="19" fillId="2" borderId="0" xfId="0" applyFont="1" applyFill="1"/>
    <xf numFmtId="0" fontId="18" fillId="0" borderId="0" xfId="0" applyFont="1" applyProtection="1">
      <protection locked="0"/>
    </xf>
    <xf numFmtId="0" fontId="0" fillId="2" borderId="0" xfId="0" applyFill="1" applyProtection="1"/>
    <xf numFmtId="0" fontId="0" fillId="2" borderId="0" xfId="0" applyFill="1" applyAlignment="1">
      <alignment horizontal="left"/>
    </xf>
    <xf numFmtId="166" fontId="1" fillId="0" borderId="0" xfId="0" applyNumberFormat="1" applyFont="1" applyAlignment="1" applyProtection="1">
      <alignment horizontal="left"/>
      <protection locked="0"/>
    </xf>
    <xf numFmtId="0" fontId="16" fillId="0" borderId="0" xfId="0" applyFont="1" applyBorder="1" applyAlignment="1">
      <alignment horizontal="center"/>
    </xf>
    <xf numFmtId="0" fontId="14" fillId="5" borderId="0" xfId="0" applyFont="1" applyFill="1"/>
  </cellXfs>
  <cellStyles count="1">
    <cellStyle name="Normal" xfId="0" builtinId="0"/>
  </cellStyles>
  <dxfs count="6">
    <dxf>
      <border>
        <left style="thin">
          <color auto="1"/>
        </left>
        <right style="thin">
          <color auto="1"/>
        </right>
        <top style="thin">
          <color auto="1"/>
        </top>
        <bottom style="thin">
          <color auto="1"/>
        </bottom>
        <vertical/>
        <horizontal/>
      </border>
    </dxf>
    <dxf>
      <font>
        <color theme="0"/>
      </font>
    </dxf>
    <dxf>
      <border>
        <left/>
        <right/>
        <top/>
        <bottom/>
        <vertical/>
        <horizontal/>
      </border>
    </dxf>
    <dxf>
      <font>
        <color theme="0"/>
      </font>
    </dxf>
    <dxf>
      <font>
        <color theme="0"/>
      </font>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647700</xdr:colOff>
      <xdr:row>24</xdr:row>
      <xdr:rowOff>0</xdr:rowOff>
    </xdr:from>
    <xdr:to>
      <xdr:col>7</xdr:col>
      <xdr:colOff>714375</xdr:colOff>
      <xdr:row>42</xdr:row>
      <xdr:rowOff>142876</xdr:rowOff>
    </xdr:to>
    <xdr:sp macro="" textlink="">
      <xdr:nvSpPr>
        <xdr:cNvPr id="2" name="ZoneTexte 1"/>
        <xdr:cNvSpPr txBox="1"/>
      </xdr:nvSpPr>
      <xdr:spPr>
        <a:xfrm>
          <a:off x="647700" y="4876800"/>
          <a:ext cx="5629275" cy="3571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solidFill>
                <a:srgbClr val="FF0000"/>
              </a:solidFill>
            </a:rPr>
            <a:t>Bonjour,</a:t>
          </a:r>
        </a:p>
        <a:p>
          <a:r>
            <a:rPr lang="fr-FR" sz="1200">
              <a:solidFill>
                <a:srgbClr val="FF0000"/>
              </a:solidFill>
            </a:rPr>
            <a:t>La quantité</a:t>
          </a:r>
          <a:r>
            <a:rPr lang="fr-FR" sz="1200" baseline="0">
              <a:solidFill>
                <a:srgbClr val="FF0000"/>
              </a:solidFill>
            </a:rPr>
            <a:t> de framboisiers vendus est reportée dans la cellule </a:t>
          </a:r>
          <a:r>
            <a:rPr lang="fr-FR" sz="1200" b="1" baseline="0">
              <a:solidFill>
                <a:srgbClr val="FF0000"/>
              </a:solidFill>
            </a:rPr>
            <a:t>"D5" </a:t>
          </a:r>
          <a:r>
            <a:rPr lang="fr-FR" sz="1200" baseline="0">
              <a:solidFill>
                <a:srgbClr val="FF0000"/>
              </a:solidFill>
            </a:rPr>
            <a:t>de la feuille gestion de stock.</a:t>
          </a:r>
        </a:p>
        <a:p>
          <a:endParaRPr lang="fr-FR" sz="1200" baseline="0">
            <a:solidFill>
              <a:srgbClr val="FF0000"/>
            </a:solidFill>
          </a:endParaRPr>
        </a:p>
        <a:p>
          <a:r>
            <a:rPr lang="fr-FR" sz="1200" u="sng" baseline="0">
              <a:solidFill>
                <a:srgbClr val="FF0000"/>
              </a:solidFill>
            </a:rPr>
            <a:t>Mes souhaits </a:t>
          </a:r>
          <a:r>
            <a:rPr lang="fr-FR" sz="1200" baseline="0">
              <a:solidFill>
                <a:srgbClr val="FF0000"/>
              </a:solidFill>
            </a:rPr>
            <a:t>: </a:t>
          </a:r>
        </a:p>
        <a:p>
          <a:r>
            <a:rPr lang="fr-FR" sz="1200" baseline="0">
              <a:solidFill>
                <a:srgbClr val="FF0000"/>
              </a:solidFill>
            </a:rPr>
            <a:t>- Je veux que ma feuille Facture soit l'unique document à utiliser pour réaliser mes factures (donc remise à "0" après chaque impression et enregistrement PDF) pour éviter d'avoir une multitude de feuilles dans mon dossier,</a:t>
          </a:r>
        </a:p>
        <a:p>
          <a:r>
            <a:rPr lang="fr-FR" sz="1200" baseline="0">
              <a:solidFill>
                <a:srgbClr val="FF0000"/>
              </a:solidFill>
            </a:rPr>
            <a:t>- Il faut que mon stock produit dans mon tableau gestion de stock, reste à jour !</a:t>
          </a:r>
        </a:p>
        <a:p>
          <a:endParaRPr lang="fr-FR" sz="1200" baseline="0">
            <a:solidFill>
              <a:srgbClr val="FF0000"/>
            </a:solidFill>
          </a:endParaRPr>
        </a:p>
        <a:p>
          <a:r>
            <a:rPr lang="fr-FR" sz="1200" baseline="0">
              <a:solidFill>
                <a:srgbClr val="FF0000"/>
              </a:solidFill>
            </a:rPr>
            <a:t>Mon souci, c'est que lorsque je supprime les infos </a:t>
          </a:r>
          <a:r>
            <a:rPr lang="fr-FR" sz="1200" u="sng" baseline="0">
              <a:solidFill>
                <a:srgbClr val="FF0000"/>
              </a:solidFill>
            </a:rPr>
            <a:t>de la zone récapitulatif détaillé de la commande</a:t>
          </a:r>
          <a:r>
            <a:rPr lang="fr-FR" sz="1200" u="none" baseline="0">
              <a:solidFill>
                <a:srgbClr val="FF0000"/>
              </a:solidFill>
            </a:rPr>
            <a:t>,</a:t>
          </a:r>
          <a:r>
            <a:rPr lang="fr-FR" sz="1200" baseline="0">
              <a:solidFill>
                <a:srgbClr val="FF0000"/>
              </a:solidFill>
            </a:rPr>
            <a:t> données saisies pour établir ma facture, cela modifie mon stock produit dans ma feuille gestion de stock. </a:t>
          </a:r>
        </a:p>
        <a:p>
          <a:endParaRPr lang="fr-FR" sz="1200" baseline="0">
            <a:solidFill>
              <a:srgbClr val="FF0000"/>
            </a:solidFill>
          </a:endParaRPr>
        </a:p>
        <a:p>
          <a:r>
            <a:rPr lang="fr-FR" sz="1200" baseline="0">
              <a:solidFill>
                <a:srgbClr val="FF0000"/>
              </a:solidFill>
            </a:rPr>
            <a:t>Je ne sais pas s'il existe une formule de calcul ou une autre commande dans Excel afin que malgré la suppression des données de la facture, les infos restes (comme figées) dans la feuille gestion de stock.</a:t>
          </a:r>
        </a:p>
        <a:p>
          <a:endParaRPr lang="fr-FR" sz="1200" baseline="0">
            <a:solidFill>
              <a:srgbClr val="FF0000"/>
            </a:solidFill>
          </a:endParaRPr>
        </a:p>
        <a:p>
          <a:r>
            <a:rPr lang="fr-FR" sz="1200" baseline="0">
              <a:solidFill>
                <a:srgbClr val="FF0000"/>
              </a:solidFill>
            </a:rPr>
            <a:t>Merci</a:t>
          </a:r>
        </a:p>
        <a:p>
          <a:endParaRPr lang="fr-FR" sz="1200">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workbookViewId="0">
      <selection activeCell="B5" sqref="B5"/>
    </sheetView>
  </sheetViews>
  <sheetFormatPr baseColWidth="10" defaultRowHeight="15" x14ac:dyDescent="0.25"/>
  <cols>
    <col min="1" max="1" width="17.28515625" customWidth="1"/>
    <col min="2" max="2" width="24.7109375" customWidth="1"/>
    <col min="4" max="4" width="13.5703125" customWidth="1"/>
    <col min="5" max="6" width="12.7109375" bestFit="1" customWidth="1"/>
  </cols>
  <sheetData>
    <row r="1" spans="1:6" x14ac:dyDescent="0.25">
      <c r="A1" t="s">
        <v>7</v>
      </c>
      <c r="B1" t="s">
        <v>9</v>
      </c>
      <c r="C1" t="s">
        <v>11</v>
      </c>
      <c r="D1" t="s">
        <v>13</v>
      </c>
      <c r="E1" t="s">
        <v>16</v>
      </c>
      <c r="F1" t="s">
        <v>17</v>
      </c>
    </row>
    <row r="2" spans="1:6" x14ac:dyDescent="0.25">
      <c r="A2" s="7"/>
      <c r="B2" s="7"/>
      <c r="D2" s="7" t="s">
        <v>12</v>
      </c>
      <c r="E2" s="7" t="s">
        <v>18</v>
      </c>
      <c r="F2" s="4" t="s">
        <v>20</v>
      </c>
    </row>
    <row r="3" spans="1:6" x14ac:dyDescent="0.25">
      <c r="A3" s="5">
        <v>0.2</v>
      </c>
      <c r="B3" s="8" t="s">
        <v>30</v>
      </c>
      <c r="D3" s="8" t="s">
        <v>14</v>
      </c>
      <c r="E3" s="9" t="s">
        <v>19</v>
      </c>
    </row>
    <row r="4" spans="1:6" x14ac:dyDescent="0.25">
      <c r="A4" s="5">
        <v>0.1</v>
      </c>
      <c r="B4" s="8" t="s">
        <v>31</v>
      </c>
      <c r="D4" s="9" t="s">
        <v>15</v>
      </c>
    </row>
    <row r="5" spans="1:6" x14ac:dyDescent="0.25">
      <c r="A5" s="5">
        <v>5.5E-2</v>
      </c>
      <c r="B5" s="9" t="s">
        <v>32</v>
      </c>
    </row>
    <row r="6" spans="1:6" x14ac:dyDescent="0.25">
      <c r="A6" s="5">
        <v>0</v>
      </c>
    </row>
    <row r="7" spans="1:6" x14ac:dyDescent="0.25">
      <c r="A7" s="5"/>
    </row>
    <row r="8" spans="1:6" x14ac:dyDescent="0.25">
      <c r="A8" s="6"/>
    </row>
    <row r="11" spans="1:6" x14ac:dyDescent="0.25">
      <c r="A11" t="s">
        <v>21</v>
      </c>
      <c r="B11" t="s">
        <v>25</v>
      </c>
    </row>
    <row r="12" spans="1:6" x14ac:dyDescent="0.25">
      <c r="A12" t="s">
        <v>8</v>
      </c>
      <c r="B12" s="7"/>
    </row>
    <row r="13" spans="1:6" x14ac:dyDescent="0.25">
      <c r="A13" t="s">
        <v>22</v>
      </c>
      <c r="B13" s="8" t="s">
        <v>26</v>
      </c>
    </row>
    <row r="14" spans="1:6" x14ac:dyDescent="0.25">
      <c r="A14" t="s">
        <v>23</v>
      </c>
      <c r="B14" s="8" t="s">
        <v>27</v>
      </c>
    </row>
    <row r="15" spans="1:6" x14ac:dyDescent="0.25">
      <c r="B15" s="8" t="s">
        <v>28</v>
      </c>
    </row>
    <row r="16" spans="1:6" x14ac:dyDescent="0.25">
      <c r="B16" s="8" t="s">
        <v>29</v>
      </c>
    </row>
    <row r="17" spans="2:2" x14ac:dyDescent="0.25">
      <c r="B17" s="8"/>
    </row>
    <row r="18" spans="2:2" x14ac:dyDescent="0.25">
      <c r="B18" s="8"/>
    </row>
    <row r="19" spans="2:2" x14ac:dyDescent="0.25">
      <c r="B19" s="9"/>
    </row>
  </sheetData>
  <sheetProtection algorithmName="SHA-512" hashValue="s6vZxcl+8ntoB2zYTcS5jv7QpYiUwkhIrmhtKFKPoEBQYFgPF0S8aKnz9J/dsUIieJ1aeyUSVi5yAmEPint5pg==" saltValue="jeeopRV45PNz0Xit+KpPdg=="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3"/>
  <sheetViews>
    <sheetView tabSelected="1" view="pageBreakPreview" zoomScaleNormal="100" zoomScaleSheetLayoutView="100" workbookViewId="0">
      <selection activeCell="K10" sqref="K10"/>
    </sheetView>
  </sheetViews>
  <sheetFormatPr baseColWidth="10" defaultRowHeight="15" x14ac:dyDescent="0.25"/>
  <cols>
    <col min="1" max="1" width="9.85546875" customWidth="1"/>
    <col min="2" max="2" width="24.7109375" customWidth="1"/>
    <col min="3" max="3" width="21.7109375" customWidth="1"/>
    <col min="4" max="4" width="2.7109375" customWidth="1"/>
    <col min="5" max="5" width="3.5703125" customWidth="1"/>
    <col min="6" max="6" width="8.85546875" customWidth="1"/>
    <col min="7" max="7" width="12" style="3" customWidth="1"/>
    <col min="8" max="8" width="17.42578125" customWidth="1"/>
    <col min="9" max="9" width="13.140625" customWidth="1"/>
  </cols>
  <sheetData>
    <row r="1" spans="1:15" ht="10.5" customHeight="1" x14ac:dyDescent="0.25">
      <c r="E1" s="41" t="s">
        <v>0</v>
      </c>
      <c r="F1" s="41"/>
      <c r="G1" s="41"/>
      <c r="H1" s="41"/>
    </row>
    <row r="2" spans="1:15" ht="16.5" thickBot="1" x14ac:dyDescent="0.3">
      <c r="E2" s="66" t="s">
        <v>33</v>
      </c>
      <c r="F2" s="66"/>
      <c r="G2" s="66"/>
      <c r="H2" s="66"/>
      <c r="I2" s="22"/>
    </row>
    <row r="3" spans="1:15" x14ac:dyDescent="0.25">
      <c r="B3" s="44" t="s">
        <v>32</v>
      </c>
      <c r="C3" s="46"/>
      <c r="D3" s="2"/>
      <c r="E3" s="67" t="s">
        <v>1</v>
      </c>
      <c r="F3" s="67"/>
      <c r="G3" s="67"/>
      <c r="H3" s="67"/>
      <c r="I3" s="23"/>
    </row>
    <row r="4" spans="1:15" ht="15.75" thickBot="1" x14ac:dyDescent="0.3">
      <c r="B4" s="45"/>
      <c r="C4" s="47"/>
      <c r="D4" s="1"/>
      <c r="E4" s="67" t="s">
        <v>1</v>
      </c>
      <c r="F4" s="67"/>
      <c r="G4" s="67"/>
      <c r="H4" s="67"/>
    </row>
    <row r="5" spans="1:15" ht="15.75" customHeight="1" x14ac:dyDescent="0.25">
      <c r="B5" s="43" t="str">
        <f>IF(B3="DEVIS n° ","(devis valable xx jours à compter de sa date d'émission)","")</f>
        <v/>
      </c>
      <c r="C5" s="43"/>
      <c r="E5" s="68" t="s">
        <v>34</v>
      </c>
      <c r="F5" s="68"/>
      <c r="G5" s="69" t="s">
        <v>35</v>
      </c>
      <c r="H5" s="69"/>
      <c r="I5" s="40"/>
      <c r="J5" s="40"/>
      <c r="K5" s="40"/>
      <c r="L5" s="40"/>
      <c r="M5" s="40"/>
      <c r="N5" s="40"/>
      <c r="O5" s="40"/>
    </row>
    <row r="6" spans="1:15" x14ac:dyDescent="0.25">
      <c r="B6" s="76" t="s">
        <v>48</v>
      </c>
      <c r="C6" s="76"/>
      <c r="I6" s="40"/>
      <c r="J6" s="40"/>
      <c r="K6" s="40"/>
      <c r="L6" s="40"/>
      <c r="M6" s="40"/>
      <c r="N6" s="40"/>
      <c r="O6" s="40"/>
    </row>
    <row r="7" spans="1:15" x14ac:dyDescent="0.25">
      <c r="I7" s="40"/>
      <c r="J7" s="40"/>
      <c r="K7" s="40"/>
      <c r="L7" s="40"/>
      <c r="M7" s="40"/>
      <c r="N7" s="40"/>
      <c r="O7" s="40"/>
    </row>
    <row r="8" spans="1:15" ht="15.75" x14ac:dyDescent="0.25">
      <c r="E8" s="30" t="s">
        <v>10</v>
      </c>
      <c r="I8" s="40"/>
      <c r="J8" s="40"/>
      <c r="K8" s="40"/>
      <c r="L8" s="40"/>
      <c r="M8" s="40"/>
      <c r="N8" s="40"/>
      <c r="O8" s="40"/>
    </row>
    <row r="9" spans="1:15" x14ac:dyDescent="0.25">
      <c r="E9" t="s">
        <v>2</v>
      </c>
      <c r="F9" s="74">
        <v>42427</v>
      </c>
      <c r="G9" s="74"/>
      <c r="I9" s="40"/>
      <c r="J9" s="40"/>
      <c r="K9" s="40"/>
      <c r="L9" s="40"/>
      <c r="M9" s="40"/>
      <c r="N9" s="40"/>
      <c r="O9" s="40"/>
    </row>
    <row r="10" spans="1:15" ht="22.5" customHeight="1" x14ac:dyDescent="0.25">
      <c r="A10" s="31" t="str">
        <f>IF(B3="BON DE LIVRAISON n° ","Réserves : ","")</f>
        <v/>
      </c>
      <c r="B10" s="42"/>
      <c r="C10" s="42"/>
      <c r="D10" s="2"/>
      <c r="E10" s="2"/>
      <c r="F10" s="2"/>
      <c r="G10" s="14"/>
      <c r="H10" s="2"/>
    </row>
    <row r="11" spans="1:15" x14ac:dyDescent="0.25">
      <c r="A11" s="19" t="str">
        <f>IF(B3="DEVIS n° ","Date et signature précédées de la mention Bon pour accord","")</f>
        <v/>
      </c>
      <c r="B11" s="73"/>
      <c r="C11" s="73"/>
      <c r="D11" s="15"/>
      <c r="E11" s="15"/>
      <c r="F11" s="15"/>
      <c r="G11" s="16"/>
      <c r="H11" s="15"/>
    </row>
    <row r="12" spans="1:15" ht="18.75" x14ac:dyDescent="0.3">
      <c r="A12" s="70" t="str">
        <f>IF(B3="FACTURE n° ","Règlement :","")</f>
        <v>Règlement :</v>
      </c>
      <c r="B12" s="71"/>
      <c r="D12" s="15"/>
      <c r="E12" s="35" t="s">
        <v>8</v>
      </c>
      <c r="F12" s="35"/>
      <c r="G12" s="25"/>
      <c r="H12" s="20">
        <f>SUM((H23:H43))</f>
        <v>50</v>
      </c>
    </row>
    <row r="13" spans="1:15" ht="18.75" x14ac:dyDescent="0.3">
      <c r="A13" s="10"/>
      <c r="B13" s="10"/>
      <c r="D13" s="15"/>
      <c r="E13" s="34" t="str">
        <f>IF(E12="Total H -T","TVA","")</f>
        <v>TVA</v>
      </c>
      <c r="F13" s="34"/>
      <c r="G13" s="64">
        <v>0.2</v>
      </c>
      <c r="H13" s="21">
        <f>(H12*G13)</f>
        <v>10</v>
      </c>
    </row>
    <row r="14" spans="1:15" ht="18.75" x14ac:dyDescent="0.3">
      <c r="A14" s="53" t="str">
        <f>IF(A11="Date et signature précédées de la mention Bon pour accord","Le :","")</f>
        <v/>
      </c>
      <c r="B14" s="72"/>
      <c r="D14" s="15"/>
      <c r="E14" s="34" t="str">
        <f>IF(E12="Total H -T","Frais de port","")</f>
        <v>Frais de port</v>
      </c>
      <c r="F14" s="34"/>
      <c r="G14" s="65"/>
      <c r="H14" s="20"/>
    </row>
    <row r="15" spans="1:15" ht="18.75" x14ac:dyDescent="0.3">
      <c r="A15" s="53" t="str">
        <f>IF(A11="Date et signature précédées de la mention Bon pour accord","Signature :","")</f>
        <v/>
      </c>
      <c r="B15" s="10"/>
      <c r="D15" s="36" t="str">
        <f>IF(E12="Total H -T","TOTAL  TTC","")</f>
        <v>TOTAL  TTC</v>
      </c>
      <c r="E15" s="36"/>
      <c r="F15" s="36"/>
      <c r="G15" s="26"/>
      <c r="H15" s="24">
        <f>H12+H13+H14</f>
        <v>60</v>
      </c>
    </row>
    <row r="16" spans="1:15" ht="15.75" x14ac:dyDescent="0.25">
      <c r="D16" s="15"/>
      <c r="E16" s="17"/>
      <c r="F16" s="17"/>
      <c r="G16" s="17"/>
      <c r="H16" s="18"/>
    </row>
    <row r="17" spans="1:8" ht="15.75" x14ac:dyDescent="0.25">
      <c r="A17" s="11"/>
      <c r="B17" s="10"/>
      <c r="D17" s="2"/>
      <c r="E17" s="12"/>
      <c r="F17" s="12"/>
      <c r="G17" s="12"/>
      <c r="H17" s="13"/>
    </row>
    <row r="19" spans="1:8" ht="18.75" x14ac:dyDescent="0.3">
      <c r="B19" s="37" t="s">
        <v>24</v>
      </c>
      <c r="C19" s="37"/>
      <c r="D19" s="37"/>
      <c r="E19" s="37"/>
      <c r="F19" s="37"/>
      <c r="G19" s="37"/>
      <c r="H19" s="37"/>
    </row>
    <row r="20" spans="1:8" ht="8.25" customHeight="1" x14ac:dyDescent="0.25"/>
    <row r="21" spans="1:8" s="27" customFormat="1" ht="30" x14ac:dyDescent="0.25">
      <c r="A21" s="29" t="s">
        <v>46</v>
      </c>
      <c r="B21" s="38" t="s">
        <v>3</v>
      </c>
      <c r="C21" s="39"/>
      <c r="E21" s="32" t="s">
        <v>5</v>
      </c>
      <c r="F21" s="33"/>
      <c r="G21" s="28" t="s">
        <v>4</v>
      </c>
      <c r="H21" s="29" t="s">
        <v>6</v>
      </c>
    </row>
    <row r="22" spans="1:8" ht="3.75" customHeight="1" x14ac:dyDescent="0.25"/>
    <row r="23" spans="1:8" x14ac:dyDescent="0.25">
      <c r="A23" s="54" t="s">
        <v>47</v>
      </c>
      <c r="B23" s="55" t="s">
        <v>36</v>
      </c>
      <c r="C23" s="55"/>
      <c r="D23" s="56"/>
      <c r="E23" s="57">
        <v>10</v>
      </c>
      <c r="F23" s="58"/>
      <c r="G23" s="59">
        <v>5</v>
      </c>
      <c r="H23" s="60">
        <f>E23*G23</f>
        <v>50</v>
      </c>
    </row>
    <row r="24" spans="1:8" x14ac:dyDescent="0.25">
      <c r="A24" s="61"/>
      <c r="B24" s="62"/>
      <c r="C24" s="62"/>
      <c r="D24" s="56"/>
      <c r="E24" s="57"/>
      <c r="F24" s="58"/>
      <c r="G24" s="63"/>
      <c r="H24" s="60">
        <f t="shared" ref="H24:H43" si="0">E24*G24</f>
        <v>0</v>
      </c>
    </row>
    <row r="25" spans="1:8" x14ac:dyDescent="0.25">
      <c r="A25" s="61"/>
      <c r="B25" s="62"/>
      <c r="C25" s="62"/>
      <c r="D25" s="56"/>
      <c r="E25" s="57"/>
      <c r="F25" s="58"/>
      <c r="G25" s="63"/>
      <c r="H25" s="60">
        <f t="shared" si="0"/>
        <v>0</v>
      </c>
    </row>
    <row r="26" spans="1:8" x14ac:dyDescent="0.25">
      <c r="A26" s="61"/>
      <c r="B26" s="62"/>
      <c r="C26" s="62"/>
      <c r="D26" s="56"/>
      <c r="E26" s="57"/>
      <c r="F26" s="58"/>
      <c r="G26" s="63"/>
      <c r="H26" s="60">
        <f t="shared" si="0"/>
        <v>0</v>
      </c>
    </row>
    <row r="27" spans="1:8" x14ac:dyDescent="0.25">
      <c r="A27" s="61"/>
      <c r="B27" s="62"/>
      <c r="C27" s="62"/>
      <c r="D27" s="56"/>
      <c r="E27" s="57"/>
      <c r="F27" s="58"/>
      <c r="G27" s="63"/>
      <c r="H27" s="60">
        <f t="shared" si="0"/>
        <v>0</v>
      </c>
    </row>
    <row r="28" spans="1:8" x14ac:dyDescent="0.25">
      <c r="A28" s="61"/>
      <c r="B28" s="62"/>
      <c r="C28" s="62"/>
      <c r="D28" s="56"/>
      <c r="E28" s="57"/>
      <c r="F28" s="58"/>
      <c r="G28" s="63"/>
      <c r="H28" s="60">
        <f t="shared" si="0"/>
        <v>0</v>
      </c>
    </row>
    <row r="29" spans="1:8" x14ac:dyDescent="0.25">
      <c r="A29" s="61"/>
      <c r="B29" s="62"/>
      <c r="C29" s="62"/>
      <c r="D29" s="56"/>
      <c r="E29" s="57"/>
      <c r="F29" s="58"/>
      <c r="G29" s="63"/>
      <c r="H29" s="60">
        <f t="shared" si="0"/>
        <v>0</v>
      </c>
    </row>
    <row r="30" spans="1:8" x14ac:dyDescent="0.25">
      <c r="A30" s="61"/>
      <c r="B30" s="62"/>
      <c r="C30" s="62"/>
      <c r="D30" s="56"/>
      <c r="E30" s="57"/>
      <c r="F30" s="58"/>
      <c r="G30" s="63"/>
      <c r="H30" s="60">
        <f t="shared" si="0"/>
        <v>0</v>
      </c>
    </row>
    <row r="31" spans="1:8" x14ac:dyDescent="0.25">
      <c r="A31" s="61"/>
      <c r="B31" s="62"/>
      <c r="C31" s="62"/>
      <c r="D31" s="56"/>
      <c r="E31" s="57"/>
      <c r="F31" s="58"/>
      <c r="G31" s="63"/>
      <c r="H31" s="60">
        <f t="shared" si="0"/>
        <v>0</v>
      </c>
    </row>
    <row r="32" spans="1:8" x14ac:dyDescent="0.25">
      <c r="A32" s="61"/>
      <c r="B32" s="62"/>
      <c r="C32" s="62"/>
      <c r="D32" s="56"/>
      <c r="E32" s="57"/>
      <c r="F32" s="58"/>
      <c r="G32" s="63"/>
      <c r="H32" s="60">
        <f t="shared" si="0"/>
        <v>0</v>
      </c>
    </row>
    <row r="33" spans="1:8" x14ac:dyDescent="0.25">
      <c r="A33" s="61"/>
      <c r="B33" s="62"/>
      <c r="C33" s="62"/>
      <c r="D33" s="56"/>
      <c r="E33" s="57"/>
      <c r="F33" s="58"/>
      <c r="G33" s="63"/>
      <c r="H33" s="60">
        <f t="shared" si="0"/>
        <v>0</v>
      </c>
    </row>
    <row r="34" spans="1:8" x14ac:dyDescent="0.25">
      <c r="A34" s="61"/>
      <c r="B34" s="62"/>
      <c r="C34" s="62"/>
      <c r="D34" s="56"/>
      <c r="E34" s="57"/>
      <c r="F34" s="58"/>
      <c r="G34" s="63"/>
      <c r="H34" s="60">
        <f t="shared" si="0"/>
        <v>0</v>
      </c>
    </row>
    <row r="35" spans="1:8" x14ac:dyDescent="0.25">
      <c r="A35" s="61"/>
      <c r="B35" s="62"/>
      <c r="C35" s="62"/>
      <c r="D35" s="56"/>
      <c r="E35" s="57"/>
      <c r="F35" s="58"/>
      <c r="G35" s="63"/>
      <c r="H35" s="60">
        <f t="shared" si="0"/>
        <v>0</v>
      </c>
    </row>
    <row r="36" spans="1:8" x14ac:dyDescent="0.25">
      <c r="A36" s="61"/>
      <c r="B36" s="62"/>
      <c r="C36" s="62"/>
      <c r="D36" s="56"/>
      <c r="E36" s="57"/>
      <c r="F36" s="58"/>
      <c r="G36" s="63"/>
      <c r="H36" s="60">
        <f t="shared" si="0"/>
        <v>0</v>
      </c>
    </row>
    <row r="37" spans="1:8" x14ac:dyDescent="0.25">
      <c r="A37" s="61"/>
      <c r="B37" s="62"/>
      <c r="C37" s="62"/>
      <c r="D37" s="56"/>
      <c r="E37" s="57"/>
      <c r="F37" s="58"/>
      <c r="G37" s="63"/>
      <c r="H37" s="60">
        <f t="shared" si="0"/>
        <v>0</v>
      </c>
    </row>
    <row r="38" spans="1:8" x14ac:dyDescent="0.25">
      <c r="A38" s="61"/>
      <c r="B38" s="62"/>
      <c r="C38" s="62"/>
      <c r="D38" s="56"/>
      <c r="E38" s="57"/>
      <c r="F38" s="58"/>
      <c r="G38" s="63"/>
      <c r="H38" s="60">
        <f t="shared" si="0"/>
        <v>0</v>
      </c>
    </row>
    <row r="39" spans="1:8" x14ac:dyDescent="0.25">
      <c r="A39" s="61"/>
      <c r="B39" s="62"/>
      <c r="C39" s="62"/>
      <c r="D39" s="56"/>
      <c r="E39" s="57"/>
      <c r="F39" s="58"/>
      <c r="G39" s="63"/>
      <c r="H39" s="60">
        <f t="shared" si="0"/>
        <v>0</v>
      </c>
    </row>
    <row r="40" spans="1:8" x14ac:dyDescent="0.25">
      <c r="A40" s="61"/>
      <c r="B40" s="62"/>
      <c r="C40" s="62"/>
      <c r="D40" s="56"/>
      <c r="E40" s="57"/>
      <c r="F40" s="58"/>
      <c r="G40" s="63"/>
      <c r="H40" s="60">
        <f t="shared" si="0"/>
        <v>0</v>
      </c>
    </row>
    <row r="41" spans="1:8" x14ac:dyDescent="0.25">
      <c r="A41" s="61"/>
      <c r="B41" s="62"/>
      <c r="C41" s="62"/>
      <c r="D41" s="56"/>
      <c r="E41" s="57"/>
      <c r="F41" s="58"/>
      <c r="G41" s="63"/>
      <c r="H41" s="60">
        <f t="shared" si="0"/>
        <v>0</v>
      </c>
    </row>
    <row r="42" spans="1:8" x14ac:dyDescent="0.25">
      <c r="A42" s="61"/>
      <c r="B42" s="62"/>
      <c r="C42" s="62"/>
      <c r="D42" s="56"/>
      <c r="E42" s="57"/>
      <c r="F42" s="58"/>
      <c r="G42" s="63"/>
      <c r="H42" s="60">
        <f t="shared" si="0"/>
        <v>0</v>
      </c>
    </row>
    <row r="43" spans="1:8" x14ac:dyDescent="0.25">
      <c r="A43" s="61"/>
      <c r="B43" s="62"/>
      <c r="C43" s="62"/>
      <c r="D43" s="56"/>
      <c r="E43" s="57"/>
      <c r="F43" s="58"/>
      <c r="G43" s="63"/>
      <c r="H43" s="60">
        <f t="shared" si="0"/>
        <v>0</v>
      </c>
    </row>
  </sheetData>
  <sheetProtection algorithmName="SHA-512" hashValue="+DkGDUpaX3oj3iWyAfARZYhcG8qex+kDgIyHpIngJH6tC5hd5hQ9OBuEiUAtGgz56druF/uQWXEZLNHsaip8YA==" saltValue="UiEw+QV4hG7dYgQg6ogwsw==" spinCount="100000" sheet="1" objects="1" scenarios="1"/>
  <mergeCells count="62">
    <mergeCell ref="I5:O9"/>
    <mergeCell ref="B25:C25"/>
    <mergeCell ref="B26:C26"/>
    <mergeCell ref="B27:C27"/>
    <mergeCell ref="E1:H1"/>
    <mergeCell ref="E2:H2"/>
    <mergeCell ref="E3:H3"/>
    <mergeCell ref="E4:H4"/>
    <mergeCell ref="G5:H5"/>
    <mergeCell ref="B5:C5"/>
    <mergeCell ref="B3:B4"/>
    <mergeCell ref="C3:C4"/>
    <mergeCell ref="B21:C21"/>
    <mergeCell ref="B23:C23"/>
    <mergeCell ref="B24:C24"/>
    <mergeCell ref="B10:C10"/>
    <mergeCell ref="B11:C11"/>
    <mergeCell ref="B39:C39"/>
    <mergeCell ref="B28:C28"/>
    <mergeCell ref="B34:C34"/>
    <mergeCell ref="B35:C35"/>
    <mergeCell ref="B36:C36"/>
    <mergeCell ref="B37:C37"/>
    <mergeCell ref="B38:C38"/>
    <mergeCell ref="B32:C32"/>
    <mergeCell ref="B33:C33"/>
    <mergeCell ref="B40:C40"/>
    <mergeCell ref="B41:C41"/>
    <mergeCell ref="B42:C42"/>
    <mergeCell ref="B43:C43"/>
    <mergeCell ref="E5:F5"/>
    <mergeCell ref="E13:F13"/>
    <mergeCell ref="E14:F14"/>
    <mergeCell ref="E12:F12"/>
    <mergeCell ref="D15:F15"/>
    <mergeCell ref="F9:G9"/>
    <mergeCell ref="B19:H19"/>
    <mergeCell ref="B29:C29"/>
    <mergeCell ref="B30:C30"/>
    <mergeCell ref="B31:C31"/>
    <mergeCell ref="E27:F27"/>
    <mergeCell ref="E28:F28"/>
    <mergeCell ref="E29:F29"/>
    <mergeCell ref="E30:F30"/>
    <mergeCell ref="E31:F31"/>
    <mergeCell ref="E21:F21"/>
    <mergeCell ref="E23:F23"/>
    <mergeCell ref="E24:F24"/>
    <mergeCell ref="E25:F25"/>
    <mergeCell ref="E26:F26"/>
    <mergeCell ref="E37:F37"/>
    <mergeCell ref="E38:F38"/>
    <mergeCell ref="E39:F39"/>
    <mergeCell ref="E40:F40"/>
    <mergeCell ref="E41:F41"/>
    <mergeCell ref="E32:F32"/>
    <mergeCell ref="E33:F33"/>
    <mergeCell ref="E34:F34"/>
    <mergeCell ref="E35:F35"/>
    <mergeCell ref="E36:F36"/>
    <mergeCell ref="E42:F42"/>
    <mergeCell ref="E43:F43"/>
  </mergeCells>
  <conditionalFormatting sqref="G23:H43 B23:E43">
    <cfRule type="expression" dxfId="5" priority="10">
      <formula>"&lt;&gt;"""""</formula>
    </cfRule>
  </conditionalFormatting>
  <conditionalFormatting sqref="H13">
    <cfRule type="cellIs" dxfId="4" priority="6" operator="equal">
      <formula>-0.01</formula>
    </cfRule>
  </conditionalFormatting>
  <conditionalFormatting sqref="H14">
    <cfRule type="cellIs" dxfId="3" priority="5" operator="equal">
      <formula>0.01</formula>
    </cfRule>
  </conditionalFormatting>
  <conditionalFormatting sqref="E16:G17 D15">
    <cfRule type="containsBlanks" dxfId="2" priority="3">
      <formula>LEN(TRIM(D15))=0</formula>
    </cfRule>
  </conditionalFormatting>
  <conditionalFormatting sqref="H23:H43">
    <cfRule type="cellIs" dxfId="1" priority="2" operator="equal">
      <formula>0</formula>
    </cfRule>
  </conditionalFormatting>
  <pageMargins left="0.4" right="0.27559055118110237" top="1.82" bottom="0.42" header="0.3" footer="0.21"/>
  <pageSetup paperSize="9" scale="95"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'Donnée automatisation'!$A$2:$A$9</xm:f>
          </x14:formula1>
          <xm:sqref>G13</xm:sqref>
        </x14:dataValidation>
        <x14:dataValidation type="list" allowBlank="1" showInputMessage="1" showErrorMessage="1">
          <x14:formula1>
            <xm:f>'Donnée automatisation'!$B$2:$B$5</xm:f>
          </x14:formula1>
          <xm:sqref>B3</xm:sqref>
        </x14:dataValidation>
        <x14:dataValidation type="list" allowBlank="1" showInputMessage="1" showErrorMessage="1">
          <x14:formula1>
            <xm:f>'Donnée automatisation'!$B$12:$B$19</xm:f>
          </x14:formula1>
          <xm:sqref>A13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workbookViewId="0">
      <selection activeCell="E6" sqref="E6"/>
    </sheetView>
  </sheetViews>
  <sheetFormatPr baseColWidth="10" defaultRowHeight="15" x14ac:dyDescent="0.25"/>
  <cols>
    <col min="1" max="1" width="21.42578125" style="2" customWidth="1"/>
    <col min="2" max="2" width="20.140625" style="2" customWidth="1"/>
    <col min="3" max="3" width="10.140625" style="2" customWidth="1"/>
    <col min="4" max="6" width="11.140625" style="2" customWidth="1"/>
    <col min="7" max="16384" width="11.42578125" style="2"/>
  </cols>
  <sheetData>
    <row r="1" spans="1:6" ht="36" x14ac:dyDescent="0.55000000000000004">
      <c r="A1" s="48">
        <v>42370</v>
      </c>
      <c r="B1" s="75" t="s">
        <v>37</v>
      </c>
      <c r="C1" s="75"/>
      <c r="D1" s="75"/>
      <c r="E1" s="75"/>
      <c r="F1" s="75"/>
    </row>
    <row r="3" spans="1:6" s="50" customFormat="1" ht="30" x14ac:dyDescent="0.25">
      <c r="A3" s="50" t="s">
        <v>38</v>
      </c>
      <c r="B3" s="50" t="s">
        <v>39</v>
      </c>
      <c r="C3" s="50" t="s">
        <v>46</v>
      </c>
      <c r="D3" s="50" t="s">
        <v>40</v>
      </c>
      <c r="E3" s="50" t="s">
        <v>41</v>
      </c>
      <c r="F3" s="50" t="s">
        <v>42</v>
      </c>
    </row>
    <row r="4" spans="1:6" ht="6" customHeight="1" x14ac:dyDescent="0.25"/>
    <row r="5" spans="1:6" x14ac:dyDescent="0.25">
      <c r="A5" s="51" t="s">
        <v>43</v>
      </c>
      <c r="B5" s="52" t="s">
        <v>44</v>
      </c>
      <c r="C5" s="52" t="s">
        <v>47</v>
      </c>
      <c r="D5" s="2">
        <v>20</v>
      </c>
      <c r="E5" s="49">
        <f>Facture!$G$23</f>
        <v>5</v>
      </c>
      <c r="F5" s="2">
        <f>D5-E5</f>
        <v>15</v>
      </c>
    </row>
    <row r="6" spans="1:6" x14ac:dyDescent="0.25">
      <c r="E6" s="2" t="s">
        <v>45</v>
      </c>
    </row>
  </sheetData>
  <sheetProtection algorithmName="SHA-512" hashValue="D2LCrq4splz/Mw3nl/nMmln/DcA95bZF/HMpkR0cyZm7o0t4m+7uVUoo5X//BtUagrpPjGWsPN1rA+s4Vf9Hag==" saltValue="ZHK65/jyA+s7G8Ng0rZMQg==" spinCount="100000" sheet="1" objects="1" scenarios="1"/>
  <mergeCells count="1">
    <mergeCell ref="B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Donnée automatisation</vt:lpstr>
      <vt:lpstr>Facture</vt:lpstr>
      <vt:lpstr>gestion de stock</vt:lpstr>
      <vt:lpstr>Facture!Zone_d_impression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sylviane</dc:creator>
  <cp:lastModifiedBy>sylviane</cp:lastModifiedBy>
  <cp:lastPrinted>2016-02-27T18:32:54Z</cp:lastPrinted>
  <dcterms:created xsi:type="dcterms:W3CDTF">2016-02-26T11:48:39Z</dcterms:created>
  <dcterms:modified xsi:type="dcterms:W3CDTF">2016-02-27T18:42:42Z</dcterms:modified>
</cp:coreProperties>
</file>