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ie\Desktop\"/>
    </mc:Choice>
  </mc:AlternateContent>
  <bookViews>
    <workbookView xWindow="0" yWindow="0" windowWidth="20490" windowHeight="7740" activeTab="1"/>
  </bookViews>
  <sheets>
    <sheet name="Feuil1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2" l="1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D7" i="2"/>
  <c r="C7" i="2"/>
  <c r="D6" i="2"/>
  <c r="C6" i="2"/>
  <c r="D5" i="2"/>
  <c r="C5" i="2"/>
  <c r="D4" i="2"/>
  <c r="C4" i="2"/>
  <c r="D3" i="2"/>
  <c r="C3" i="2"/>
  <c r="D2" i="2"/>
  <c r="C2" i="2"/>
  <c r="G6" i="1"/>
  <c r="G5" i="1"/>
  <c r="G4" i="1"/>
  <c r="G3" i="1"/>
  <c r="G2" i="1"/>
</calcChain>
</file>

<file path=xl/sharedStrings.xml><?xml version="1.0" encoding="utf-8"?>
<sst xmlns="http://schemas.openxmlformats.org/spreadsheetml/2006/main" count="48" uniqueCount="40">
  <si>
    <t>Nom emprunteur</t>
  </si>
  <si>
    <t>Prénom</t>
  </si>
  <si>
    <t>N° de badge</t>
  </si>
  <si>
    <t>Début de l'emprunt</t>
  </si>
  <si>
    <t>Fin de l'emprunt</t>
  </si>
  <si>
    <t>Matériel emprunté</t>
  </si>
  <si>
    <t>Durée (en jours)</t>
  </si>
  <si>
    <t>Quantité empruntée</t>
  </si>
  <si>
    <t>Rendu</t>
  </si>
  <si>
    <t>KERK</t>
  </si>
  <si>
    <t>Jessica</t>
  </si>
  <si>
    <t>Appareil photo</t>
  </si>
  <si>
    <t>Oui</t>
  </si>
  <si>
    <t>MOUFLE</t>
  </si>
  <si>
    <t>Jean</t>
  </si>
  <si>
    <t>Ordinateur</t>
  </si>
  <si>
    <t>Non</t>
  </si>
  <si>
    <t>LARBRE</t>
  </si>
  <si>
    <t>Marie</t>
  </si>
  <si>
    <t>ROUSSEL</t>
  </si>
  <si>
    <t>Marc</t>
  </si>
  <si>
    <t xml:space="preserve">Vidéo projecteur </t>
  </si>
  <si>
    <t>MOUCHE</t>
  </si>
  <si>
    <t>Bernard</t>
  </si>
  <si>
    <t>Type de matériel</t>
  </si>
  <si>
    <t>Nombre total</t>
  </si>
  <si>
    <t>Emprunts à la date indiquée</t>
  </si>
  <si>
    <t>Colonne1</t>
  </si>
  <si>
    <t>Barre son</t>
  </si>
  <si>
    <t xml:space="preserve">Date de l'état des stocks : </t>
  </si>
  <si>
    <t>au :</t>
  </si>
  <si>
    <t>Pointeur</t>
  </si>
  <si>
    <t>Caméra numérique</t>
  </si>
  <si>
    <t>Lecteur CD</t>
  </si>
  <si>
    <t>Power vote</t>
  </si>
  <si>
    <t>Adaptateur</t>
  </si>
  <si>
    <t>Clé USB</t>
  </si>
  <si>
    <t>Trépied</t>
  </si>
  <si>
    <t>GPS</t>
  </si>
  <si>
    <t>Clé Wifi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</si>
</sst>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7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textRotation="45"/>
    </xf>
    <xf numFmtId="0" fontId="1" fillId="2" borderId="2" xfId="0" applyFont="1" applyFill="1" applyBorder="1" applyAlignment="1">
      <alignment textRotation="45"/>
    </xf>
    <xf numFmtId="0" fontId="1" fillId="2" borderId="3" xfId="0" applyFont="1" applyFill="1" applyBorder="1" applyAlignment="1">
      <alignment textRotation="45"/>
    </xf>
    <xf numFmtId="0" fontId="0" fillId="3" borderId="4" xfId="0" applyFont="1" applyFill="1" applyBorder="1" applyAlignment="1"/>
    <xf numFmtId="0" fontId="0" fillId="3" borderId="5" xfId="0" applyFont="1" applyFill="1" applyBorder="1" applyAlignment="1"/>
    <xf numFmtId="14" fontId="0" fillId="3" borderId="5" xfId="0" applyNumberFormat="1" applyFont="1" applyFill="1" applyBorder="1" applyAlignment="1"/>
    <xf numFmtId="0" fontId="0" fillId="3" borderId="6" xfId="0" applyFont="1" applyFill="1" applyBorder="1" applyAlignment="1"/>
    <xf numFmtId="0" fontId="0" fillId="4" borderId="4" xfId="0" applyFont="1" applyFill="1" applyBorder="1" applyAlignment="1"/>
    <xf numFmtId="0" fontId="0" fillId="4" borderId="5" xfId="0" applyFont="1" applyFill="1" applyBorder="1" applyAlignment="1"/>
    <xf numFmtId="14" fontId="0" fillId="4" borderId="5" xfId="0" applyNumberFormat="1" applyFont="1" applyFill="1" applyBorder="1" applyAlignment="1"/>
    <xf numFmtId="0" fontId="0" fillId="4" borderId="6" xfId="0" applyFont="1" applyFill="1" applyBorder="1" applyAlignment="1"/>
    <xf numFmtId="0" fontId="0" fillId="3" borderId="5" xfId="0" applyNumberFormat="1" applyFont="1" applyFill="1" applyBorder="1" applyAlignment="1"/>
    <xf numFmtId="14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&#233;ri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registrer_un_emprunt"/>
      <sheetName val="Stock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Tableau2" displayName="Tableau2" ref="A1:D14" totalsRowShown="0">
  <autoFilter ref="A1:D14"/>
  <tableColumns count="4">
    <tableColumn id="1" name="Type de matériel"/>
    <tableColumn id="2" name="Nombre total"/>
    <tableColumn id="3" name="Emprunts à la date indiquée" dataDxfId="1">
      <calculatedColumnFormula>SUMIFS([1]!Tableau14[#Data],$H$4,[1]!Tableau14[Quantité empruntée],J2,[1]!Tableau14[Quantité empruntée])</calculatedColumnFormula>
    </tableColumn>
    <tableColumn id="4" name="Colonne1" dataDxfId="0">
      <calculatedColumnFormula>SUMIFS([1]!Tableau14[Quantité empruntée], [1]!Tableau14[Début de l''emprunt], "&gt;="&amp;H2,[1]!Tableau14[Début de l''emprunt],"&lt;="&amp;J2)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selection activeCell="C14" sqref="C14"/>
    </sheetView>
  </sheetViews>
  <sheetFormatPr baseColWidth="10" defaultRowHeight="15" x14ac:dyDescent="0.25"/>
  <sheetData>
    <row r="1" spans="1:9" ht="81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</row>
    <row r="2" spans="1:9" ht="15.75" thickTop="1" x14ac:dyDescent="0.25">
      <c r="A2" s="4" t="s">
        <v>9</v>
      </c>
      <c r="B2" s="5" t="s">
        <v>10</v>
      </c>
      <c r="C2" s="5">
        <v>230</v>
      </c>
      <c r="D2" s="6">
        <v>42420</v>
      </c>
      <c r="E2" s="6">
        <v>42430</v>
      </c>
      <c r="F2" s="5" t="s">
        <v>11</v>
      </c>
      <c r="G2" s="5">
        <f t="shared" ref="G2:G6" si="0">E2-D2</f>
        <v>10</v>
      </c>
      <c r="H2" s="5">
        <v>1</v>
      </c>
      <c r="I2" s="7" t="s">
        <v>12</v>
      </c>
    </row>
    <row r="3" spans="1:9" x14ac:dyDescent="0.25">
      <c r="A3" s="8" t="s">
        <v>13</v>
      </c>
      <c r="B3" s="9" t="s">
        <v>14</v>
      </c>
      <c r="C3" s="9">
        <v>360</v>
      </c>
      <c r="D3" s="10">
        <v>42432</v>
      </c>
      <c r="E3" s="10">
        <v>42439</v>
      </c>
      <c r="F3" s="9" t="s">
        <v>15</v>
      </c>
      <c r="G3" s="9">
        <f t="shared" si="0"/>
        <v>7</v>
      </c>
      <c r="H3" s="9">
        <v>2</v>
      </c>
      <c r="I3" s="11" t="s">
        <v>16</v>
      </c>
    </row>
    <row r="4" spans="1:9" x14ac:dyDescent="0.25">
      <c r="A4" s="4" t="s">
        <v>17</v>
      </c>
      <c r="B4" s="5" t="s">
        <v>18</v>
      </c>
      <c r="C4" s="5">
        <v>328</v>
      </c>
      <c r="D4" s="6">
        <v>42405</v>
      </c>
      <c r="E4" s="6">
        <v>42421</v>
      </c>
      <c r="F4" s="5" t="s">
        <v>11</v>
      </c>
      <c r="G4" s="5">
        <f t="shared" si="0"/>
        <v>16</v>
      </c>
      <c r="H4" s="5">
        <v>2</v>
      </c>
      <c r="I4" s="7" t="s">
        <v>12</v>
      </c>
    </row>
    <row r="5" spans="1:9" x14ac:dyDescent="0.25">
      <c r="A5" s="8" t="s">
        <v>19</v>
      </c>
      <c r="B5" s="9" t="s">
        <v>20</v>
      </c>
      <c r="C5" s="9">
        <v>123</v>
      </c>
      <c r="D5" s="10">
        <v>42401</v>
      </c>
      <c r="E5" s="10">
        <v>42463</v>
      </c>
      <c r="F5" s="9" t="s">
        <v>21</v>
      </c>
      <c r="G5" s="9">
        <f t="shared" si="0"/>
        <v>62</v>
      </c>
      <c r="H5" s="9">
        <v>1</v>
      </c>
      <c r="I5" s="11" t="s">
        <v>16</v>
      </c>
    </row>
    <row r="6" spans="1:9" x14ac:dyDescent="0.25">
      <c r="A6" s="4" t="s">
        <v>22</v>
      </c>
      <c r="B6" s="5" t="s">
        <v>23</v>
      </c>
      <c r="C6" s="5">
        <v>230</v>
      </c>
      <c r="D6" s="6">
        <v>42420</v>
      </c>
      <c r="E6" s="6">
        <v>42425</v>
      </c>
      <c r="F6" s="5" t="s">
        <v>15</v>
      </c>
      <c r="G6" s="5">
        <f t="shared" si="0"/>
        <v>5</v>
      </c>
      <c r="H6" s="12">
        <v>3</v>
      </c>
      <c r="I6" s="7" t="s">
        <v>16</v>
      </c>
    </row>
  </sheetData>
  <protectedRanges>
    <protectedRange sqref="A2:F6 H2:I6" name="Plage1"/>
  </protectedRanges>
  <conditionalFormatting sqref="I2:I6">
    <cfRule type="containsText" dxfId="7" priority="1" operator="containsText" text="Non">
      <formula>NOT(ISERROR(SEARCH("Non",I2)))</formula>
    </cfRule>
    <cfRule type="iconSet" priority="7">
      <iconSet iconSet="3TrafficLights2">
        <cfvo type="percent" val="0"/>
        <cfvo type="percent" val="33"/>
        <cfvo type="percent" val="67"/>
      </iconSet>
    </cfRule>
  </conditionalFormatting>
  <conditionalFormatting sqref="I1:I6">
    <cfRule type="containsText" dxfId="5" priority="3" operator="containsText" text="R$1:$1048576">
      <formula>NOT(ISERROR(SEARCH("R$1:$1048576",I1)))</formula>
    </cfRule>
    <cfRule type="containsText" priority="4" operator="containsText" text="&quot;Oui&quot;">
      <formula>NOT(ISERROR(SEARCH("""Oui""",I1)))</formula>
    </cfRule>
    <cfRule type="iconSet" priority="5">
      <iconSet iconSet="3TrafficLights2">
        <cfvo type="percent" val="0"/>
        <cfvo type="percent" val="33"/>
        <cfvo type="percent" val="67"/>
      </iconSet>
    </cfRule>
    <cfRule type="containsText" priority="6" operator="containsText" text="Oui">
      <formula>NOT(ISERROR(SEARCH("Oui",I1)))</formula>
    </cfRule>
  </conditionalFormatting>
  <conditionalFormatting sqref="I2:I6">
    <cfRule type="containsText" dxfId="3" priority="2" operator="containsText" text="Oui">
      <formula>NOT(ISERROR(SEARCH("Oui",I2)))</formula>
    </cfRule>
  </conditionalFormatting>
  <dataValidations count="1">
    <dataValidation type="list" allowBlank="1" showInputMessage="1" showErrorMessage="1" sqref="I2:I6">
      <formula1>"Oui, Non,   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[1]Stock!#REF!</xm:f>
          </x14:formula1>
          <xm:sqref>F2:F6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D21" sqref="D21"/>
    </sheetView>
  </sheetViews>
  <sheetFormatPr baseColWidth="10" defaultRowHeight="15" x14ac:dyDescent="0.25"/>
  <sheetData>
    <row r="1" spans="1:10" x14ac:dyDescent="0.25">
      <c r="A1" t="s">
        <v>24</v>
      </c>
      <c r="B1" t="s">
        <v>25</v>
      </c>
      <c r="C1" t="s">
        <v>26</v>
      </c>
      <c r="D1" t="s">
        <v>27</v>
      </c>
    </row>
    <row r="2" spans="1:10" x14ac:dyDescent="0.25">
      <c r="A2" t="s">
        <v>28</v>
      </c>
      <c r="B2">
        <v>3</v>
      </c>
      <c r="C2" t="e">
        <f>SUMIFS([1]!Tableau14[#Data],$H$4,[1]!Tableau14[Quantité empruntée],J2,[1]!Tableau14[Quantité empruntée])</f>
        <v>#VALUE!</v>
      </c>
      <c r="D2">
        <f>SUMIFS([1]!Tableau14[Quantité empruntée], [1]!Tableau14[Début de l''emprunt], "&gt;="&amp;H2,[1]!Tableau14[Début de l''emprunt],"&lt;="&amp;J2)</f>
        <v>7</v>
      </c>
      <c r="F2" t="s">
        <v>29</v>
      </c>
      <c r="H2" s="13">
        <v>42401</v>
      </c>
      <c r="I2" t="s">
        <v>30</v>
      </c>
      <c r="J2" s="13">
        <v>42430</v>
      </c>
    </row>
    <row r="3" spans="1:10" x14ac:dyDescent="0.25">
      <c r="A3" t="s">
        <v>11</v>
      </c>
      <c r="B3">
        <v>10</v>
      </c>
      <c r="C3" t="e">
        <f>SUMIFS([1]!Tableau14[#Data],$H$4,[1]!Tableau14[Quantité empruntée],J3,[1]!Tableau14[Quantité empruntée])</f>
        <v>#VALUE!</v>
      </c>
      <c r="D3">
        <f>SUMIFS([1]!Tableau14[Quantité empruntée], [1]!Tableau14[Début de l''emprunt], "&gt;="&amp;H3,[1]!Tableau14[Début de l''emprunt],"&lt;="&amp;J3)</f>
        <v>0</v>
      </c>
    </row>
    <row r="4" spans="1:10" x14ac:dyDescent="0.25">
      <c r="A4" t="s">
        <v>15</v>
      </c>
      <c r="B4">
        <v>50</v>
      </c>
      <c r="C4" t="e">
        <f>SUMIFS([1]!Tableau14[#Data],$H$4,[1]!Tableau14[Quantité empruntée],J4,[1]!Tableau14[Quantité empruntée])</f>
        <v>#VALUE!</v>
      </c>
      <c r="D4">
        <f>SUMIFS([1]!Tableau14[Quantité empruntée], [1]!Tableau14[Début de l''emprunt], "&gt;="&amp;H4,[1]!Tableau14[Début de l''emprunt],"&lt;="&amp;J4)</f>
        <v>0</v>
      </c>
    </row>
    <row r="5" spans="1:10" x14ac:dyDescent="0.25">
      <c r="A5" t="s">
        <v>21</v>
      </c>
      <c r="B5">
        <v>30</v>
      </c>
      <c r="C5" t="e">
        <f>SUMIFS([1]!Tableau14[#Data],$H$4,[1]!Tableau14[Quantité empruntée],J5,[1]!Tableau14[Quantité empruntée])</f>
        <v>#VALUE!</v>
      </c>
      <c r="D5">
        <f>SUMIFS([1]!Tableau14[Quantité empruntée], [1]!Tableau14[Début de l''emprunt], "&gt;="&amp;H5,[1]!Tableau14[Début de l''emprunt],"&lt;="&amp;J5)</f>
        <v>0</v>
      </c>
    </row>
    <row r="6" spans="1:10" x14ac:dyDescent="0.25">
      <c r="A6" t="s">
        <v>31</v>
      </c>
      <c r="B6">
        <v>50</v>
      </c>
      <c r="C6" t="e">
        <f>SUMIFS([1]!Tableau14[#Data],$H$4,[1]!Tableau14[Quantité empruntée],J6,[1]!Tableau14[Quantité empruntée])</f>
        <v>#VALUE!</v>
      </c>
      <c r="D6">
        <f>SUMIFS([1]!Tableau14[Quantité empruntée], [1]!Tableau14[Début de l''emprunt], "&gt;="&amp;H6,[1]!Tableau14[Début de l''emprunt],"&lt;="&amp;J6)</f>
        <v>0</v>
      </c>
    </row>
    <row r="7" spans="1:10" x14ac:dyDescent="0.25">
      <c r="A7" t="s">
        <v>32</v>
      </c>
      <c r="B7">
        <v>8</v>
      </c>
      <c r="C7" t="e">
        <f>SUMIFS([1]!Tableau14[#Data],$H$4,[1]!Tableau14[Quantité empruntée],J7,[1]!Tableau14[Quantité empruntée])</f>
        <v>#VALUE!</v>
      </c>
      <c r="D7">
        <f>SUMIFS([1]!Tableau14[Quantité empruntée], [1]!Tableau14[Début de l''emprunt], "&gt;="&amp;H7,[1]!Tableau14[Début de l''emprunt],"&lt;="&amp;J7)</f>
        <v>0</v>
      </c>
    </row>
    <row r="8" spans="1:10" x14ac:dyDescent="0.25">
      <c r="A8" t="s">
        <v>33</v>
      </c>
      <c r="B8">
        <v>6</v>
      </c>
      <c r="C8" t="e">
        <f>SUMIFS([1]!Tableau14[#Data],$H$4,[1]!Tableau14[Quantité empruntée],J8,[1]!Tableau14[Quantité empruntée])</f>
        <v>#VALUE!</v>
      </c>
      <c r="D8">
        <f>SUMIFS([1]!Tableau14[Quantité empruntée], [1]!Tableau14[Début de l''emprunt], "&gt;="&amp;H8,[1]!Tableau14[Début de l''emprunt],"&lt;="&amp;J8)</f>
        <v>0</v>
      </c>
    </row>
    <row r="9" spans="1:10" x14ac:dyDescent="0.25">
      <c r="A9" t="s">
        <v>34</v>
      </c>
      <c r="B9">
        <v>2</v>
      </c>
      <c r="C9" t="e">
        <f>SUMIFS([1]!Tableau14[#Data],$H$4,[1]!Tableau14[Quantité empruntée],J9,[1]!Tableau14[Quantité empruntée])</f>
        <v>#VALUE!</v>
      </c>
      <c r="D9">
        <f>SUMIFS([1]!Tableau14[Quantité empruntée], [1]!Tableau14[Début de l''emprunt], "&gt;="&amp;H9,[1]!Tableau14[Début de l''emprunt],"&lt;="&amp;J9)</f>
        <v>0</v>
      </c>
    </row>
    <row r="10" spans="1:10" x14ac:dyDescent="0.25">
      <c r="A10" t="s">
        <v>35</v>
      </c>
      <c r="B10">
        <v>60</v>
      </c>
      <c r="C10" t="e">
        <f>SUMIFS([1]!Tableau14[#Data],$H$4,[1]!Tableau14[Quantité empruntée],J10,[1]!Tableau14[Quantité empruntée])</f>
        <v>#VALUE!</v>
      </c>
      <c r="D10">
        <f>SUMIFS([1]!Tableau14[Quantité empruntée], [1]!Tableau14[Début de l''emprunt], "&gt;="&amp;H10,[1]!Tableau14[Début de l''emprunt],"&lt;="&amp;J10)</f>
        <v>0</v>
      </c>
    </row>
    <row r="11" spans="1:10" x14ac:dyDescent="0.25">
      <c r="A11" t="s">
        <v>36</v>
      </c>
      <c r="B11">
        <v>30</v>
      </c>
      <c r="C11" t="e">
        <f>SUMIFS([1]!Tableau14[#Data],$H$4,[1]!Tableau14[Quantité empruntée],J11,[1]!Tableau14[Quantité empruntée])</f>
        <v>#VALUE!</v>
      </c>
      <c r="D11">
        <f>SUMIFS([1]!Tableau14[Quantité empruntée], [1]!Tableau14[Début de l''emprunt], "&gt;="&amp;H11,[1]!Tableau14[Début de l''emprunt],"&lt;="&amp;J11)</f>
        <v>0</v>
      </c>
    </row>
    <row r="12" spans="1:10" x14ac:dyDescent="0.25">
      <c r="A12" t="s">
        <v>37</v>
      </c>
      <c r="B12">
        <v>5</v>
      </c>
      <c r="C12" t="e">
        <f>SUMIFS([1]!Tableau14[#Data],$H$4,[1]!Tableau14[Quantité empruntée],J12,[1]!Tableau14[Quantité empruntée])</f>
        <v>#VALUE!</v>
      </c>
      <c r="D12">
        <f>SUMIFS([1]!Tableau14[Quantité empruntée], [1]!Tableau14[Début de l''emprunt], "&gt;="&amp;H12,[1]!Tableau14[Début de l''emprunt],"&lt;="&amp;J12)</f>
        <v>0</v>
      </c>
    </row>
    <row r="13" spans="1:10" x14ac:dyDescent="0.25">
      <c r="A13" t="s">
        <v>38</v>
      </c>
      <c r="B13">
        <v>3</v>
      </c>
      <c r="C13" t="e">
        <f>SUMIFS([1]!Tableau14[#Data],$H$4,[1]!Tableau14[Quantité empruntée],J13,[1]!Tableau14[Quantité empruntée])</f>
        <v>#VALUE!</v>
      </c>
      <c r="D13">
        <f>SUMIFS([1]!Tableau14[Quantité empruntée], [1]!Tableau14[Début de l''emprunt], "&gt;="&amp;H13,[1]!Tableau14[Début de l''emprunt],"&lt;="&amp;J13)</f>
        <v>0</v>
      </c>
    </row>
    <row r="14" spans="1:10" x14ac:dyDescent="0.25">
      <c r="A14" t="s">
        <v>39</v>
      </c>
      <c r="B14">
        <v>10</v>
      </c>
      <c r="C14" t="e">
        <f>SUMIFS([1]!Tableau14[#Data],$H$4,[1]!Tableau14[Quantité empruntée],J14,[1]!Tableau14[Quantité empruntée])</f>
        <v>#VALUE!</v>
      </c>
      <c r="D14">
        <f>SUMIFS([1]!Tableau14[Quantité empruntée], [1]!Tableau14[Début de l''emprunt], "&gt;="&amp;H14,[1]!Tableau14[Début de l''emprunt],"&lt;="&amp;J14)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Rouquette</dc:creator>
  <cp:lastModifiedBy>Lucie Rouquette</cp:lastModifiedBy>
  <dcterms:created xsi:type="dcterms:W3CDTF">2016-03-19T19:19:44Z</dcterms:created>
  <dcterms:modified xsi:type="dcterms:W3CDTF">2016-03-19T19:20:37Z</dcterms:modified>
</cp:coreProperties>
</file>