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05" windowWidth="18780" windowHeight="1138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14" i="1" l="1"/>
  <c r="F3" i="1" s="1"/>
  <c r="F19" i="1" l="1"/>
  <c r="AL3" i="1" l="1"/>
  <c r="AF3" i="1"/>
  <c r="Z3" i="1"/>
  <c r="T3" i="1"/>
  <c r="AM11" i="1"/>
  <c r="AM10" i="1"/>
  <c r="AM9" i="1"/>
  <c r="AM8" i="1"/>
  <c r="AM7" i="1"/>
  <c r="AM6" i="1"/>
  <c r="AM5" i="1"/>
  <c r="AM4" i="1"/>
  <c r="AM3" i="1"/>
  <c r="AA11" i="1"/>
  <c r="AA10" i="1"/>
  <c r="AA9" i="1"/>
  <c r="AA8" i="1"/>
  <c r="AA7" i="1"/>
  <c r="AA6" i="1"/>
  <c r="AA5" i="1"/>
  <c r="AA4" i="1"/>
  <c r="AA3" i="1"/>
  <c r="AG3" i="1"/>
  <c r="U3" i="1"/>
  <c r="O3" i="1"/>
  <c r="C11" i="1"/>
  <c r="C10" i="1"/>
  <c r="C9" i="1"/>
  <c r="C8" i="1"/>
  <c r="C7" i="1"/>
  <c r="C6" i="1"/>
  <c r="C5" i="1"/>
  <c r="C4" i="1"/>
  <c r="J4" i="1" s="1"/>
  <c r="C3" i="1"/>
  <c r="L3" i="1" s="1"/>
  <c r="AG4" i="1"/>
  <c r="U4" i="1"/>
  <c r="O4" i="1"/>
  <c r="I4" i="1"/>
  <c r="H4" i="1"/>
  <c r="G4" i="1"/>
  <c r="N3" i="1"/>
  <c r="AG11" i="1"/>
  <c r="AG10" i="1"/>
  <c r="AG9" i="1"/>
  <c r="AG8" i="1"/>
  <c r="AG7" i="1"/>
  <c r="AG6" i="1"/>
  <c r="AG5" i="1"/>
  <c r="U11" i="1"/>
  <c r="U10" i="1"/>
  <c r="U9" i="1"/>
  <c r="U8" i="1"/>
  <c r="U7" i="1"/>
  <c r="U6" i="1"/>
  <c r="U5" i="1"/>
  <c r="O5" i="1"/>
  <c r="O11" i="1"/>
  <c r="O10" i="1"/>
  <c r="O9" i="1"/>
  <c r="O8" i="1"/>
  <c r="O7" i="1"/>
  <c r="O6" i="1"/>
  <c r="P11" i="1"/>
  <c r="K4" i="1" l="1"/>
  <c r="AN4" i="1"/>
  <c r="AN6" i="1"/>
  <c r="AN8" i="1"/>
  <c r="AN10" i="1"/>
  <c r="AN3" i="1"/>
  <c r="AN5" i="1"/>
  <c r="AN7" i="1"/>
  <c r="AN9" i="1"/>
  <c r="AN11" i="1"/>
  <c r="AB4" i="1"/>
  <c r="AB6" i="1"/>
  <c r="AB8" i="1"/>
  <c r="AB10" i="1"/>
  <c r="AB3" i="1"/>
  <c r="AB5" i="1"/>
  <c r="AB7" i="1"/>
  <c r="AB9" i="1"/>
  <c r="AB11" i="1"/>
  <c r="D3" i="1"/>
  <c r="P3" i="1"/>
  <c r="D4" i="1"/>
  <c r="V4" i="1"/>
  <c r="AH3" i="1"/>
  <c r="V3" i="1"/>
  <c r="P4" i="1"/>
  <c r="AH4" i="1"/>
  <c r="AH5" i="1"/>
  <c r="AH7" i="1"/>
  <c r="AH9" i="1"/>
  <c r="AH6" i="1"/>
  <c r="AH8" i="1"/>
  <c r="AH10" i="1"/>
  <c r="AH11" i="1"/>
  <c r="V5" i="1"/>
  <c r="V8" i="1"/>
  <c r="V10" i="1"/>
  <c r="V7" i="1"/>
  <c r="V9" i="1"/>
  <c r="V11" i="1"/>
  <c r="V6" i="1"/>
  <c r="P7" i="1"/>
  <c r="P9" i="1"/>
  <c r="P5" i="1"/>
  <c r="P6" i="1"/>
  <c r="P8" i="1"/>
  <c r="P10" i="1"/>
  <c r="K5" i="1"/>
  <c r="K6" i="1"/>
  <c r="K7" i="1"/>
  <c r="K8" i="1"/>
  <c r="K9" i="1"/>
  <c r="K10" i="1"/>
  <c r="K11" i="1"/>
  <c r="J5" i="1"/>
  <c r="J6" i="1"/>
  <c r="J7" i="1"/>
  <c r="J8" i="1"/>
  <c r="J9" i="1"/>
  <c r="J10" i="1"/>
  <c r="J11" i="1"/>
  <c r="H11" i="1"/>
  <c r="I5" i="1"/>
  <c r="I6" i="1"/>
  <c r="I7" i="1"/>
  <c r="I8" i="1"/>
  <c r="I9" i="1"/>
  <c r="I10" i="1"/>
  <c r="I11" i="1"/>
  <c r="H5" i="1"/>
  <c r="H6" i="1"/>
  <c r="H7" i="1"/>
  <c r="H8" i="1"/>
  <c r="H9" i="1"/>
  <c r="H10" i="1"/>
  <c r="G6" i="1"/>
  <c r="G7" i="1"/>
  <c r="G8" i="1"/>
  <c r="G5" i="1"/>
  <c r="G9" i="1"/>
  <c r="G10" i="1"/>
  <c r="G11" i="1"/>
  <c r="D11" i="1" l="1"/>
  <c r="D6" i="1"/>
  <c r="D10" i="1"/>
  <c r="D8" i="1"/>
  <c r="D5" i="1"/>
  <c r="D9" i="1"/>
  <c r="D7" i="1"/>
</calcChain>
</file>

<file path=xl/sharedStrings.xml><?xml version="1.0" encoding="utf-8"?>
<sst xmlns="http://schemas.openxmlformats.org/spreadsheetml/2006/main" count="66" uniqueCount="39">
  <si>
    <t>Taches</t>
  </si>
  <si>
    <t>Début</t>
  </si>
  <si>
    <t>Nombre de Jours</t>
  </si>
  <si>
    <t>Fin</t>
  </si>
  <si>
    <t>Renseigner NOC/NCI THB</t>
  </si>
  <si>
    <t>Tests</t>
  </si>
  <si>
    <t>Optimiser ou confirmer les plages de réglages</t>
  </si>
  <si>
    <t>Réunion Paramètres/Caractéristiques</t>
  </si>
  <si>
    <t>Id. Liens Paramètres/Caractéristiques → Hypothèses pour THB</t>
  </si>
  <si>
    <t>ECOLE</t>
  </si>
  <si>
    <t>Statut</t>
  </si>
  <si>
    <t>Définition plan de tests (cibler)</t>
  </si>
  <si>
    <t>Proposer un guide de dépannage pour rés. PB</t>
  </si>
  <si>
    <t>toussaint</t>
  </si>
  <si>
    <t>armistice</t>
  </si>
  <si>
    <t>lundi de paques</t>
  </si>
  <si>
    <t>fête du travail</t>
  </si>
  <si>
    <t>Ascension</t>
  </si>
  <si>
    <t>Lundi pentecôte</t>
  </si>
  <si>
    <t>Today :</t>
  </si>
  <si>
    <t>Reste</t>
  </si>
  <si>
    <t>Période 1</t>
  </si>
  <si>
    <t>Période 2</t>
  </si>
  <si>
    <t>MFC</t>
  </si>
  <si>
    <t>Entre 2 périodes</t>
  </si>
  <si>
    <t xml:space="preserve">Analyse labo </t>
  </si>
  <si>
    <t>Période 3</t>
  </si>
  <si>
    <t>Période 4</t>
  </si>
  <si>
    <t>Ecole</t>
  </si>
  <si>
    <t>Reste (ouvrés)</t>
  </si>
  <si>
    <t>rouge</t>
  </si>
  <si>
    <t>orange</t>
  </si>
  <si>
    <t>vert</t>
  </si>
  <si>
    <t>bleu</t>
  </si>
  <si>
    <t xml:space="preserve">jaune </t>
  </si>
  <si>
    <t>Période 5</t>
  </si>
  <si>
    <t>Période 6</t>
  </si>
  <si>
    <t>Reste(ouvrés)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</si>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</sst>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1" x14ac:knownFonts="1">
    <font>
      <sz val="11"/>
      <color theme="1"/>
      <name val="Calibri"/>
      <family val="2"/>
      <scheme val="minor"/>
    </font>
    <font>
      <i/>
      <sz val="11"/>
      <color theme="1"/>
      <name val="Calibri"/>
      <family val="2"/>
      <scheme val="minor"/>
    </font>
    <font>
      <sz val="11"/>
      <color rgb="FFFF0000"/>
      <name val="Calibri"/>
      <family val="2"/>
      <scheme val="minor"/>
    </font>
    <font>
      <u/>
      <sz val="11"/>
      <color theme="10"/>
      <name val="Calibri"/>
      <family val="2"/>
      <scheme val="minor"/>
    </font>
    <font>
      <b/>
      <sz val="11"/>
      <color theme="1"/>
      <name val="Calibri"/>
      <family val="2"/>
      <scheme val="minor"/>
    </font>
    <font>
      <sz val="11"/>
      <color rgb="FFFFFF00"/>
      <name val="Calibri"/>
      <family val="2"/>
      <scheme val="minor"/>
    </font>
    <font>
      <sz val="11"/>
      <color rgb="FFFFC000"/>
      <name val="Calibri"/>
      <family val="2"/>
      <scheme val="minor"/>
    </font>
    <font>
      <sz val="11"/>
      <color rgb="FF92D050"/>
      <name val="Calibri"/>
      <family val="2"/>
      <scheme val="minor"/>
    </font>
    <font>
      <sz val="11"/>
      <color theme="8"/>
      <name val="Calibri"/>
      <family val="2"/>
      <scheme val="minor"/>
    </font>
    <font>
      <i/>
      <sz val="12"/>
      <color rgb="FFFF0000"/>
      <name val="Calibri"/>
      <family val="2"/>
      <scheme val="minor"/>
    </font>
    <font>
      <sz val="16"/>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theme="0" tint="-0.499984740745262"/>
        <bgColor indexed="64"/>
      </patternFill>
    </fill>
    <fill>
      <patternFill patternType="solid">
        <fgColor theme="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cellStyleXfs>
  <cellXfs count="103">
    <xf numFmtId="0" fontId="0" fillId="0" borderId="0" xfId="0"/>
    <xf numFmtId="14" fontId="0" fillId="0" borderId="1" xfId="0" applyNumberFormat="1" applyBorder="1"/>
    <xf numFmtId="9" fontId="0" fillId="0" borderId="0" xfId="0" applyNumberFormat="1"/>
    <xf numFmtId="0" fontId="0" fillId="0" borderId="1" xfId="0" applyBorder="1" applyAlignment="1">
      <alignment horizontal="center" vertical="center"/>
    </xf>
    <xf numFmtId="0" fontId="2" fillId="0" borderId="2" xfId="0" applyFont="1" applyBorder="1" applyAlignment="1">
      <alignment horizontal="center" vertical="center"/>
    </xf>
    <xf numFmtId="0" fontId="0" fillId="0" borderId="12" xfId="0" applyNumberFormat="1" applyFill="1" applyBorder="1" applyAlignment="1">
      <alignment horizontal="center"/>
    </xf>
    <xf numFmtId="9" fontId="0" fillId="0" borderId="12" xfId="0" applyNumberFormat="1" applyFill="1" applyBorder="1" applyAlignment="1">
      <alignment horizontal="center"/>
    </xf>
    <xf numFmtId="0" fontId="3" fillId="0" borderId="0" xfId="1"/>
    <xf numFmtId="0" fontId="0" fillId="0" borderId="0" xfId="0" applyAlignment="1">
      <alignment wrapText="1"/>
    </xf>
    <xf numFmtId="0" fontId="0" fillId="0" borderId="0" xfId="0" applyFill="1" applyBorder="1"/>
    <xf numFmtId="164" fontId="0" fillId="0" borderId="15" xfId="0" applyNumberFormat="1" applyBorder="1" applyAlignment="1">
      <alignment horizontal="center" vertical="center"/>
    </xf>
    <xf numFmtId="0" fontId="0" fillId="0" borderId="1" xfId="0" applyNumberFormat="1" applyBorder="1" applyAlignment="1">
      <alignment horizontal="center" vertical="center"/>
    </xf>
    <xf numFmtId="164" fontId="0" fillId="0" borderId="16" xfId="0" applyNumberFormat="1" applyBorder="1" applyAlignment="1">
      <alignment horizontal="center" vertical="center"/>
    </xf>
    <xf numFmtId="0" fontId="0" fillId="0" borderId="10" xfId="0" applyNumberFormat="1" applyBorder="1" applyAlignment="1">
      <alignment horizontal="center" vertical="center"/>
    </xf>
    <xf numFmtId="9" fontId="0" fillId="3" borderId="25" xfId="0" applyNumberFormat="1" applyFill="1" applyBorder="1" applyAlignment="1">
      <alignment horizontal="center"/>
    </xf>
    <xf numFmtId="9" fontId="0" fillId="3" borderId="26" xfId="0" applyNumberFormat="1" applyFill="1" applyBorder="1" applyAlignment="1">
      <alignment horizontal="center"/>
    </xf>
    <xf numFmtId="9" fontId="0" fillId="3" borderId="27" xfId="0" applyNumberFormat="1" applyFill="1" applyBorder="1" applyAlignment="1">
      <alignment horizontal="center"/>
    </xf>
    <xf numFmtId="0" fontId="0" fillId="3" borderId="7" xfId="0" applyFill="1" applyBorder="1" applyAlignment="1">
      <alignment horizontal="center"/>
    </xf>
    <xf numFmtId="0" fontId="0" fillId="3" borderId="1" xfId="0" applyFill="1" applyBorder="1" applyAlignment="1">
      <alignment horizontal="center"/>
    </xf>
    <xf numFmtId="0" fontId="0" fillId="3" borderId="9" xfId="0" applyFill="1" applyBorder="1" applyAlignment="1">
      <alignment horizontal="center"/>
    </xf>
    <xf numFmtId="0" fontId="0" fillId="3" borderId="10" xfId="0" applyFill="1" applyBorder="1" applyAlignment="1">
      <alignment horizontal="center"/>
    </xf>
    <xf numFmtId="0" fontId="0" fillId="0" borderId="0" xfId="0" applyFill="1" applyBorder="1" applyAlignment="1">
      <alignment horizontal="center"/>
    </xf>
    <xf numFmtId="164" fontId="0" fillId="0" borderId="1" xfId="0" applyNumberFormat="1" applyBorder="1" applyAlignment="1">
      <alignment horizontal="center" vertical="center"/>
    </xf>
    <xf numFmtId="0" fontId="0" fillId="0" borderId="13" xfId="0" applyBorder="1"/>
    <xf numFmtId="0" fontId="0" fillId="0" borderId="28" xfId="0" applyBorder="1" applyAlignment="1">
      <alignment horizontal="center"/>
    </xf>
    <xf numFmtId="0" fontId="0" fillId="0" borderId="26" xfId="0" applyBorder="1" applyAlignment="1">
      <alignment horizontal="center"/>
    </xf>
    <xf numFmtId="0" fontId="0" fillId="0" borderId="26" xfId="0" applyFill="1" applyBorder="1" applyAlignment="1">
      <alignment horizontal="center"/>
    </xf>
    <xf numFmtId="0" fontId="0" fillId="0" borderId="29" xfId="0" applyFill="1" applyBorder="1" applyAlignment="1">
      <alignment horizontal="center"/>
    </xf>
    <xf numFmtId="0" fontId="0" fillId="0" borderId="28" xfId="0" applyBorder="1" applyAlignment="1">
      <alignment horizontal="center" vertical="center"/>
    </xf>
    <xf numFmtId="0" fontId="0" fillId="0" borderId="26" xfId="0" applyBorder="1" applyAlignment="1">
      <alignment horizontal="center" vertical="center"/>
    </xf>
    <xf numFmtId="0" fontId="0" fillId="0" borderId="26" xfId="0" applyFill="1" applyBorder="1" applyAlignment="1">
      <alignment horizontal="center" vertical="center"/>
    </xf>
    <xf numFmtId="0" fontId="0" fillId="0" borderId="27" xfId="0" applyFill="1" applyBorder="1" applyAlignment="1">
      <alignment horizontal="center"/>
    </xf>
    <xf numFmtId="14" fontId="0" fillId="0" borderId="15" xfId="0" applyNumberFormat="1" applyFill="1" applyBorder="1" applyAlignment="1">
      <alignment horizontal="center" vertical="center"/>
    </xf>
    <xf numFmtId="164" fontId="0" fillId="0" borderId="1" xfId="0" applyNumberFormat="1" applyFill="1" applyBorder="1" applyAlignment="1">
      <alignment horizontal="center" vertical="center"/>
    </xf>
    <xf numFmtId="0" fontId="0" fillId="0" borderId="1" xfId="0" applyNumberFormat="1" applyFill="1" applyBorder="1" applyAlignment="1">
      <alignment horizontal="center" vertical="center"/>
    </xf>
    <xf numFmtId="14" fontId="0" fillId="0" borderId="1" xfId="0" applyNumberFormat="1" applyFill="1" applyBorder="1" applyAlignment="1">
      <alignment horizontal="center" vertical="center"/>
    </xf>
    <xf numFmtId="0" fontId="0" fillId="0" borderId="22" xfId="0" applyNumberFormat="1" applyFill="1" applyBorder="1" applyAlignment="1">
      <alignment horizontal="center" vertical="center"/>
    </xf>
    <xf numFmtId="164" fontId="0" fillId="0" borderId="7"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15" xfId="0" applyNumberFormat="1" applyFill="1" applyBorder="1" applyAlignment="1">
      <alignment horizontal="center" vertical="center"/>
    </xf>
    <xf numFmtId="0" fontId="0" fillId="0" borderId="22" xfId="0" applyNumberFormat="1" applyFill="1" applyBorder="1" applyAlignment="1">
      <alignment horizontal="center"/>
    </xf>
    <xf numFmtId="0" fontId="0" fillId="0" borderId="8" xfId="0" applyNumberFormat="1" applyFill="1" applyBorder="1" applyAlignment="1">
      <alignment horizontal="center"/>
    </xf>
    <xf numFmtId="0" fontId="0" fillId="0" borderId="15" xfId="0" applyNumberFormat="1" applyFill="1" applyBorder="1" applyAlignment="1">
      <alignment horizontal="center" vertical="center"/>
    </xf>
    <xf numFmtId="14" fontId="0" fillId="0" borderId="16" xfId="0" applyNumberFormat="1" applyFill="1" applyBorder="1" applyAlignment="1">
      <alignment horizontal="center" vertical="center"/>
    </xf>
    <xf numFmtId="164" fontId="0" fillId="0" borderId="16" xfId="0" applyNumberFormat="1" applyFill="1" applyBorder="1" applyAlignment="1">
      <alignment horizontal="center" vertical="center"/>
    </xf>
    <xf numFmtId="0" fontId="0" fillId="0" borderId="10" xfId="0" applyNumberFormat="1" applyFill="1" applyBorder="1" applyAlignment="1">
      <alignment horizontal="center" vertical="center"/>
    </xf>
    <xf numFmtId="14" fontId="0" fillId="0" borderId="10" xfId="0" applyNumberFormat="1" applyFill="1" applyBorder="1" applyAlignment="1">
      <alignment horizontal="center" vertical="center"/>
    </xf>
    <xf numFmtId="0" fontId="0" fillId="0" borderId="23" xfId="0" applyNumberFormat="1" applyFill="1" applyBorder="1" applyAlignment="1">
      <alignment horizontal="center"/>
    </xf>
    <xf numFmtId="164" fontId="0" fillId="0" borderId="9" xfId="0" applyNumberFormat="1" applyFill="1" applyBorder="1" applyAlignment="1">
      <alignment horizontal="center" vertical="center"/>
    </xf>
    <xf numFmtId="0" fontId="0" fillId="0" borderId="11" xfId="0" applyNumberFormat="1" applyFill="1" applyBorder="1" applyAlignment="1">
      <alignment horizontal="center"/>
    </xf>
    <xf numFmtId="0" fontId="1" fillId="2" borderId="18" xfId="0" applyFont="1" applyFill="1" applyBorder="1"/>
    <xf numFmtId="164" fontId="0" fillId="2" borderId="30" xfId="0" applyNumberFormat="1" applyFill="1" applyBorder="1" applyAlignment="1">
      <alignment horizontal="center" vertical="center"/>
    </xf>
    <xf numFmtId="0" fontId="0" fillId="2" borderId="24" xfId="0" applyNumberFormat="1" applyFill="1" applyBorder="1" applyAlignment="1">
      <alignment horizontal="center" vertical="center"/>
    </xf>
    <xf numFmtId="14" fontId="0" fillId="2" borderId="24" xfId="0" applyNumberFormat="1" applyFill="1" applyBorder="1" applyAlignment="1">
      <alignment horizontal="center" vertical="center"/>
    </xf>
    <xf numFmtId="0" fontId="0" fillId="2" borderId="31" xfId="0" applyNumberFormat="1" applyFill="1" applyBorder="1" applyAlignment="1">
      <alignment horizontal="center"/>
    </xf>
    <xf numFmtId="14" fontId="0" fillId="2" borderId="30" xfId="0" applyNumberFormat="1" applyFill="1" applyBorder="1" applyAlignment="1">
      <alignment horizontal="center" vertical="center"/>
    </xf>
    <xf numFmtId="14" fontId="0" fillId="2" borderId="4" xfId="0" applyNumberFormat="1" applyFill="1" applyBorder="1" applyAlignment="1">
      <alignment horizontal="center" vertical="center"/>
    </xf>
    <xf numFmtId="0" fontId="0" fillId="2" borderId="5" xfId="0" applyNumberFormat="1" applyFill="1" applyBorder="1" applyAlignment="1">
      <alignment horizontal="center" vertical="center"/>
    </xf>
    <xf numFmtId="14" fontId="0" fillId="2" borderId="5" xfId="0" applyNumberFormat="1" applyFill="1" applyBorder="1" applyAlignment="1">
      <alignment horizontal="center" vertical="center"/>
    </xf>
    <xf numFmtId="0" fontId="0" fillId="2" borderId="6" xfId="0" applyNumberFormat="1" applyFill="1" applyBorder="1" applyAlignment="1">
      <alignment horizontal="center"/>
    </xf>
    <xf numFmtId="0" fontId="0" fillId="3" borderId="22" xfId="0" applyFill="1" applyBorder="1" applyAlignment="1">
      <alignment horizontal="center"/>
    </xf>
    <xf numFmtId="0" fontId="0" fillId="3" borderId="23" xfId="0" applyFill="1" applyBorder="1" applyAlignment="1">
      <alignment horizontal="center"/>
    </xf>
    <xf numFmtId="0" fontId="0" fillId="3" borderId="19" xfId="0" applyFill="1" applyBorder="1" applyAlignment="1">
      <alignment horizontal="center"/>
    </xf>
    <xf numFmtId="0" fontId="0" fillId="3" borderId="21" xfId="0" applyFill="1" applyBorder="1" applyAlignment="1">
      <alignment horizontal="center"/>
    </xf>
    <xf numFmtId="0" fontId="0" fillId="2" borderId="32" xfId="0" applyFill="1" applyBorder="1" applyAlignment="1">
      <alignment horizontal="center"/>
    </xf>
    <xf numFmtId="0" fontId="0" fillId="2" borderId="34" xfId="0" applyFill="1" applyBorder="1" applyAlignment="1">
      <alignment horizontal="center"/>
    </xf>
    <xf numFmtId="0" fontId="0" fillId="2" borderId="24" xfId="0" applyFill="1" applyBorder="1" applyAlignment="1">
      <alignment horizontal="center"/>
    </xf>
    <xf numFmtId="0" fontId="0" fillId="2" borderId="31" xfId="0" applyFill="1" applyBorder="1" applyAlignment="1">
      <alignment horizontal="center"/>
    </xf>
    <xf numFmtId="9" fontId="0" fillId="4" borderId="4" xfId="0" applyNumberFormat="1" applyFill="1" applyBorder="1"/>
    <xf numFmtId="9" fontId="0" fillId="4" borderId="7" xfId="0" applyNumberFormat="1" applyFill="1" applyBorder="1"/>
    <xf numFmtId="0" fontId="6" fillId="4" borderId="8" xfId="0" applyFont="1" applyFill="1" applyBorder="1"/>
    <xf numFmtId="0" fontId="5" fillId="4" borderId="8" xfId="0" applyFont="1" applyFill="1" applyBorder="1"/>
    <xf numFmtId="0" fontId="7" fillId="4" borderId="8" xfId="0" applyFont="1" applyFill="1" applyBorder="1"/>
    <xf numFmtId="9" fontId="0" fillId="4" borderId="9" xfId="0" applyNumberFormat="1" applyFill="1" applyBorder="1"/>
    <xf numFmtId="0" fontId="0" fillId="5" borderId="24" xfId="0" applyNumberFormat="1" applyFill="1" applyBorder="1" applyAlignment="1">
      <alignment horizontal="center" vertical="center"/>
    </xf>
    <xf numFmtId="164" fontId="0" fillId="2" borderId="24" xfId="0" applyNumberFormat="1" applyFill="1" applyBorder="1" applyAlignment="1">
      <alignment horizontal="center" vertical="center"/>
    </xf>
    <xf numFmtId="164" fontId="0" fillId="0" borderId="10" xfId="0" applyNumberFormat="1" applyBorder="1" applyAlignment="1">
      <alignment horizontal="center" vertical="center"/>
    </xf>
    <xf numFmtId="14" fontId="0" fillId="0" borderId="0" xfId="0" applyNumberFormat="1"/>
    <xf numFmtId="164" fontId="0" fillId="0" borderId="0" xfId="0" applyNumberFormat="1"/>
    <xf numFmtId="0" fontId="1" fillId="0" borderId="0" xfId="0" applyFont="1" applyFill="1" applyBorder="1"/>
    <xf numFmtId="16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xf>
    <xf numFmtId="164" fontId="9" fillId="0" borderId="3" xfId="0" applyNumberFormat="1" applyFont="1" applyBorder="1" applyAlignment="1">
      <alignment horizontal="center" vertical="center"/>
    </xf>
    <xf numFmtId="0" fontId="8" fillId="4" borderId="6" xfId="0" applyFont="1" applyFill="1" applyBorder="1"/>
    <xf numFmtId="0" fontId="2" fillId="4" borderId="11" xfId="0" applyFont="1" applyFill="1" applyBorder="1"/>
    <xf numFmtId="10" fontId="10" fillId="0" borderId="22" xfId="0" applyNumberFormat="1" applyFont="1" applyBorder="1" applyAlignment="1">
      <alignment horizontal="center" vertical="center"/>
    </xf>
    <xf numFmtId="0" fontId="10" fillId="0" borderId="22" xfId="0" applyNumberFormat="1" applyFont="1" applyBorder="1" applyAlignment="1">
      <alignment horizontal="center"/>
    </xf>
    <xf numFmtId="9" fontId="10" fillId="0" borderId="22" xfId="0" applyNumberFormat="1" applyFont="1" applyBorder="1" applyAlignment="1">
      <alignment horizontal="center"/>
    </xf>
    <xf numFmtId="0" fontId="10" fillId="0" borderId="23" xfId="0" applyNumberFormat="1" applyFont="1" applyBorder="1" applyAlignment="1">
      <alignment horizontal="center"/>
    </xf>
    <xf numFmtId="0" fontId="0" fillId="0" borderId="19" xfId="0" applyBorder="1" applyAlignment="1">
      <alignment horizontal="left" vertical="center"/>
    </xf>
    <xf numFmtId="0" fontId="0" fillId="0" borderId="20" xfId="0" applyFill="1" applyBorder="1" applyAlignment="1">
      <alignment horizontal="left" vertical="center"/>
    </xf>
    <xf numFmtId="0" fontId="0" fillId="0" borderId="21" xfId="0" applyBorder="1" applyAlignment="1">
      <alignment horizontal="left" vertical="center"/>
    </xf>
    <xf numFmtId="0" fontId="4" fillId="0" borderId="2" xfId="0" applyFont="1" applyBorder="1" applyAlignment="1">
      <alignment horizontal="center"/>
    </xf>
    <xf numFmtId="0" fontId="4" fillId="0" borderId="14" xfId="0" applyFont="1" applyBorder="1" applyAlignment="1">
      <alignment horizontal="center"/>
    </xf>
    <xf numFmtId="0" fontId="4" fillId="0" borderId="3" xfId="0" applyFont="1" applyBorder="1" applyAlignment="1">
      <alignment horizontal="center"/>
    </xf>
    <xf numFmtId="0" fontId="0" fillId="3" borderId="17" xfId="0" applyFill="1" applyBorder="1" applyAlignment="1">
      <alignment horizontal="center" vertical="center"/>
    </xf>
    <xf numFmtId="0" fontId="0" fillId="3" borderId="33" xfId="0" applyFill="1" applyBorder="1" applyAlignment="1">
      <alignment horizontal="center" vertical="center"/>
    </xf>
    <xf numFmtId="0" fontId="0" fillId="0" borderId="14" xfId="0" applyBorder="1" applyAlignment="1">
      <alignment horizontal="center"/>
    </xf>
    <xf numFmtId="0" fontId="0" fillId="3" borderId="25" xfId="0" applyFill="1" applyBorder="1" applyAlignment="1">
      <alignment horizontal="center"/>
    </xf>
    <xf numFmtId="0" fontId="0" fillId="3" borderId="26" xfId="0" applyFill="1" applyBorder="1" applyAlignment="1">
      <alignment horizontal="center"/>
    </xf>
    <xf numFmtId="0" fontId="0" fillId="3" borderId="27" xfId="0" applyFill="1" applyBorder="1" applyAlignment="1">
      <alignment horizontal="center"/>
    </xf>
  </cellXfs>
  <cellStyles count="2">
    <cellStyle name="Lien hypertexte" xfId="1" builtinId="8"/>
    <cellStyle name="Normal" xfId="0" builtinId="0"/>
  </cellStyles>
  <dxfs count="15">
    <dxf>
      <fill>
        <patternFill>
          <bgColor theme="8" tint="0.59996337778862885"/>
        </patternFill>
      </fill>
    </dxf>
    <dxf>
      <fill>
        <patternFill>
          <bgColor rgb="FFB6DF89"/>
        </patternFill>
      </fill>
    </dxf>
    <dxf>
      <fill>
        <patternFill>
          <bgColor rgb="FFFFFFAF"/>
        </patternFill>
      </fill>
    </dxf>
    <dxf>
      <fill>
        <patternFill>
          <bgColor theme="9" tint="0.39994506668294322"/>
        </patternFill>
      </fill>
    </dxf>
    <dxf>
      <fill>
        <patternFill>
          <bgColor theme="5" tint="0.59996337778862885"/>
        </patternFill>
      </fill>
    </dxf>
    <dxf>
      <fill>
        <patternFill>
          <bgColor theme="8" tint="0.59996337778862885"/>
        </patternFill>
      </fill>
    </dxf>
    <dxf>
      <fill>
        <patternFill>
          <bgColor rgb="FFB6DF89"/>
        </patternFill>
      </fill>
    </dxf>
    <dxf>
      <fill>
        <patternFill>
          <bgColor rgb="FFFFFFAF"/>
        </patternFill>
      </fill>
    </dxf>
    <dxf>
      <fill>
        <patternFill>
          <bgColor theme="9" tint="0.39994506668294322"/>
        </patternFill>
      </fill>
    </dxf>
    <dxf>
      <fill>
        <patternFill>
          <bgColor theme="5" tint="0.59996337778862885"/>
        </patternFill>
      </fill>
    </dxf>
    <dxf>
      <fill>
        <patternFill>
          <bgColor theme="8" tint="0.59996337778862885"/>
        </patternFill>
      </fill>
    </dxf>
    <dxf>
      <fill>
        <patternFill>
          <bgColor rgb="FFB6DF89"/>
        </patternFill>
      </fill>
    </dxf>
    <dxf>
      <fill>
        <patternFill>
          <bgColor rgb="FFFFFFAF"/>
        </patternFill>
      </fill>
    </dxf>
    <dxf>
      <fill>
        <patternFill>
          <bgColor theme="9" tint="0.39994506668294322"/>
        </patternFill>
      </fill>
    </dxf>
    <dxf>
      <fill>
        <patternFill>
          <bgColor theme="5" tint="0.59996337778862885"/>
        </patternFill>
      </fill>
    </dxf>
  </dxfs>
  <tableStyles count="0" defaultTableStyle="TableStyleMedium2" defaultPivotStyle="PivotStyleLight16"/>
  <colors>
    <mruColors>
      <color rgb="FFB6DF89"/>
      <color rgb="FFFFFFA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Diagramme Gantt</a:t>
            </a:r>
          </a:p>
        </c:rich>
      </c:tx>
      <c:layout/>
      <c:overlay val="0"/>
    </c:title>
    <c:autoTitleDeleted val="0"/>
    <c:plotArea>
      <c:layout>
        <c:manualLayout>
          <c:layoutTarget val="inner"/>
          <c:xMode val="edge"/>
          <c:yMode val="edge"/>
          <c:x val="0.37015283143712358"/>
          <c:y val="0.12230730240937857"/>
          <c:w val="0.59416624602329948"/>
          <c:h val="0.65454660423661193"/>
        </c:manualLayout>
      </c:layout>
      <c:barChart>
        <c:barDir val="bar"/>
        <c:grouping val="stacked"/>
        <c:varyColors val="0"/>
        <c:ser>
          <c:idx val="0"/>
          <c:order val="0"/>
          <c:tx>
            <c:strRef>
              <c:f>Feuil1!$B$2</c:f>
              <c:strCache>
                <c:ptCount val="1"/>
                <c:pt idx="0">
                  <c:v>Début</c:v>
                </c:pt>
              </c:strCache>
            </c:strRef>
          </c:tx>
          <c:spPr>
            <a:noFill/>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spPr>
            <a:solidFill>
              <a:schemeClr val="accent6">
                <a:alpha val="57000"/>
              </a:schemeClr>
            </a:solidFill>
            <a:ln>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rgbClr val="92D050">
                <a:alpha val="55000"/>
              </a:srgbClr>
            </a:solidFill>
            <a:ln w="15875">
              <a:solidFill>
                <a:srgbClr val="000000"/>
              </a:solidFill>
            </a:ln>
          </c:spPr>
          <c:invertIfNegative val="0"/>
          <c:dPt>
            <c:idx val="2"/>
            <c:invertIfNegative val="0"/>
            <c:bubble3D val="0"/>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chemeClr val="accent5">
                <a:alpha val="55000"/>
              </a:schemeClr>
            </a:solidFill>
            <a:ln>
              <a:solidFill>
                <a:schemeClr val="tx1"/>
              </a:solidFill>
            </a:ln>
          </c:spPr>
          <c:invertIfNegative val="0"/>
          <c:dPt>
            <c:idx val="1"/>
            <c:invertIfNegative val="0"/>
            <c:bubble3D val="0"/>
            <c:spPr>
              <a:solidFill>
                <a:schemeClr val="accent5">
                  <a:alpha val="55000"/>
                </a:schemeClr>
              </a:solidFill>
              <a:ln w="15875" cmpd="tri">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Feuil1!$K$3:$K$11</c:f>
              <c:numCache>
                <c:formatCode>General</c:formatCode>
                <c:ptCount val="9"/>
                <c:pt idx="1">
                  <c:v>13</c:v>
                </c:pt>
                <c:pt idx="2">
                  <c:v>0</c:v>
                </c:pt>
                <c:pt idx="3">
                  <c:v>0</c:v>
                </c:pt>
                <c:pt idx="4">
                  <c:v>0</c:v>
                </c:pt>
                <c:pt idx="5">
                  <c:v>0</c:v>
                </c:pt>
                <c:pt idx="6">
                  <c:v>0</c:v>
                </c:pt>
                <c:pt idx="7">
                  <c:v>0</c:v>
                </c:pt>
                <c:pt idx="8">
                  <c:v>0</c:v>
                </c:pt>
              </c:numCache>
            </c:numRef>
          </c:val>
        </c:ser>
        <c:ser>
          <c:idx val="7"/>
          <c:order val="6"/>
          <c:tx>
            <c:strRef>
              <c:f>Feuil1!$A$3</c:f>
              <c:strCache>
                <c:ptCount val="1"/>
                <c:pt idx="0">
                  <c:v>ECOLE</c:v>
                </c:pt>
              </c:strCache>
            </c:strRef>
          </c:tx>
          <c:spPr>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Feuil1!$L$3</c:f>
              <c:numCache>
                <c:formatCode>General</c:formatCode>
                <c:ptCount val="1"/>
                <c:pt idx="0">
                  <c:v>13</c:v>
                </c:pt>
              </c:numCache>
            </c:numRef>
          </c:val>
        </c:ser>
        <c:ser>
          <c:idx val="6"/>
          <c:order val="7"/>
          <c:tx>
            <c:v>ecole2</c:v>
          </c:tx>
          <c:spPr>
            <a:noFill/>
          </c:spPr>
          <c:invertIfNegative val="0"/>
          <c:val>
            <c:numRef>
              <c:f>Feuil1!$N$3</c:f>
              <c:numCache>
                <c:formatCode>General</c:formatCode>
                <c:ptCount val="1"/>
                <c:pt idx="0">
                  <c:v>15</c:v>
                </c:pt>
              </c:numCache>
            </c:numRef>
          </c:val>
        </c:ser>
        <c:ser>
          <c:idx val="9"/>
          <c:order val="8"/>
          <c:tx>
            <c:v>ECOLE2</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Feuil1!$O$3</c:f>
              <c:numCache>
                <c:formatCode>General</c:formatCode>
                <c:ptCount val="1"/>
                <c:pt idx="0">
                  <c:v>27</c:v>
                </c:pt>
              </c:numCache>
            </c:numRef>
          </c:val>
        </c:ser>
        <c:ser>
          <c:idx val="10"/>
          <c:order val="9"/>
          <c:tx>
            <c:v>ecole3</c:v>
          </c:tx>
          <c:spPr>
            <a:noFill/>
          </c:spPr>
          <c:invertIfNegative val="0"/>
          <c:val>
            <c:numRef>
              <c:f>Feuil1!$T$3</c:f>
              <c:numCache>
                <c:formatCode>General</c:formatCode>
                <c:ptCount val="1"/>
                <c:pt idx="0">
                  <c:v>29</c:v>
                </c:pt>
              </c:numCache>
            </c:numRef>
          </c:val>
        </c:ser>
        <c:ser>
          <c:idx val="11"/>
          <c:order val="10"/>
          <c:tx>
            <c:v>ECOLE3</c:v>
          </c:tx>
          <c:spPr>
            <a:solidFill>
              <a:schemeClr val="bg1">
                <a:lumMod val="65000"/>
                <a:alpha val="57000"/>
              </a:schemeClr>
            </a:solidFill>
            <a:ln>
              <a:solidFill>
                <a:schemeClr val="tx1"/>
              </a:solidFill>
            </a:ln>
          </c:spPr>
          <c:invertIfNegative val="0"/>
          <c:dLbls>
            <c:showLegendKey val="0"/>
            <c:showVal val="1"/>
            <c:showCatName val="0"/>
            <c:showSerName val="0"/>
            <c:showPercent val="0"/>
            <c:showBubbleSize val="0"/>
            <c:showLeaderLines val="0"/>
          </c:dLbls>
          <c:val>
            <c:numRef>
              <c:f>Feuil1!$U$3</c:f>
              <c:numCache>
                <c:formatCode>General</c:formatCode>
                <c:ptCount val="1"/>
                <c:pt idx="0">
                  <c:v>18</c:v>
                </c:pt>
              </c:numCache>
            </c:numRef>
          </c:val>
        </c:ser>
        <c:ser>
          <c:idx val="8"/>
          <c:order val="11"/>
          <c:tx>
            <c:v>ecole4</c:v>
          </c:tx>
          <c:invertIfNegative val="0"/>
          <c:dPt>
            <c:idx val="0"/>
            <c:invertIfNegative val="0"/>
            <c:bubble3D val="0"/>
            <c:spPr>
              <a:noFill/>
            </c:spPr>
          </c:dPt>
          <c:val>
            <c:numRef>
              <c:f>Feuil1!$Z$3</c:f>
              <c:numCache>
                <c:formatCode>General</c:formatCode>
                <c:ptCount val="1"/>
                <c:pt idx="0">
                  <c:v>38</c:v>
                </c:pt>
              </c:numCache>
            </c:numRef>
          </c:val>
        </c:ser>
        <c:ser>
          <c:idx val="12"/>
          <c:order val="12"/>
          <c:tx>
            <c:v>ECOLE4</c:v>
          </c:tx>
          <c:spPr>
            <a:solidFill>
              <a:schemeClr val="accent5">
                <a:alpha val="57000"/>
              </a:schemeClr>
            </a:solidFill>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Feuil1!$AA$3</c:f>
              <c:numCache>
                <c:formatCode>General</c:formatCode>
                <c:ptCount val="1"/>
                <c:pt idx="0">
                  <c:v>20</c:v>
                </c:pt>
              </c:numCache>
            </c:numRef>
          </c:val>
        </c:ser>
        <c:ser>
          <c:idx val="13"/>
          <c:order val="13"/>
          <c:tx>
            <c:v>ecole5</c:v>
          </c:tx>
          <c:spPr>
            <a:noFill/>
          </c:spPr>
          <c:invertIfNegative val="0"/>
          <c:val>
            <c:numRef>
              <c:f>Feuil1!$AF$3</c:f>
              <c:numCache>
                <c:formatCode>General</c:formatCode>
                <c:ptCount val="1"/>
                <c:pt idx="0">
                  <c:v>29</c:v>
                </c:pt>
              </c:numCache>
            </c:numRef>
          </c:val>
        </c:ser>
        <c:ser>
          <c:idx val="15"/>
          <c:order val="14"/>
          <c:tx>
            <c:v>ECOLE5</c:v>
          </c:tx>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Feuil1!$AG$3</c:f>
              <c:numCache>
                <c:formatCode>General</c:formatCode>
                <c:ptCount val="1"/>
                <c:pt idx="0">
                  <c:v>27</c:v>
                </c:pt>
              </c:numCache>
            </c:numRef>
          </c:val>
        </c:ser>
        <c:ser>
          <c:idx val="16"/>
          <c:order val="15"/>
          <c:tx>
            <c:v>ecole6</c:v>
          </c:tx>
          <c:spPr>
            <a:noFill/>
          </c:spPr>
          <c:invertIfNegative val="0"/>
          <c:val>
            <c:numRef>
              <c:f>Feuil1!$AL$3</c:f>
              <c:numCache>
                <c:formatCode>General</c:formatCode>
                <c:ptCount val="1"/>
                <c:pt idx="0">
                  <c:v>29</c:v>
                </c:pt>
              </c:numCache>
            </c:numRef>
          </c:val>
        </c:ser>
        <c:ser>
          <c:idx val="17"/>
          <c:order val="16"/>
          <c:tx>
            <c:v>ECOLE6</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Feuil1!$AM$3</c:f>
              <c:numCache>
                <c:formatCode>General</c:formatCode>
                <c:ptCount val="1"/>
                <c:pt idx="0">
                  <c:v>27</c:v>
                </c:pt>
              </c:numCache>
            </c:numRef>
          </c:val>
        </c:ser>
        <c:ser>
          <c:idx val="14"/>
          <c:order val="17"/>
          <c:tx>
            <c:v>Reste</c:v>
          </c:tx>
          <c:spPr>
            <a:noFill/>
          </c:spPr>
          <c:invertIfNegative val="0"/>
          <c:dLbls>
            <c:dLbl>
              <c:idx val="0"/>
              <c:delete val="1"/>
            </c:dLbl>
            <c:dLbl>
              <c:idx val="1"/>
              <c:layout>
                <c:manualLayout>
                  <c:x val="7.3902998725706237E-3"/>
                  <c:y val="0"/>
                </c:manualLayout>
              </c:layout>
              <c:showLegendKey val="0"/>
              <c:showVal val="1"/>
              <c:showCatName val="0"/>
              <c:showSerName val="0"/>
              <c:showPercent val="0"/>
              <c:showBubbleSize val="0"/>
            </c:dLbl>
            <c:dLbl>
              <c:idx val="2"/>
              <c:layout>
                <c:manualLayout>
                  <c:x val="6.1585832271422248E-3"/>
                  <c:y val="0"/>
                </c:manualLayout>
              </c:layout>
              <c:showLegendKey val="0"/>
              <c:showVal val="1"/>
              <c:showCatName val="0"/>
              <c:showSerName val="0"/>
              <c:showPercent val="0"/>
              <c:showBubbleSize val="0"/>
            </c:dLbl>
            <c:dLbl>
              <c:idx val="5"/>
              <c:layout>
                <c:manualLayout>
                  <c:x val="-1.8475749681426672E-2"/>
                  <c:y val="0"/>
                </c:manualLayout>
              </c:layout>
              <c:showLegendKey val="0"/>
              <c:showVal val="1"/>
              <c:showCatName val="0"/>
              <c:showSerName val="0"/>
              <c:showPercent val="0"/>
              <c:showBubbleSize val="0"/>
            </c:dLbl>
            <c:dLbl>
              <c:idx val="6"/>
              <c:layout>
                <c:manualLayout>
                  <c:x val="-6.158583227142315E-3"/>
                  <c:y val="0"/>
                </c:manualLayout>
              </c:layout>
              <c:showLegendKey val="0"/>
              <c:showVal val="1"/>
              <c:showCatName val="0"/>
              <c:showSerName val="0"/>
              <c:showPercent val="0"/>
              <c:showBubbleSize val="0"/>
            </c:dLbl>
            <c:dLbl>
              <c:idx val="7"/>
              <c:layout>
                <c:manualLayout>
                  <c:x val="-1.2317166454283545E-3"/>
                  <c:y val="0"/>
                </c:manualLayout>
              </c:layout>
              <c:showLegendKey val="0"/>
              <c:showVal val="1"/>
              <c:showCatName val="0"/>
              <c:showSerName val="0"/>
              <c:showPercent val="0"/>
              <c:showBubbleSize val="0"/>
            </c:dLbl>
            <c:dLbl>
              <c:idx val="8"/>
              <c:layout>
                <c:manualLayout>
                  <c:x val="-2.4634332908568899E-3"/>
                  <c:y val="-9.3120617384374806E-17"/>
                </c:manualLayout>
              </c:layout>
              <c:showLegendKey val="0"/>
              <c:showVal val="1"/>
              <c:showCatName val="0"/>
              <c:showSerName val="0"/>
              <c:showPercent val="0"/>
              <c:showBubbleSize val="0"/>
            </c:dLbl>
            <c:txPr>
              <a:bodyPr/>
              <a:lstStyle/>
              <a:p>
                <a:pPr>
                  <a:defRPr>
                    <a:solidFill>
                      <a:srgbClr val="0070C0"/>
                    </a:solidFill>
                  </a:defRPr>
                </a:pPr>
                <a:endParaRPr lang="fr-FR"/>
              </a:p>
            </c:txPr>
            <c:showLegendKey val="0"/>
            <c:showVal val="1"/>
            <c:showCatName val="0"/>
            <c:showSerName val="0"/>
            <c:showPercent val="0"/>
            <c:showBubbleSize val="0"/>
            <c:showLeaderLines val="0"/>
          </c:dLbls>
          <c:val>
            <c:numRef>
              <c:f>Feuil1!$D$3:$D$11</c:f>
              <c:numCache>
                <c:formatCode>General</c:formatCode>
                <c:ptCount val="9"/>
                <c:pt idx="0">
                  <c:v>10</c:v>
                </c:pt>
                <c:pt idx="1">
                  <c:v>2</c:v>
                </c:pt>
                <c:pt idx="2">
                  <c:v>5</c:v>
                </c:pt>
                <c:pt idx="3">
                  <c:v>10</c:v>
                </c:pt>
                <c:pt idx="4">
                  <c:v>10</c:v>
                </c:pt>
                <c:pt idx="5">
                  <c:v>40</c:v>
                </c:pt>
                <c:pt idx="6">
                  <c:v>25</c:v>
                </c:pt>
                <c:pt idx="7">
                  <c:v>20</c:v>
                </c:pt>
                <c:pt idx="8">
                  <c:v>18</c:v>
                </c:pt>
              </c:numCache>
            </c:numRef>
          </c:val>
        </c:ser>
        <c:dLbls>
          <c:showLegendKey val="0"/>
          <c:showVal val="0"/>
          <c:showCatName val="0"/>
          <c:showSerName val="0"/>
          <c:showPercent val="0"/>
          <c:showBubbleSize val="0"/>
        </c:dLbls>
        <c:gapWidth val="0"/>
        <c:overlap val="100"/>
        <c:axId val="82137856"/>
        <c:axId val="82139392"/>
      </c:barChart>
      <c:scatterChart>
        <c:scatterStyle val="lineMarker"/>
        <c:varyColors val="0"/>
        <c:ser>
          <c:idx val="18"/>
          <c:order val="18"/>
          <c:tx>
            <c:v>today</c:v>
          </c:tx>
          <c:spPr>
            <a:ln w="28575">
              <a:noFill/>
            </a:ln>
          </c:spPr>
          <c:dPt>
            <c:idx val="0"/>
            <c:marker>
              <c:symbol val="dot"/>
              <c:size val="2"/>
              <c:spPr>
                <a:noFill/>
              </c:spPr>
            </c:marker>
            <c:bubble3D val="0"/>
            <c:spPr>
              <a:ln w="28575">
                <a:noFill/>
                <a:prstDash val="sysDot"/>
              </a:ln>
            </c:spPr>
          </c:dPt>
          <c:errBars>
            <c:errDir val="y"/>
            <c:errBarType val="minus"/>
            <c:errValType val="fixedVal"/>
            <c:noEndCap val="1"/>
            <c:val val="89"/>
            <c:spPr>
              <a:ln w="19050">
                <a:solidFill>
                  <a:srgbClr val="C00000"/>
                </a:solidFill>
              </a:ln>
            </c:spPr>
          </c:errBars>
          <c:errBars>
            <c:errDir val="x"/>
            <c:errBarType val="minus"/>
            <c:errValType val="fixedVal"/>
            <c:noEndCap val="1"/>
            <c:val val="1"/>
            <c:spPr>
              <a:ln>
                <a:noFill/>
              </a:ln>
            </c:spPr>
          </c:errBars>
          <c:xVal>
            <c:numRef>
              <c:f>Feuil1!$C$14</c:f>
              <c:numCache>
                <c:formatCode>[$-F800]dddd\,\ mmmm\ dd\,\ yyyy</c:formatCode>
                <c:ptCount val="1"/>
                <c:pt idx="0">
                  <c:v>42593</c:v>
                </c:pt>
              </c:numCache>
            </c:numRef>
          </c:xVal>
          <c:yVal>
            <c:numLit>
              <c:formatCode>General</c:formatCode>
              <c:ptCount val="1"/>
              <c:pt idx="0">
                <c:v>2</c:v>
              </c:pt>
            </c:numLit>
          </c:yVal>
          <c:smooth val="0"/>
        </c:ser>
        <c:dLbls>
          <c:showLegendKey val="0"/>
          <c:showVal val="0"/>
          <c:showCatName val="0"/>
          <c:showSerName val="0"/>
          <c:showPercent val="0"/>
          <c:showBubbleSize val="0"/>
        </c:dLbls>
        <c:axId val="82159104"/>
        <c:axId val="82157568"/>
      </c:scatterChart>
      <c:catAx>
        <c:axId val="82137856"/>
        <c:scaling>
          <c:orientation val="maxMin"/>
        </c:scaling>
        <c:delete val="0"/>
        <c:axPos val="l"/>
        <c:numFmt formatCode="m/d/yyyy" sourceLinked="1"/>
        <c:majorTickMark val="none"/>
        <c:minorTickMark val="none"/>
        <c:tickLblPos val="nextTo"/>
        <c:crossAx val="82139392"/>
        <c:crosses val="autoZero"/>
        <c:auto val="1"/>
        <c:lblAlgn val="ctr"/>
        <c:lblOffset val="100"/>
        <c:noMultiLvlLbl val="0"/>
      </c:catAx>
      <c:valAx>
        <c:axId val="82139392"/>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2137856"/>
        <c:crosses val="autoZero"/>
        <c:crossBetween val="between"/>
        <c:majorUnit val="28"/>
      </c:valAx>
      <c:valAx>
        <c:axId val="82157568"/>
        <c:scaling>
          <c:orientation val="minMax"/>
          <c:max val="1"/>
          <c:min val="0"/>
        </c:scaling>
        <c:delete val="1"/>
        <c:axPos val="r"/>
        <c:numFmt formatCode="General" sourceLinked="1"/>
        <c:majorTickMark val="out"/>
        <c:minorTickMark val="none"/>
        <c:tickLblPos val="nextTo"/>
        <c:crossAx val="82159104"/>
        <c:crosses val="max"/>
        <c:crossBetween val="midCat"/>
      </c:valAx>
      <c:valAx>
        <c:axId val="82159104"/>
        <c:scaling>
          <c:orientation val="minMax"/>
        </c:scaling>
        <c:delete val="1"/>
        <c:axPos val="b"/>
        <c:numFmt formatCode="[$-F800]dddd\,\ mmmm\ dd\,\ yyyy" sourceLinked="1"/>
        <c:majorTickMark val="out"/>
        <c:minorTickMark val="none"/>
        <c:tickLblPos val="nextTo"/>
        <c:crossAx val="82157568"/>
        <c:crosses val="autoZero"/>
        <c:crossBetween val="midCat"/>
      </c:valAx>
    </c:plotArea>
    <c:plotVisOnly val="1"/>
    <c:dispBlanksAs val="zero"/>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 Gantt</a:t>
            </a:r>
          </a:p>
        </c:rich>
      </c:tx>
      <c:overlay val="0"/>
    </c:title>
    <c:autoTitleDeleted val="0"/>
    <c:plotArea>
      <c:layout/>
      <c:barChart>
        <c:barDir val="bar"/>
        <c:grouping val="stacked"/>
        <c:varyColors val="0"/>
        <c:ser>
          <c:idx val="0"/>
          <c:order val="0"/>
          <c:tx>
            <c:strRef>
              <c:f>Feuil1!$B$2</c:f>
              <c:strCache>
                <c:ptCount val="1"/>
                <c:pt idx="0">
                  <c:v>Début</c:v>
                </c:pt>
              </c:strCache>
            </c:strRef>
          </c:tx>
          <c:spPr>
            <a:noFill/>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invertIfNegative val="0"/>
          <c:dLbls>
            <c:delete val="1"/>
          </c:dLbls>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dLbls>
            <c:delete val="1"/>
          </c:dLbls>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chemeClr val="accent6">
                <a:alpha val="55000"/>
              </a:schemeClr>
            </a:solidFill>
          </c:spPr>
          <c:invertIfNegative val="0"/>
          <c:dPt>
            <c:idx val="2"/>
            <c:invertIfNegative val="0"/>
            <c:bubble3D val="0"/>
            <c:spPr>
              <a:solidFill>
                <a:schemeClr val="accent6">
                  <a:alpha val="55000"/>
                </a:schemeClr>
              </a:solidFill>
              <a:ln>
                <a:solidFill>
                  <a:schemeClr val="tx1"/>
                </a:solidFill>
              </a:ln>
            </c:spPr>
          </c:dPt>
          <c:dLbls>
            <c:delete val="1"/>
          </c:dLbls>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rgbClr val="92D050">
                <a:alpha val="55000"/>
              </a:srgbClr>
            </a:solidFill>
            <a:ln>
              <a:solidFill>
                <a:schemeClr val="tx1"/>
              </a:solidFill>
            </a:ln>
          </c:spPr>
          <c:invertIfNegative val="0"/>
          <c:dPt>
            <c:idx val="1"/>
            <c:invertIfNegative val="0"/>
            <c:bubble3D val="0"/>
            <c:spPr>
              <a:solidFill>
                <a:srgbClr val="92D050">
                  <a:alpha val="55000"/>
                </a:srgbClr>
              </a:solidFill>
              <a:ln w="15875" cmpd="tri">
                <a:solidFill>
                  <a:schemeClr val="tx1"/>
                </a:solidFill>
              </a:ln>
            </c:spPr>
          </c:dPt>
          <c:dLbls>
            <c:delete val="1"/>
          </c:dLbls>
          <c:val>
            <c:numRef>
              <c:f>Feuil1!$K$3:$K$11</c:f>
              <c:numCache>
                <c:formatCode>General</c:formatCode>
                <c:ptCount val="9"/>
                <c:pt idx="1">
                  <c:v>13</c:v>
                </c:pt>
                <c:pt idx="2">
                  <c:v>0</c:v>
                </c:pt>
                <c:pt idx="3">
                  <c:v>0</c:v>
                </c:pt>
                <c:pt idx="4">
                  <c:v>0</c:v>
                </c:pt>
                <c:pt idx="5">
                  <c:v>0</c:v>
                </c:pt>
                <c:pt idx="6">
                  <c:v>0</c:v>
                </c:pt>
                <c:pt idx="7">
                  <c:v>0</c:v>
                </c:pt>
                <c:pt idx="8">
                  <c:v>0</c:v>
                </c:pt>
              </c:numCache>
            </c:numRef>
          </c:val>
        </c:ser>
        <c:dLbls>
          <c:showLegendKey val="0"/>
          <c:showVal val="1"/>
          <c:showCatName val="0"/>
          <c:showSerName val="0"/>
          <c:showPercent val="0"/>
          <c:showBubbleSize val="0"/>
        </c:dLbls>
        <c:gapWidth val="0"/>
        <c:overlap val="100"/>
        <c:axId val="82817024"/>
        <c:axId val="82818560"/>
      </c:barChart>
      <c:catAx>
        <c:axId val="82817024"/>
        <c:scaling>
          <c:orientation val="maxMin"/>
        </c:scaling>
        <c:delete val="0"/>
        <c:axPos val="l"/>
        <c:majorTickMark val="none"/>
        <c:minorTickMark val="none"/>
        <c:tickLblPos val="nextTo"/>
        <c:crossAx val="82818560"/>
        <c:crosses val="autoZero"/>
        <c:auto val="1"/>
        <c:lblAlgn val="ctr"/>
        <c:lblOffset val="100"/>
        <c:noMultiLvlLbl val="0"/>
      </c:catAx>
      <c:valAx>
        <c:axId val="82818560"/>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2817024"/>
        <c:crosses val="autoZero"/>
        <c:crossBetween val="between"/>
        <c:majorUnit val="28"/>
      </c:valAx>
    </c:plotArea>
    <c:plotVisOnly val="1"/>
    <c:dispBlanksAs val="zero"/>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0</xdr:col>
      <xdr:colOff>1</xdr:colOff>
      <xdr:row>14</xdr:row>
      <xdr:rowOff>38100</xdr:rowOff>
    </xdr:from>
    <xdr:to>
      <xdr:col>4</xdr:col>
      <xdr:colOff>1428751</xdr:colOff>
      <xdr:row>40</xdr:row>
      <xdr:rowOff>66675</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12</xdr:col>
      <xdr:colOff>1019175</xdr:colOff>
      <xdr:row>25</xdr:row>
      <xdr:rowOff>28575</xdr:rowOff>
    </xdr:from>
    <xdr:to>
      <xdr:col>15</xdr:col>
      <xdr:colOff>723900</xdr:colOff>
      <xdr:row>28</xdr:row>
      <xdr:rowOff>76200</xdr:rowOff>
    </xdr:to>
    <xdr:sp macro="" textlink="">
      <xdr:nvSpPr>
        <xdr:cNvPr id="2" name="ZoneTexte 1"/>
        <xdr:cNvSpPr txBox="1"/>
      </xdr:nvSpPr>
      <xdr:spPr>
        <a:xfrm>
          <a:off x="12973050" y="4438650"/>
          <a:ext cx="2838450" cy="619125"/>
        </a:xfrm>
        <a:prstGeom prst="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Pour faire la barre avec défilemen</a:t>
          </a:r>
          <a:r>
            <a:rPr lang="fr-FR" sz="1100" b="0" i="0" baseline="0">
              <a:solidFill>
                <a:schemeClr val="dk1"/>
              </a:solidFill>
              <a:effectLst/>
              <a:latin typeface="+mn-lt"/>
              <a:ea typeface="+mn-ea"/>
              <a:cs typeface="+mn-cs"/>
            </a:rPr>
            <a:t>t des jours ? </a:t>
          </a:r>
        </a:p>
        <a:p>
          <a:endParaRPr lang="fr-FR" sz="1100" b="0" i="0" baseline="0">
            <a:solidFill>
              <a:schemeClr val="dk1"/>
            </a:solidFill>
            <a:effectLst/>
            <a:latin typeface="+mn-lt"/>
            <a:ea typeface="+mn-ea"/>
            <a:cs typeface="+mn-cs"/>
          </a:endParaRPr>
        </a:p>
        <a:p>
          <a:r>
            <a:rPr lang="fr-FR" sz="1100" b="0" i="1" baseline="0">
              <a:solidFill>
                <a:schemeClr val="dk1"/>
              </a:solidFill>
              <a:effectLst/>
              <a:latin typeface="+mn-lt"/>
              <a:ea typeface="+mn-ea"/>
              <a:cs typeface="+mn-cs"/>
            </a:rPr>
            <a:t>Faire dérouler</a:t>
          </a:r>
          <a:endParaRPr lang="fr-FR" sz="1100" b="0" i="1">
            <a:solidFill>
              <a:schemeClr val="dk1"/>
            </a:solidFill>
            <a:effectLst/>
            <a:latin typeface="+mn-lt"/>
            <a:ea typeface="+mn-ea"/>
            <a:cs typeface="+mn-cs"/>
          </a:endParaRP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Hello,</a:t>
          </a:r>
          <a:r>
            <a:rPr lang="fr-FR"/>
            <a:t/>
          </a:r>
          <a:br>
            <a:rPr lang="fr-FR"/>
          </a:br>
          <a:r>
            <a:rPr lang="fr-FR"/>
            <a:t/>
          </a:r>
          <a:br>
            <a:rPr lang="fr-FR"/>
          </a:br>
          <a:r>
            <a:rPr lang="fr-FR" sz="1100" b="0" i="0">
              <a:solidFill>
                <a:schemeClr val="dk1"/>
              </a:solidFill>
              <a:effectLst/>
              <a:latin typeface="+mn-lt"/>
              <a:ea typeface="+mn-ea"/>
              <a:cs typeface="+mn-cs"/>
            </a:rPr>
            <a:t>I recommend a different approach. You can use a XY chart on the secondary axis with a single data point and an error bar for the today line.</a:t>
          </a:r>
          <a:r>
            <a:rPr lang="fr-FR"/>
            <a:t/>
          </a:r>
          <a:br>
            <a:rPr lang="fr-FR"/>
          </a:br>
          <a:r>
            <a:rPr lang="fr-FR"/>
            <a:t/>
          </a:r>
          <a:br>
            <a:rPr lang="fr-FR"/>
          </a:br>
          <a:r>
            <a:rPr lang="fr-FR" sz="1100" b="0" i="0">
              <a:solidFill>
                <a:schemeClr val="dk1"/>
              </a:solidFill>
              <a:effectLst/>
              <a:latin typeface="+mn-lt"/>
              <a:ea typeface="+mn-ea"/>
              <a:cs typeface="+mn-cs"/>
            </a:rPr>
            <a:t>Steps:</a:t>
          </a:r>
          <a:r>
            <a:rPr lang="fr-FR"/>
            <a:t/>
          </a:r>
          <a:br>
            <a:rPr lang="fr-FR"/>
          </a:br>
          <a:r>
            <a:rPr lang="fr-FR"/>
            <a:t/>
          </a:r>
          <a:br>
            <a:rPr lang="fr-FR"/>
          </a:br>
          <a:r>
            <a:rPr lang="fr-FR" sz="1100" b="0" i="0">
              <a:solidFill>
                <a:schemeClr val="dk1"/>
              </a:solidFill>
              <a:effectLst/>
              <a:latin typeface="+mn-lt"/>
              <a:ea typeface="+mn-ea"/>
              <a:cs typeface="+mn-cs"/>
            </a:rPr>
            <a:t>Add a series called MyLine. Set its value to cell $I$1 (the Today cell). Select the new series and format it to be on the secondary axis. Change the series chart type to XY Scatter. Edit the series again and set its Y value to a 1 (typed straight into the box) and the X value to cell $I$1.</a:t>
          </a:r>
          <a:r>
            <a:rPr lang="fr-FR"/>
            <a:t/>
          </a:r>
          <a:br>
            <a:rPr lang="fr-FR"/>
          </a:br>
          <a:r>
            <a:rPr lang="fr-FR"/>
            <a:t/>
          </a:r>
          <a:br>
            <a:rPr lang="fr-FR"/>
          </a:br>
          <a:r>
            <a:rPr lang="fr-FR" sz="1100" b="0" i="0">
              <a:solidFill>
                <a:schemeClr val="dk1"/>
              </a:solidFill>
              <a:effectLst/>
              <a:latin typeface="+mn-lt"/>
              <a:ea typeface="+mn-ea"/>
              <a:cs typeface="+mn-cs"/>
            </a:rPr>
            <a:t>Format the secondary Y axis to be minimum 0 and maximum 1. </a:t>
          </a:r>
          <a:r>
            <a:rPr lang="fr-FR"/>
            <a:t/>
          </a:r>
          <a:br>
            <a:rPr lang="fr-FR"/>
          </a:br>
          <a:r>
            <a:rPr lang="fr-FR"/>
            <a:t/>
          </a:r>
          <a:br>
            <a:rPr lang="fr-FR"/>
          </a:br>
          <a:r>
            <a:rPr lang="fr-FR" sz="1100" b="0" i="0">
              <a:solidFill>
                <a:schemeClr val="dk1"/>
              </a:solidFill>
              <a:effectLst/>
              <a:latin typeface="+mn-lt"/>
              <a:ea typeface="+mn-ea"/>
              <a:cs typeface="+mn-cs"/>
            </a:rPr>
            <a:t>Select the data point and add a vertical error bar with the settings "Minus", "No Cap", "Fixed Value" = 1 </a:t>
          </a:r>
          <a:r>
            <a:rPr lang="fr-FR"/>
            <a:t/>
          </a:r>
          <a:br>
            <a:rPr lang="fr-FR"/>
          </a:br>
          <a:r>
            <a:rPr lang="fr-FR" sz="1100" b="0" i="0">
              <a:solidFill>
                <a:schemeClr val="dk1"/>
              </a:solidFill>
              <a:effectLst/>
              <a:latin typeface="+mn-lt"/>
              <a:ea typeface="+mn-ea"/>
              <a:cs typeface="+mn-cs"/>
            </a:rPr>
            <a:t>Format the error bar to be a thick line.</a:t>
          </a:r>
          <a:r>
            <a:rPr lang="fr-FR"/>
            <a:t/>
          </a:r>
          <a:br>
            <a:rPr lang="fr-FR"/>
          </a:br>
          <a:r>
            <a:rPr lang="fr-FR" sz="1100" b="0" i="0">
              <a:solidFill>
                <a:schemeClr val="dk1"/>
              </a:solidFill>
              <a:effectLst/>
              <a:latin typeface="+mn-lt"/>
              <a:ea typeface="+mn-ea"/>
              <a:cs typeface="+mn-cs"/>
            </a:rPr>
            <a:t>Select the secondary Y axis and delete it.</a:t>
          </a:r>
          <a:r>
            <a:rPr lang="fr-FR"/>
            <a:t/>
          </a:r>
          <a:br>
            <a:rPr lang="fr-FR"/>
          </a:br>
          <a:r>
            <a:rPr lang="fr-FR" sz="1100" b="0" i="0">
              <a:solidFill>
                <a:schemeClr val="dk1"/>
              </a:solidFill>
              <a:effectLst/>
              <a:latin typeface="+mn-lt"/>
              <a:ea typeface="+mn-ea"/>
              <a:cs typeface="+mn-cs"/>
            </a:rPr>
            <a:t>Format the data point of the Scatter series to have no marker. </a:t>
          </a:r>
          <a:r>
            <a:rPr lang="fr-FR"/>
            <a:t/>
          </a:r>
          <a:br>
            <a:rPr lang="fr-FR"/>
          </a:br>
          <a:r>
            <a:rPr lang="fr-FR"/>
            <a:t/>
          </a:r>
          <a:br>
            <a:rPr lang="fr-FR"/>
          </a:br>
          <a:r>
            <a:rPr lang="fr-FR" sz="1100" b="0" i="0">
              <a:solidFill>
                <a:schemeClr val="dk1"/>
              </a:solidFill>
              <a:effectLst/>
              <a:latin typeface="+mn-lt"/>
              <a:ea typeface="+mn-ea"/>
              <a:cs typeface="+mn-cs"/>
            </a:rPr>
            <a:t>Remove the two series for the padding and the todaybar. You don't need them anymore. </a:t>
          </a:r>
          <a:r>
            <a:rPr lang="fr-FR"/>
            <a:t/>
          </a:r>
          <a:br>
            <a:rPr lang="fr-FR"/>
          </a:br>
          <a:r>
            <a:rPr lang="fr-FR"/>
            <a:t/>
          </a:r>
          <a:br>
            <a:rPr lang="fr-FR"/>
          </a:br>
          <a:r>
            <a:rPr lang="fr-FR" sz="1100" b="0" i="0">
              <a:solidFill>
                <a:schemeClr val="dk1"/>
              </a:solidFill>
              <a:effectLst/>
              <a:latin typeface="+mn-lt"/>
              <a:ea typeface="+mn-ea"/>
              <a:cs typeface="+mn-cs"/>
            </a:rPr>
            <a:t>See attached. </a:t>
          </a:r>
          <a:r>
            <a:rPr lang="fr-FR"/>
            <a:t/>
          </a:r>
          <a:br>
            <a:rPr lang="fr-FR"/>
          </a:br>
          <a:r>
            <a:rPr lang="fr-FR"/>
            <a:t/>
          </a:r>
          <a:br>
            <a:rPr lang="fr-FR"/>
          </a:br>
          <a:r>
            <a:rPr lang="fr-FR" sz="1100" b="0" i="0">
              <a:solidFill>
                <a:schemeClr val="dk1"/>
              </a:solidFill>
              <a:effectLst/>
              <a:latin typeface="+mn-lt"/>
              <a:ea typeface="+mn-ea"/>
              <a:cs typeface="+mn-cs"/>
            </a:rPr>
            <a:t>cheers, teylyn</a:t>
          </a:r>
          <a:r>
            <a:rPr lang="fr-FR"/>
            <a:t/>
          </a:r>
          <a:br>
            <a:rPr lang="fr-FR"/>
          </a:br>
          <a:r>
            <a:rPr lang="fr-FR" sz="1100" b="0" i="0" u="none" strike="noStrike">
              <a:solidFill>
                <a:schemeClr val="dk1"/>
              </a:solidFill>
              <a:effectLst/>
              <a:latin typeface="+mn-lt"/>
              <a:ea typeface="+mn-ea"/>
              <a:cs typeface="+mn-cs"/>
              <a:hlinkClick xmlns:r="http://schemas.openxmlformats.org/officeDocument/2006/relationships" r:id=""/>
            </a:rPr>
            <a:t>Gantt-Chart---Horizontal-Bars.xlsx</a:t>
          </a:r>
          <a:endParaRPr lang="fr-FR" sz="1100"/>
        </a:p>
      </xdr:txBody>
    </xdr:sp>
    <xdr:clientData/>
  </xdr:twoCellAnchor>
  <xdr:twoCellAnchor>
    <xdr:from>
      <xdr:col>5</xdr:col>
      <xdr:colOff>0</xdr:colOff>
      <xdr:row>13</xdr:row>
      <xdr:rowOff>28575</xdr:rowOff>
    </xdr:from>
    <xdr:to>
      <xdr:col>5</xdr:col>
      <xdr:colOff>66675</xdr:colOff>
      <xdr:row>14</xdr:row>
      <xdr:rowOff>28575</xdr:rowOff>
    </xdr:to>
    <xdr:sp macro="" textlink="">
      <xdr:nvSpPr>
        <xdr:cNvPr id="3" name="Flèche à angle droit 2"/>
        <xdr:cNvSpPr/>
      </xdr:nvSpPr>
      <xdr:spPr>
        <a:xfrm flipH="1">
          <a:off x="9534525" y="2762250"/>
          <a:ext cx="66675" cy="209550"/>
        </a:xfrm>
        <a:prstGeom prst="ben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152400</xdr:colOff>
      <xdr:row>13</xdr:row>
      <xdr:rowOff>95250</xdr:rowOff>
    </xdr:from>
    <xdr:to>
      <xdr:col>8</xdr:col>
      <xdr:colOff>285750</xdr:colOff>
      <xdr:row>14</xdr:row>
      <xdr:rowOff>95250</xdr:rowOff>
    </xdr:to>
    <xdr:sp macro="" textlink="">
      <xdr:nvSpPr>
        <xdr:cNvPr id="5" name="ZoneTexte 4"/>
        <xdr:cNvSpPr txBox="1"/>
      </xdr:nvSpPr>
      <xdr:spPr>
        <a:xfrm>
          <a:off x="9686925" y="2828925"/>
          <a:ext cx="1152525" cy="209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700"/>
            <a:t>Lignes masquées (12&amp;13) pour fonctionnement des status (Val Max / Val Min)</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3</xdr:row>
      <xdr:rowOff>171450</xdr:rowOff>
    </xdr:from>
    <xdr:to>
      <xdr:col>14</xdr:col>
      <xdr:colOff>309563</xdr:colOff>
      <xdr:row>28</xdr:row>
      <xdr:rowOff>161925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75"/>
  <sheetViews>
    <sheetView tabSelected="1" zoomScaleNormal="100" workbookViewId="0">
      <selection activeCell="G21" sqref="G21"/>
    </sheetView>
  </sheetViews>
  <sheetFormatPr baseColWidth="10" defaultRowHeight="15" x14ac:dyDescent="0.25"/>
  <cols>
    <col min="1" max="1" width="56" customWidth="1"/>
    <col min="2" max="2" width="22.85546875" bestFit="1" customWidth="1"/>
    <col min="3" max="3" width="27.5703125" bestFit="1" customWidth="1"/>
    <col min="4" max="4" width="13.85546875" bestFit="1" customWidth="1"/>
    <col min="5" max="5" width="27.140625" bestFit="1" customWidth="1"/>
    <col min="6" max="6" width="9.5703125" bestFit="1" customWidth="1"/>
    <col min="7" max="7" width="3.5703125" bestFit="1" customWidth="1"/>
    <col min="8" max="10" width="4.5703125" bestFit="1" customWidth="1"/>
    <col min="11" max="11" width="6.140625" customWidth="1"/>
    <col min="12" max="12" width="5.7109375" bestFit="1" customWidth="1"/>
    <col min="13" max="14" width="15.42578125" bestFit="1" customWidth="1"/>
    <col min="15" max="15" width="16.140625" bestFit="1" customWidth="1"/>
    <col min="19" max="19" width="10.7109375" bestFit="1" customWidth="1"/>
    <col min="20" max="20" width="15.42578125" bestFit="1" customWidth="1"/>
    <col min="21" max="21" width="16.140625" bestFit="1" customWidth="1"/>
    <col min="22" max="22" width="6" bestFit="1" customWidth="1"/>
    <col min="23" max="23" width="10.7109375" bestFit="1" customWidth="1"/>
    <col min="24" max="24" width="6.28515625" bestFit="1" customWidth="1"/>
    <col min="25" max="26" width="15.42578125" bestFit="1" customWidth="1"/>
    <col min="27" max="27" width="16.140625" bestFit="1" customWidth="1"/>
    <col min="30" max="30" width="6.28515625" bestFit="1" customWidth="1"/>
    <col min="31" max="31" width="10.7109375" bestFit="1" customWidth="1"/>
    <col min="32" max="32" width="15.42578125" bestFit="1" customWidth="1"/>
    <col min="33" max="33" width="16.140625" bestFit="1" customWidth="1"/>
    <col min="34" max="34" width="13.42578125" bestFit="1" customWidth="1"/>
    <col min="35" max="35" width="10.7109375" bestFit="1" customWidth="1"/>
    <col min="38" max="38" width="15.42578125" bestFit="1" customWidth="1"/>
    <col min="39" max="39" width="16.140625" bestFit="1" customWidth="1"/>
    <col min="40" max="40" width="13.85546875" bestFit="1" customWidth="1"/>
    <col min="44" max="44" width="20.42578125" bestFit="1" customWidth="1"/>
  </cols>
  <sheetData>
    <row r="1" spans="1:44" ht="15.75" thickBot="1" x14ac:dyDescent="0.3">
      <c r="B1" s="94" t="s">
        <v>21</v>
      </c>
      <c r="C1" s="99"/>
      <c r="D1" s="99"/>
      <c r="E1" s="99"/>
      <c r="F1" s="99"/>
      <c r="G1" s="100" t="s">
        <v>23</v>
      </c>
      <c r="H1" s="101"/>
      <c r="I1" s="101"/>
      <c r="J1" s="101"/>
      <c r="K1" s="102"/>
      <c r="L1" s="97" t="s">
        <v>28</v>
      </c>
      <c r="M1" s="95" t="s">
        <v>22</v>
      </c>
      <c r="N1" s="95"/>
      <c r="O1" s="95"/>
      <c r="P1" s="95"/>
      <c r="Q1" s="95"/>
      <c r="R1" s="96"/>
      <c r="S1" s="94" t="s">
        <v>26</v>
      </c>
      <c r="T1" s="95"/>
      <c r="U1" s="95"/>
      <c r="V1" s="95"/>
      <c r="W1" s="95"/>
      <c r="X1" s="96"/>
      <c r="Y1" s="94" t="s">
        <v>27</v>
      </c>
      <c r="Z1" s="95"/>
      <c r="AA1" s="95"/>
      <c r="AB1" s="95"/>
      <c r="AC1" s="95"/>
      <c r="AD1" s="96"/>
      <c r="AE1" s="94" t="s">
        <v>35</v>
      </c>
      <c r="AF1" s="95"/>
      <c r="AG1" s="95"/>
      <c r="AH1" s="95"/>
      <c r="AI1" s="95"/>
      <c r="AJ1" s="96"/>
      <c r="AK1" s="94" t="s">
        <v>36</v>
      </c>
      <c r="AL1" s="95"/>
      <c r="AM1" s="95"/>
      <c r="AN1" s="95"/>
      <c r="AO1" s="95"/>
      <c r="AP1" s="96"/>
      <c r="AR1" s="78"/>
    </row>
    <row r="2" spans="1:44" ht="15.75" thickBot="1" x14ac:dyDescent="0.3">
      <c r="A2" s="23" t="s">
        <v>0</v>
      </c>
      <c r="B2" s="24" t="s">
        <v>1</v>
      </c>
      <c r="C2" s="25" t="s">
        <v>2</v>
      </c>
      <c r="D2" s="26" t="s">
        <v>29</v>
      </c>
      <c r="E2" s="25" t="s">
        <v>3</v>
      </c>
      <c r="F2" s="27" t="s">
        <v>10</v>
      </c>
      <c r="G2" s="14">
        <v>0</v>
      </c>
      <c r="H2" s="15">
        <v>0.25</v>
      </c>
      <c r="I2" s="15">
        <v>0.5</v>
      </c>
      <c r="J2" s="15">
        <v>0.75</v>
      </c>
      <c r="K2" s="16">
        <v>1</v>
      </c>
      <c r="L2" s="98"/>
      <c r="M2" s="28" t="s">
        <v>1</v>
      </c>
      <c r="N2" s="28" t="s">
        <v>24</v>
      </c>
      <c r="O2" s="29" t="s">
        <v>2</v>
      </c>
      <c r="P2" s="30" t="s">
        <v>20</v>
      </c>
      <c r="Q2" s="29" t="s">
        <v>3</v>
      </c>
      <c r="R2" s="31" t="s">
        <v>10</v>
      </c>
      <c r="S2" s="28" t="s">
        <v>1</v>
      </c>
      <c r="T2" s="28" t="s">
        <v>24</v>
      </c>
      <c r="U2" s="29" t="s">
        <v>2</v>
      </c>
      <c r="V2" s="30" t="s">
        <v>20</v>
      </c>
      <c r="W2" s="29" t="s">
        <v>3</v>
      </c>
      <c r="X2" s="31" t="s">
        <v>10</v>
      </c>
      <c r="Y2" s="28" t="s">
        <v>1</v>
      </c>
      <c r="Z2" s="28" t="s">
        <v>24</v>
      </c>
      <c r="AA2" s="29" t="s">
        <v>2</v>
      </c>
      <c r="AB2" s="30" t="s">
        <v>37</v>
      </c>
      <c r="AC2" s="29" t="s">
        <v>3</v>
      </c>
      <c r="AD2" s="31" t="s">
        <v>10</v>
      </c>
      <c r="AE2" s="28" t="s">
        <v>1</v>
      </c>
      <c r="AF2" s="28" t="s">
        <v>24</v>
      </c>
      <c r="AG2" s="29" t="s">
        <v>2</v>
      </c>
      <c r="AH2" s="30" t="s">
        <v>37</v>
      </c>
      <c r="AI2" s="29" t="s">
        <v>3</v>
      </c>
      <c r="AJ2" s="31" t="s">
        <v>10</v>
      </c>
      <c r="AK2" s="28" t="s">
        <v>1</v>
      </c>
      <c r="AL2" s="28" t="s">
        <v>24</v>
      </c>
      <c r="AM2" s="29" t="s">
        <v>2</v>
      </c>
      <c r="AN2" s="30" t="s">
        <v>29</v>
      </c>
      <c r="AO2" s="29" t="s">
        <v>3</v>
      </c>
      <c r="AP2" s="31" t="s">
        <v>10</v>
      </c>
    </row>
    <row r="3" spans="1:44" x14ac:dyDescent="0.25">
      <c r="A3" s="50" t="s">
        <v>9</v>
      </c>
      <c r="B3" s="51">
        <v>42618</v>
      </c>
      <c r="C3" s="52">
        <f>E3-B3</f>
        <v>13</v>
      </c>
      <c r="D3" s="52">
        <f t="shared" ref="D3:D11" ca="1" si="0">IF(AND(B3&lt;$C$14,$C$14&lt;E3),NETWORKDAYS.INTL($C$14,E3,1,$O$19:$O$25),NETWORKDAYS.INTL(B3,E3,1,$O$19:$O$25))</f>
        <v>10</v>
      </c>
      <c r="E3" s="75">
        <v>42631</v>
      </c>
      <c r="F3" s="54" t="str">
        <f ca="1">IF(OR(B3-C14,M3-C14,S3-C14,Y3-C14,AE3-C14,AK3-C14)&lt;30,2,IF(OR(B3-C14,M3-C14,S3-C14,Y3-C14,AE3-C14,AK3-C14)&lt;15,1,IF(OR(B3-C14,M3-C14,S3-C14,Y3-C14,AE3-C14,AK3-C14)&lt;7,0,"87")))</f>
        <v>87</v>
      </c>
      <c r="G3" s="65"/>
      <c r="H3" s="66"/>
      <c r="I3" s="66"/>
      <c r="J3" s="66"/>
      <c r="K3" s="67"/>
      <c r="L3" s="64">
        <f>C3</f>
        <v>13</v>
      </c>
      <c r="M3" s="55">
        <v>42646</v>
      </c>
      <c r="N3" s="52">
        <f>IF(M3="","",M3-E3)</f>
        <v>15</v>
      </c>
      <c r="O3" s="52">
        <f>Q3-M3</f>
        <v>27</v>
      </c>
      <c r="P3" s="52">
        <f t="shared" ref="P3:P11" ca="1" si="1">IF(AND(M3&lt;$C$14,$C$14&lt;Q3),NETWORKDAYS.INTL($C$14,Q3,1,$O$19:$O$25),NETWORKDAYS.INTL(M3,Q3,1,$O$19:$O$25))</f>
        <v>19</v>
      </c>
      <c r="Q3" s="53">
        <v>42673</v>
      </c>
      <c r="R3" s="54">
        <v>0</v>
      </c>
      <c r="S3" s="56">
        <v>42702</v>
      </c>
      <c r="T3" s="57">
        <f>IF(S3="","",S3-Q3)</f>
        <v>29</v>
      </c>
      <c r="U3" s="57">
        <f>W3-S3</f>
        <v>18</v>
      </c>
      <c r="V3" s="57">
        <f t="shared" ref="V3:V11" ca="1" si="2">IF(AND(S3&lt;$C$14,$C$14&lt;W3),NETWORKDAYS.INTL($C$14,W3,1,$O$19:$O$25),NETWORKDAYS.INTL(S3,W3,1,$O$19:$O$25))</f>
        <v>15</v>
      </c>
      <c r="W3" s="58">
        <v>42720</v>
      </c>
      <c r="X3" s="59">
        <v>0</v>
      </c>
      <c r="Y3" s="55">
        <v>42758</v>
      </c>
      <c r="Z3" s="52">
        <f>IF(Y3="","",Y3-W3)</f>
        <v>38</v>
      </c>
      <c r="AA3" s="52">
        <f>AC3-Y3</f>
        <v>20</v>
      </c>
      <c r="AB3" s="52">
        <f t="shared" ref="AB3:AB11" ca="1" si="3">IF(AND(Y3&lt;$C$14,$C$14&lt;AC3),NETWORKDAYS.INTL($C$14,AC3,1,$O$19:$O$25),NETWORKDAYS.INTL(Y3,AC3,1,$O$19:$O$25))</f>
        <v>15</v>
      </c>
      <c r="AC3" s="53">
        <v>42778</v>
      </c>
      <c r="AD3" s="54">
        <v>0</v>
      </c>
      <c r="AE3" s="56">
        <v>42807</v>
      </c>
      <c r="AF3" s="57">
        <f>IF(AE3="","",AE3-AC3)</f>
        <v>29</v>
      </c>
      <c r="AG3" s="57">
        <f>AI3-AE3</f>
        <v>27</v>
      </c>
      <c r="AH3" s="57">
        <f t="shared" ref="AH3:AH11" ca="1" si="4">IF(AND(AE3&lt;$C$14,$C$14&lt;AI3),NETWORKDAYS.INTL($C$14,AI3,1,$O$19:$O$25),NETWORKDAYS.INTL(AE3,AI3,1,$O$19:$O$25))</f>
        <v>20</v>
      </c>
      <c r="AI3" s="58">
        <v>42834</v>
      </c>
      <c r="AJ3" s="59">
        <v>0</v>
      </c>
      <c r="AK3" s="56">
        <v>42863</v>
      </c>
      <c r="AL3" s="57">
        <f>IF(AK3="","",AK3-AI3)</f>
        <v>29</v>
      </c>
      <c r="AM3" s="57">
        <f>AO3-AK3</f>
        <v>27</v>
      </c>
      <c r="AN3" s="57">
        <f t="shared" ref="AN3:AN11" ca="1" si="5">IF(AND(AK3&lt;$C$14,$C$14&lt;AO3),NETWORKDAYS.INTL($C$14,AO3,1,$O$19:$O$25),NETWORKDAYS.INTL(AK3,AO3,1,$O$19:$O$25))</f>
        <v>18</v>
      </c>
      <c r="AO3" s="58">
        <v>42890</v>
      </c>
      <c r="AP3" s="59">
        <v>0</v>
      </c>
      <c r="AQ3" s="77"/>
    </row>
    <row r="4" spans="1:44" ht="21" x14ac:dyDescent="0.25">
      <c r="A4" s="91" t="s">
        <v>4</v>
      </c>
      <c r="B4" s="10">
        <v>42583</v>
      </c>
      <c r="C4" s="74">
        <f t="shared" ref="C4:C11" si="6">E4-B4</f>
        <v>13</v>
      </c>
      <c r="D4" s="11">
        <f t="shared" ca="1" si="0"/>
        <v>2</v>
      </c>
      <c r="E4" s="22">
        <v>42596</v>
      </c>
      <c r="F4" s="87">
        <v>1</v>
      </c>
      <c r="G4" s="17" t="str">
        <f t="shared" ref="G4:G11" si="7">IF($G$2=F4,C4,"")</f>
        <v/>
      </c>
      <c r="H4" s="18" t="str">
        <f t="shared" ref="H4:H11" si="8">IF($H$2=F4,C4,"")</f>
        <v/>
      </c>
      <c r="I4" s="18" t="str">
        <f t="shared" ref="I4:I11" si="9">IF($I$2=F4,C4,"")</f>
        <v/>
      </c>
      <c r="J4" s="18" t="str">
        <f t="shared" ref="J4:J11" si="10">IF($J$2=F4,C4,"")</f>
        <v/>
      </c>
      <c r="K4" s="60">
        <f t="shared" ref="K4:K11" si="11">IF($K$2=F4,C4,"")</f>
        <v>13</v>
      </c>
      <c r="L4" s="62"/>
      <c r="M4" s="32"/>
      <c r="N4" s="33"/>
      <c r="O4" s="34">
        <f>NETWORKDAYS(M4,Q4,$O$19:$O$25)</f>
        <v>0</v>
      </c>
      <c r="P4" s="34">
        <f t="shared" ca="1" si="1"/>
        <v>0</v>
      </c>
      <c r="Q4" s="35"/>
      <c r="R4" s="36">
        <v>0</v>
      </c>
      <c r="S4" s="37"/>
      <c r="T4" s="33"/>
      <c r="U4" s="34">
        <f>NETWORKDAYS(S4,W4,$O$19:$O$25)</f>
        <v>0</v>
      </c>
      <c r="V4" s="34">
        <f t="shared" ca="1" si="2"/>
        <v>0</v>
      </c>
      <c r="W4" s="35"/>
      <c r="X4" s="38">
        <v>0</v>
      </c>
      <c r="Y4" s="39"/>
      <c r="Z4" s="33"/>
      <c r="AA4" s="34">
        <f>NETWORKDAYS(Y4,AC4,$O$19:$O$25)</f>
        <v>0</v>
      </c>
      <c r="AB4" s="34">
        <f t="shared" ca="1" si="3"/>
        <v>0</v>
      </c>
      <c r="AC4" s="35"/>
      <c r="AD4" s="36">
        <v>0</v>
      </c>
      <c r="AE4" s="37"/>
      <c r="AF4" s="33"/>
      <c r="AG4" s="34">
        <f>NETWORKDAYS(AE4,AI4,$O$19:$O$25)</f>
        <v>0</v>
      </c>
      <c r="AH4" s="34">
        <f t="shared" ca="1" si="4"/>
        <v>0</v>
      </c>
      <c r="AI4" s="35"/>
      <c r="AJ4" s="38">
        <v>0</v>
      </c>
      <c r="AK4" s="37"/>
      <c r="AL4" s="33"/>
      <c r="AM4" s="34">
        <f>NETWORKDAYS(AK4,AO4,$O$19:$O$25)</f>
        <v>0</v>
      </c>
      <c r="AN4" s="34">
        <f t="shared" ca="1" si="5"/>
        <v>0</v>
      </c>
      <c r="AO4" s="35"/>
      <c r="AP4" s="38">
        <v>0</v>
      </c>
      <c r="AQ4" s="77"/>
    </row>
    <row r="5" spans="1:44" ht="21" x14ac:dyDescent="0.35">
      <c r="A5" s="91" t="s">
        <v>7</v>
      </c>
      <c r="B5" s="10">
        <v>42611</v>
      </c>
      <c r="C5" s="74">
        <f t="shared" si="6"/>
        <v>6</v>
      </c>
      <c r="D5" s="11">
        <f t="shared" ca="1" si="0"/>
        <v>5</v>
      </c>
      <c r="E5" s="22">
        <v>42617</v>
      </c>
      <c r="F5" s="88">
        <v>0.75</v>
      </c>
      <c r="G5" s="17" t="str">
        <f t="shared" si="7"/>
        <v/>
      </c>
      <c r="H5" s="18" t="str">
        <f t="shared" si="8"/>
        <v/>
      </c>
      <c r="I5" s="18" t="str">
        <f t="shared" si="9"/>
        <v/>
      </c>
      <c r="J5" s="18">
        <f t="shared" si="10"/>
        <v>6</v>
      </c>
      <c r="K5" s="60" t="str">
        <f t="shared" si="11"/>
        <v/>
      </c>
      <c r="L5" s="62"/>
      <c r="M5" s="32"/>
      <c r="N5" s="39"/>
      <c r="O5" s="34">
        <f>NETWORKDAYS.INTL(M5,Q5,1,O20:O26)</f>
        <v>0</v>
      </c>
      <c r="P5" s="34">
        <f t="shared" ca="1" si="1"/>
        <v>0</v>
      </c>
      <c r="Q5" s="35"/>
      <c r="R5" s="40">
        <v>0</v>
      </c>
      <c r="S5" s="37"/>
      <c r="T5" s="39"/>
      <c r="U5" s="34">
        <f>NETWORKDAYS.INTL(S5,W5,1,Z20:Z26)</f>
        <v>0</v>
      </c>
      <c r="V5" s="34">
        <f t="shared" ca="1" si="2"/>
        <v>0</v>
      </c>
      <c r="W5" s="35"/>
      <c r="X5" s="41">
        <v>0</v>
      </c>
      <c r="Y5" s="39"/>
      <c r="Z5" s="42"/>
      <c r="AA5" s="34">
        <f>NETWORKDAYS.INTL(Y5,AC5,1,Z20:Z26)</f>
        <v>0</v>
      </c>
      <c r="AB5" s="34">
        <f t="shared" ca="1" si="3"/>
        <v>0</v>
      </c>
      <c r="AC5" s="35"/>
      <c r="AD5" s="40">
        <v>0</v>
      </c>
      <c r="AE5" s="37"/>
      <c r="AF5" s="42"/>
      <c r="AG5" s="34">
        <f>NETWORKDAYS.INTL(AE5,AI5,1,AF20:AF26)</f>
        <v>0</v>
      </c>
      <c r="AH5" s="34">
        <f t="shared" ca="1" si="4"/>
        <v>0</v>
      </c>
      <c r="AI5" s="35"/>
      <c r="AJ5" s="41">
        <v>0</v>
      </c>
      <c r="AK5" s="37"/>
      <c r="AL5" s="42"/>
      <c r="AM5" s="34">
        <f>NETWORKDAYS.INTL(AK5,AO5,1,AL20:AL26)</f>
        <v>0</v>
      </c>
      <c r="AN5" s="34">
        <f t="shared" ca="1" si="5"/>
        <v>0</v>
      </c>
      <c r="AO5" s="35"/>
      <c r="AP5" s="41">
        <v>0</v>
      </c>
    </row>
    <row r="6" spans="1:44" ht="21" x14ac:dyDescent="0.35">
      <c r="A6" s="91" t="s">
        <v>8</v>
      </c>
      <c r="B6" s="10">
        <v>42632</v>
      </c>
      <c r="C6" s="74">
        <f t="shared" si="6"/>
        <v>13</v>
      </c>
      <c r="D6" s="11">
        <f t="shared" ca="1" si="0"/>
        <v>10</v>
      </c>
      <c r="E6" s="22">
        <v>42645</v>
      </c>
      <c r="F6" s="88">
        <v>0.5</v>
      </c>
      <c r="G6" s="17" t="str">
        <f t="shared" si="7"/>
        <v/>
      </c>
      <c r="H6" s="18" t="str">
        <f t="shared" si="8"/>
        <v/>
      </c>
      <c r="I6" s="18">
        <f t="shared" si="9"/>
        <v>13</v>
      </c>
      <c r="J6" s="18" t="str">
        <f t="shared" si="10"/>
        <v/>
      </c>
      <c r="K6" s="60" t="str">
        <f t="shared" si="11"/>
        <v/>
      </c>
      <c r="L6" s="62"/>
      <c r="M6" s="32"/>
      <c r="N6" s="39"/>
      <c r="O6" s="34">
        <f t="shared" ref="O6:O11" si="12">NETWORKDAYS(M6,Q6,$O$19:$O$25)</f>
        <v>0</v>
      </c>
      <c r="P6" s="34">
        <f t="shared" ca="1" si="1"/>
        <v>0</v>
      </c>
      <c r="Q6" s="35"/>
      <c r="R6" s="40">
        <v>0</v>
      </c>
      <c r="S6" s="37"/>
      <c r="T6" s="39"/>
      <c r="U6" s="34">
        <f t="shared" ref="U6:U11" si="13">NETWORKDAYS(S6,W6,$O$19:$O$25)</f>
        <v>0</v>
      </c>
      <c r="V6" s="34">
        <f t="shared" ca="1" si="2"/>
        <v>0</v>
      </c>
      <c r="W6" s="35"/>
      <c r="X6" s="41">
        <v>0</v>
      </c>
      <c r="Y6" s="39"/>
      <c r="Z6" s="39"/>
      <c r="AA6" s="34">
        <f t="shared" ref="AA6:AA11" si="14">NETWORKDAYS(Y6,AC6,$O$19:$O$25)</f>
        <v>0</v>
      </c>
      <c r="AB6" s="34">
        <f t="shared" ca="1" si="3"/>
        <v>0</v>
      </c>
      <c r="AC6" s="35"/>
      <c r="AD6" s="40">
        <v>0</v>
      </c>
      <c r="AE6" s="37"/>
      <c r="AF6" s="39"/>
      <c r="AG6" s="34">
        <f t="shared" ref="AG6:AG11" si="15">NETWORKDAYS(AE6,AI6,$O$19:$O$25)</f>
        <v>0</v>
      </c>
      <c r="AH6" s="34">
        <f t="shared" ca="1" si="4"/>
        <v>0</v>
      </c>
      <c r="AI6" s="35"/>
      <c r="AJ6" s="41">
        <v>0</v>
      </c>
      <c r="AK6" s="37"/>
      <c r="AL6" s="39"/>
      <c r="AM6" s="34">
        <f t="shared" ref="AM6:AM11" si="16">NETWORKDAYS(AK6,AO6,$O$19:$O$25)</f>
        <v>0</v>
      </c>
      <c r="AN6" s="34">
        <f t="shared" ca="1" si="5"/>
        <v>0</v>
      </c>
      <c r="AO6" s="35"/>
      <c r="AP6" s="41">
        <v>0</v>
      </c>
    </row>
    <row r="7" spans="1:44" ht="21" x14ac:dyDescent="0.35">
      <c r="A7" s="91" t="s">
        <v>11</v>
      </c>
      <c r="B7" s="10">
        <v>42674</v>
      </c>
      <c r="C7" s="74">
        <f t="shared" si="6"/>
        <v>13</v>
      </c>
      <c r="D7" s="11">
        <f t="shared" ca="1" si="0"/>
        <v>10</v>
      </c>
      <c r="E7" s="22">
        <v>42687</v>
      </c>
      <c r="F7" s="89">
        <v>0.25</v>
      </c>
      <c r="G7" s="17" t="str">
        <f t="shared" si="7"/>
        <v/>
      </c>
      <c r="H7" s="18">
        <f t="shared" si="8"/>
        <v>13</v>
      </c>
      <c r="I7" s="18" t="str">
        <f t="shared" si="9"/>
        <v/>
      </c>
      <c r="J7" s="18" t="str">
        <f t="shared" si="10"/>
        <v/>
      </c>
      <c r="K7" s="60" t="str">
        <f t="shared" si="11"/>
        <v/>
      </c>
      <c r="L7" s="62"/>
      <c r="M7" s="32"/>
      <c r="N7" s="39"/>
      <c r="O7" s="34">
        <f t="shared" si="12"/>
        <v>0</v>
      </c>
      <c r="P7" s="34">
        <f t="shared" ca="1" si="1"/>
        <v>0</v>
      </c>
      <c r="Q7" s="35"/>
      <c r="R7" s="40">
        <v>0</v>
      </c>
      <c r="S7" s="37"/>
      <c r="T7" s="39"/>
      <c r="U7" s="34">
        <f t="shared" si="13"/>
        <v>0</v>
      </c>
      <c r="V7" s="34">
        <f t="shared" ca="1" si="2"/>
        <v>0</v>
      </c>
      <c r="W7" s="35"/>
      <c r="X7" s="41">
        <v>0</v>
      </c>
      <c r="Y7" s="39"/>
      <c r="Z7" s="39"/>
      <c r="AA7" s="34">
        <f t="shared" si="14"/>
        <v>0</v>
      </c>
      <c r="AB7" s="34">
        <f t="shared" ca="1" si="3"/>
        <v>0</v>
      </c>
      <c r="AC7" s="35"/>
      <c r="AD7" s="40">
        <v>0</v>
      </c>
      <c r="AE7" s="37"/>
      <c r="AF7" s="39"/>
      <c r="AG7" s="34">
        <f t="shared" si="15"/>
        <v>0</v>
      </c>
      <c r="AH7" s="34">
        <f t="shared" ca="1" si="4"/>
        <v>0</v>
      </c>
      <c r="AI7" s="35"/>
      <c r="AJ7" s="41">
        <v>0</v>
      </c>
      <c r="AK7" s="37"/>
      <c r="AL7" s="39"/>
      <c r="AM7" s="34">
        <f t="shared" si="16"/>
        <v>0</v>
      </c>
      <c r="AN7" s="34">
        <f t="shared" ca="1" si="5"/>
        <v>0</v>
      </c>
      <c r="AO7" s="35"/>
      <c r="AP7" s="41">
        <v>0</v>
      </c>
    </row>
    <row r="8" spans="1:44" ht="21" x14ac:dyDescent="0.35">
      <c r="A8" s="92" t="s">
        <v>5</v>
      </c>
      <c r="B8" s="10">
        <v>42688</v>
      </c>
      <c r="C8" s="74">
        <f>E8-B8</f>
        <v>55</v>
      </c>
      <c r="D8" s="11">
        <f t="shared" ca="1" si="0"/>
        <v>40</v>
      </c>
      <c r="E8" s="22">
        <v>42743</v>
      </c>
      <c r="F8" s="88">
        <v>0</v>
      </c>
      <c r="G8" s="17">
        <f t="shared" si="7"/>
        <v>55</v>
      </c>
      <c r="H8" s="18" t="str">
        <f t="shared" si="8"/>
        <v/>
      </c>
      <c r="I8" s="18" t="str">
        <f t="shared" si="9"/>
        <v/>
      </c>
      <c r="J8" s="18" t="str">
        <f t="shared" si="10"/>
        <v/>
      </c>
      <c r="K8" s="60" t="str">
        <f t="shared" si="11"/>
        <v/>
      </c>
      <c r="L8" s="62"/>
      <c r="M8" s="32"/>
      <c r="N8" s="39"/>
      <c r="O8" s="34">
        <f t="shared" si="12"/>
        <v>0</v>
      </c>
      <c r="P8" s="34">
        <f t="shared" ca="1" si="1"/>
        <v>0</v>
      </c>
      <c r="Q8" s="35"/>
      <c r="R8" s="40">
        <v>0</v>
      </c>
      <c r="S8" s="37"/>
      <c r="T8" s="39"/>
      <c r="U8" s="34">
        <f t="shared" si="13"/>
        <v>0</v>
      </c>
      <c r="V8" s="34">
        <f t="shared" ca="1" si="2"/>
        <v>0</v>
      </c>
      <c r="W8" s="35"/>
      <c r="X8" s="41">
        <v>0</v>
      </c>
      <c r="Y8" s="39"/>
      <c r="Z8" s="39"/>
      <c r="AA8" s="34">
        <f t="shared" si="14"/>
        <v>0</v>
      </c>
      <c r="AB8" s="34">
        <f t="shared" ca="1" si="3"/>
        <v>0</v>
      </c>
      <c r="AC8" s="35"/>
      <c r="AD8" s="40">
        <v>0</v>
      </c>
      <c r="AE8" s="37"/>
      <c r="AF8" s="39"/>
      <c r="AG8" s="34">
        <f t="shared" si="15"/>
        <v>0</v>
      </c>
      <c r="AH8" s="34">
        <f t="shared" ca="1" si="4"/>
        <v>0</v>
      </c>
      <c r="AI8" s="35"/>
      <c r="AJ8" s="41">
        <v>0</v>
      </c>
      <c r="AK8" s="37"/>
      <c r="AL8" s="39"/>
      <c r="AM8" s="34">
        <f t="shared" si="16"/>
        <v>0</v>
      </c>
      <c r="AN8" s="34">
        <f t="shared" ca="1" si="5"/>
        <v>0</v>
      </c>
      <c r="AO8" s="35"/>
      <c r="AP8" s="41">
        <v>0</v>
      </c>
    </row>
    <row r="9" spans="1:44" ht="21" x14ac:dyDescent="0.35">
      <c r="A9" s="91" t="s">
        <v>25</v>
      </c>
      <c r="B9" s="10">
        <v>42744</v>
      </c>
      <c r="C9" s="74">
        <f t="shared" si="6"/>
        <v>34</v>
      </c>
      <c r="D9" s="11">
        <f t="shared" ca="1" si="0"/>
        <v>25</v>
      </c>
      <c r="E9" s="22">
        <v>42778</v>
      </c>
      <c r="F9" s="88">
        <v>0</v>
      </c>
      <c r="G9" s="17">
        <f t="shared" si="7"/>
        <v>34</v>
      </c>
      <c r="H9" s="18" t="str">
        <f t="shared" si="8"/>
        <v/>
      </c>
      <c r="I9" s="18" t="str">
        <f t="shared" si="9"/>
        <v/>
      </c>
      <c r="J9" s="18" t="str">
        <f t="shared" si="10"/>
        <v/>
      </c>
      <c r="K9" s="60" t="str">
        <f t="shared" si="11"/>
        <v/>
      </c>
      <c r="L9" s="62"/>
      <c r="M9" s="32"/>
      <c r="N9" s="39"/>
      <c r="O9" s="34">
        <f t="shared" si="12"/>
        <v>0</v>
      </c>
      <c r="P9" s="34">
        <f t="shared" ca="1" si="1"/>
        <v>0</v>
      </c>
      <c r="Q9" s="35"/>
      <c r="R9" s="40">
        <v>0</v>
      </c>
      <c r="S9" s="37"/>
      <c r="T9" s="39"/>
      <c r="U9" s="34">
        <f t="shared" si="13"/>
        <v>0</v>
      </c>
      <c r="V9" s="34">
        <f t="shared" ca="1" si="2"/>
        <v>0</v>
      </c>
      <c r="W9" s="35"/>
      <c r="X9" s="41">
        <v>0</v>
      </c>
      <c r="Y9" s="39"/>
      <c r="Z9" s="39"/>
      <c r="AA9" s="34">
        <f t="shared" si="14"/>
        <v>0</v>
      </c>
      <c r="AB9" s="34">
        <f t="shared" ca="1" si="3"/>
        <v>0</v>
      </c>
      <c r="AC9" s="35"/>
      <c r="AD9" s="40">
        <v>0</v>
      </c>
      <c r="AE9" s="37"/>
      <c r="AF9" s="39"/>
      <c r="AG9" s="34">
        <f t="shared" si="15"/>
        <v>0</v>
      </c>
      <c r="AH9" s="34">
        <f t="shared" ca="1" si="4"/>
        <v>0</v>
      </c>
      <c r="AI9" s="35"/>
      <c r="AJ9" s="41">
        <v>0</v>
      </c>
      <c r="AK9" s="37"/>
      <c r="AL9" s="39"/>
      <c r="AM9" s="34">
        <f t="shared" si="16"/>
        <v>0</v>
      </c>
      <c r="AN9" s="34">
        <f t="shared" ca="1" si="5"/>
        <v>0</v>
      </c>
      <c r="AO9" s="35"/>
      <c r="AP9" s="41">
        <v>0</v>
      </c>
    </row>
    <row r="10" spans="1:44" ht="21" x14ac:dyDescent="0.35">
      <c r="A10" s="91" t="s">
        <v>6</v>
      </c>
      <c r="B10" s="10">
        <v>42779</v>
      </c>
      <c r="C10" s="74">
        <f t="shared" si="6"/>
        <v>27</v>
      </c>
      <c r="D10" s="11">
        <f t="shared" ca="1" si="0"/>
        <v>20</v>
      </c>
      <c r="E10" s="22">
        <v>42806</v>
      </c>
      <c r="F10" s="88">
        <v>0</v>
      </c>
      <c r="G10" s="17">
        <f t="shared" si="7"/>
        <v>27</v>
      </c>
      <c r="H10" s="18" t="str">
        <f t="shared" si="8"/>
        <v/>
      </c>
      <c r="I10" s="18" t="str">
        <f t="shared" si="9"/>
        <v/>
      </c>
      <c r="J10" s="18" t="str">
        <f t="shared" si="10"/>
        <v/>
      </c>
      <c r="K10" s="60" t="str">
        <f t="shared" si="11"/>
        <v/>
      </c>
      <c r="L10" s="62"/>
      <c r="M10" s="32"/>
      <c r="N10" s="39"/>
      <c r="O10" s="34">
        <f t="shared" si="12"/>
        <v>0</v>
      </c>
      <c r="P10" s="34">
        <f t="shared" ca="1" si="1"/>
        <v>0</v>
      </c>
      <c r="Q10" s="35"/>
      <c r="R10" s="40">
        <v>0</v>
      </c>
      <c r="S10" s="37"/>
      <c r="T10" s="39"/>
      <c r="U10" s="34">
        <f t="shared" si="13"/>
        <v>0</v>
      </c>
      <c r="V10" s="34">
        <f t="shared" ca="1" si="2"/>
        <v>0</v>
      </c>
      <c r="W10" s="35"/>
      <c r="X10" s="41">
        <v>0</v>
      </c>
      <c r="Y10" s="39"/>
      <c r="Z10" s="39"/>
      <c r="AA10" s="34">
        <f t="shared" si="14"/>
        <v>0</v>
      </c>
      <c r="AB10" s="34">
        <f t="shared" ca="1" si="3"/>
        <v>0</v>
      </c>
      <c r="AC10" s="35"/>
      <c r="AD10" s="40">
        <v>0</v>
      </c>
      <c r="AE10" s="37"/>
      <c r="AF10" s="39"/>
      <c r="AG10" s="34">
        <f t="shared" si="15"/>
        <v>0</v>
      </c>
      <c r="AH10" s="34">
        <f t="shared" ca="1" si="4"/>
        <v>0</v>
      </c>
      <c r="AI10" s="35"/>
      <c r="AJ10" s="41">
        <v>0</v>
      </c>
      <c r="AK10" s="37"/>
      <c r="AL10" s="39"/>
      <c r="AM10" s="34">
        <f t="shared" si="16"/>
        <v>0</v>
      </c>
      <c r="AN10" s="34">
        <f t="shared" ca="1" si="5"/>
        <v>0</v>
      </c>
      <c r="AO10" s="35"/>
      <c r="AP10" s="41">
        <v>0</v>
      </c>
    </row>
    <row r="11" spans="1:44" ht="21.75" thickBot="1" x14ac:dyDescent="0.4">
      <c r="A11" s="93" t="s">
        <v>12</v>
      </c>
      <c r="B11" s="12">
        <v>42835</v>
      </c>
      <c r="C11" s="74">
        <f t="shared" si="6"/>
        <v>27</v>
      </c>
      <c r="D11" s="13">
        <f t="shared" ca="1" si="0"/>
        <v>18</v>
      </c>
      <c r="E11" s="76">
        <v>42862</v>
      </c>
      <c r="F11" s="90">
        <v>0</v>
      </c>
      <c r="G11" s="19">
        <f t="shared" si="7"/>
        <v>27</v>
      </c>
      <c r="H11" s="20" t="str">
        <f t="shared" si="8"/>
        <v/>
      </c>
      <c r="I11" s="20" t="str">
        <f t="shared" si="9"/>
        <v/>
      </c>
      <c r="J11" s="20" t="str">
        <f t="shared" si="10"/>
        <v/>
      </c>
      <c r="K11" s="61" t="str">
        <f t="shared" si="11"/>
        <v/>
      </c>
      <c r="L11" s="63"/>
      <c r="M11" s="43"/>
      <c r="N11" s="44"/>
      <c r="O11" s="45">
        <f t="shared" si="12"/>
        <v>0</v>
      </c>
      <c r="P11" s="45">
        <f t="shared" ca="1" si="1"/>
        <v>0</v>
      </c>
      <c r="Q11" s="46"/>
      <c r="R11" s="47">
        <v>0</v>
      </c>
      <c r="S11" s="48"/>
      <c r="T11" s="44"/>
      <c r="U11" s="45">
        <f t="shared" si="13"/>
        <v>0</v>
      </c>
      <c r="V11" s="45">
        <f t="shared" ca="1" si="2"/>
        <v>0</v>
      </c>
      <c r="W11" s="46"/>
      <c r="X11" s="49">
        <v>0</v>
      </c>
      <c r="Y11" s="44"/>
      <c r="Z11" s="44"/>
      <c r="AA11" s="45">
        <f t="shared" si="14"/>
        <v>0</v>
      </c>
      <c r="AB11" s="45">
        <f t="shared" ca="1" si="3"/>
        <v>0</v>
      </c>
      <c r="AC11" s="46"/>
      <c r="AD11" s="47">
        <v>0</v>
      </c>
      <c r="AE11" s="48"/>
      <c r="AF11" s="44"/>
      <c r="AG11" s="45">
        <f t="shared" si="15"/>
        <v>0</v>
      </c>
      <c r="AH11" s="45">
        <f t="shared" ca="1" si="4"/>
        <v>0</v>
      </c>
      <c r="AI11" s="46"/>
      <c r="AJ11" s="49">
        <v>0</v>
      </c>
      <c r="AK11" s="48"/>
      <c r="AL11" s="44"/>
      <c r="AM11" s="45">
        <f t="shared" si="16"/>
        <v>0</v>
      </c>
      <c r="AN11" s="45">
        <f t="shared" ca="1" si="5"/>
        <v>0</v>
      </c>
      <c r="AO11" s="46"/>
      <c r="AP11" s="49">
        <v>0</v>
      </c>
    </row>
    <row r="12" spans="1:44" hidden="1" x14ac:dyDescent="0.25">
      <c r="F12" s="6">
        <v>0</v>
      </c>
      <c r="G12">
        <v>0</v>
      </c>
    </row>
    <row r="13" spans="1:44" ht="15.75" hidden="1" thickBot="1" x14ac:dyDescent="0.3">
      <c r="F13" s="5">
        <v>1</v>
      </c>
      <c r="G13">
        <v>2</v>
      </c>
    </row>
    <row r="14" spans="1:44" ht="16.5" thickBot="1" x14ac:dyDescent="0.3">
      <c r="B14" s="4" t="s">
        <v>19</v>
      </c>
      <c r="C14" s="84">
        <f ca="1">TODAY()</f>
        <v>42593</v>
      </c>
    </row>
    <row r="18" spans="5:16" x14ac:dyDescent="0.25">
      <c r="G18" t="s">
        <v>38</v>
      </c>
    </row>
    <row r="19" spans="5:16" x14ac:dyDescent="0.25">
      <c r="F19" t="str">
        <f ca="1">IF(OR(B3-C14,M3-C14,S3-C14,Y3-C14,AE3-C14,AK3-C14)&lt;30,2,IF(OR(B3-C14,M3-C14,S3-C14,Y3-C14,AE3-C14,AK3-C14)&lt;15,1,IF(OR(B3-C14,M3-C14,S3-C14,Y3-C14,AE3-C14,AK3-C14)&lt;7,0,"")))</f>
        <v/>
      </c>
      <c r="N19" s="3" t="s">
        <v>13</v>
      </c>
      <c r="O19" s="1">
        <v>42644</v>
      </c>
      <c r="P19" s="2">
        <v>0</v>
      </c>
    </row>
    <row r="20" spans="5:16" x14ac:dyDescent="0.25">
      <c r="N20" s="3" t="s">
        <v>14</v>
      </c>
      <c r="O20" s="1">
        <v>42654</v>
      </c>
      <c r="P20" s="2">
        <v>0.25</v>
      </c>
    </row>
    <row r="21" spans="5:16" x14ac:dyDescent="0.25">
      <c r="N21" s="3" t="s">
        <v>15</v>
      </c>
      <c r="O21" s="1">
        <v>42842</v>
      </c>
      <c r="P21" s="2">
        <v>0.5</v>
      </c>
    </row>
    <row r="22" spans="5:16" x14ac:dyDescent="0.25">
      <c r="N22" s="3" t="s">
        <v>16</v>
      </c>
      <c r="O22" s="1">
        <v>42856</v>
      </c>
      <c r="P22" s="2">
        <v>0.75</v>
      </c>
    </row>
    <row r="23" spans="5:16" x14ac:dyDescent="0.25">
      <c r="N23" s="3">
        <v>1945</v>
      </c>
      <c r="O23" s="1">
        <v>42863</v>
      </c>
      <c r="P23" s="2">
        <v>1</v>
      </c>
    </row>
    <row r="24" spans="5:16" ht="15.75" thickBot="1" x14ac:dyDescent="0.3">
      <c r="N24" s="3" t="s">
        <v>17</v>
      </c>
      <c r="O24" s="1">
        <v>42880</v>
      </c>
    </row>
    <row r="25" spans="5:16" x14ac:dyDescent="0.25">
      <c r="E25" s="68">
        <v>1</v>
      </c>
      <c r="F25" s="85" t="s">
        <v>33</v>
      </c>
      <c r="N25" s="3" t="s">
        <v>18</v>
      </c>
      <c r="O25" s="1">
        <v>42891</v>
      </c>
    </row>
    <row r="26" spans="5:16" x14ac:dyDescent="0.25">
      <c r="E26" s="69">
        <v>0.75</v>
      </c>
      <c r="F26" s="72" t="s">
        <v>32</v>
      </c>
    </row>
    <row r="27" spans="5:16" x14ac:dyDescent="0.25">
      <c r="E27" s="69">
        <v>0.5</v>
      </c>
      <c r="F27" s="71" t="s">
        <v>34</v>
      </c>
    </row>
    <row r="28" spans="5:16" x14ac:dyDescent="0.25">
      <c r="E28" s="69">
        <v>0.25</v>
      </c>
      <c r="F28" s="70" t="s">
        <v>31</v>
      </c>
    </row>
    <row r="29" spans="5:16" ht="15.75" thickBot="1" x14ac:dyDescent="0.3">
      <c r="E29" s="73">
        <v>0</v>
      </c>
      <c r="F29" s="86" t="s">
        <v>30</v>
      </c>
    </row>
    <row r="36" spans="11:12" x14ac:dyDescent="0.25">
      <c r="K36" s="7"/>
      <c r="L36" s="7"/>
    </row>
    <row r="37" spans="11:12" x14ac:dyDescent="0.25">
      <c r="K37" s="8"/>
      <c r="L37" s="8"/>
    </row>
    <row r="74" spans="1:38" x14ac:dyDescent="0.25">
      <c r="A74" s="79"/>
      <c r="B74" s="80"/>
      <c r="C74" s="81"/>
      <c r="D74" s="81"/>
      <c r="E74" s="82"/>
      <c r="F74" s="83"/>
      <c r="G74" s="21"/>
      <c r="H74" s="21"/>
      <c r="I74" s="21"/>
      <c r="J74" s="21"/>
      <c r="K74" s="21"/>
      <c r="L74" s="21"/>
      <c r="M74" s="82"/>
      <c r="N74" s="81"/>
      <c r="O74" s="81"/>
      <c r="P74" s="81"/>
      <c r="Q74" s="82"/>
      <c r="R74" s="83"/>
      <c r="S74" s="82"/>
      <c r="T74" s="81"/>
      <c r="U74" s="81"/>
      <c r="V74" s="81"/>
      <c r="W74" s="82"/>
      <c r="X74" s="83"/>
      <c r="Y74" s="82"/>
      <c r="Z74" s="81"/>
      <c r="AA74" s="81"/>
      <c r="AB74" s="81"/>
      <c r="AC74" s="82"/>
      <c r="AD74" s="83"/>
      <c r="AE74" s="9"/>
      <c r="AF74" s="9"/>
      <c r="AG74" s="9"/>
      <c r="AH74" s="9"/>
      <c r="AI74" s="9"/>
      <c r="AJ74" s="9"/>
      <c r="AK74" s="9"/>
      <c r="AL74" s="9"/>
    </row>
    <row r="75" spans="1:38" x14ac:dyDescent="0.25">
      <c r="A75" s="9"/>
      <c r="B75" s="80"/>
      <c r="C75" s="81"/>
      <c r="D75" s="81"/>
      <c r="E75" s="82"/>
      <c r="F75" s="81"/>
      <c r="G75" s="21"/>
      <c r="H75" s="21"/>
      <c r="I75" s="21"/>
      <c r="J75" s="21"/>
      <c r="K75" s="21"/>
      <c r="L75" s="21"/>
      <c r="M75" s="82"/>
      <c r="N75" s="80"/>
      <c r="O75" s="81"/>
      <c r="P75" s="81"/>
      <c r="Q75" s="82"/>
      <c r="R75" s="81"/>
      <c r="S75" s="80"/>
      <c r="T75" s="80"/>
      <c r="U75" s="81"/>
      <c r="V75" s="81"/>
      <c r="W75" s="82"/>
      <c r="X75" s="81"/>
      <c r="Y75" s="80"/>
      <c r="Z75" s="80"/>
      <c r="AA75" s="81"/>
      <c r="AB75" s="81"/>
      <c r="AC75" s="82"/>
      <c r="AD75" s="81"/>
      <c r="AE75" s="9"/>
      <c r="AF75" s="9"/>
      <c r="AG75" s="9"/>
      <c r="AH75" s="9"/>
      <c r="AI75" s="9"/>
      <c r="AJ75" s="9"/>
      <c r="AK75" s="9"/>
      <c r="AL75" s="9"/>
    </row>
  </sheetData>
  <mergeCells count="8">
    <mergeCell ref="B1:F1"/>
    <mergeCell ref="M1:R1"/>
    <mergeCell ref="G1:K1"/>
    <mergeCell ref="S1:X1"/>
    <mergeCell ref="Y1:AD1"/>
    <mergeCell ref="L1:L2"/>
    <mergeCell ref="AE1:AJ1"/>
    <mergeCell ref="AK1:AP1"/>
  </mergeCells>
  <conditionalFormatting sqref="F4:F13">
    <cfRule type="iconSet" priority="7">
      <iconSet iconSet="5Rating" showValue="0">
        <cfvo type="percent" val="0"/>
        <cfvo type="percent" val="0" gte="0"/>
        <cfvo type="percent" val="25" gte="0"/>
        <cfvo type="percent" val="50" gte="0"/>
        <cfvo type="percent" val="75" gte="0"/>
      </iconSet>
    </cfRule>
  </conditionalFormatting>
  <conditionalFormatting sqref="F3 G12:G13">
    <cfRule type="iconSet" priority="6">
      <iconSet iconSet="3Flags" showValue="0">
        <cfvo type="percent" val="0"/>
        <cfvo type="num" val="0" gte="0"/>
        <cfvo type="num" val="1" gte="0"/>
      </iconSet>
    </cfRule>
  </conditionalFormatting>
  <conditionalFormatting sqref="G4:G11">
    <cfRule type="notContainsBlanks" dxfId="9" priority="5">
      <formula>LEN(TRIM(G4))&gt;0</formula>
    </cfRule>
  </conditionalFormatting>
  <conditionalFormatting sqref="H4:H11">
    <cfRule type="notContainsBlanks" dxfId="8" priority="4">
      <formula>LEN(TRIM(H4))&gt;0</formula>
    </cfRule>
  </conditionalFormatting>
  <conditionalFormatting sqref="I4:I11">
    <cfRule type="notContainsBlanks" dxfId="7" priority="3">
      <formula>LEN(TRIM(I4))&gt;0</formula>
    </cfRule>
  </conditionalFormatting>
  <conditionalFormatting sqref="J4:J11">
    <cfRule type="notContainsBlanks" dxfId="6" priority="2">
      <formula>LEN(TRIM(J4))&gt;0</formula>
    </cfRule>
  </conditionalFormatting>
  <conditionalFormatting sqref="K4:K11">
    <cfRule type="notContainsBlanks" dxfId="5" priority="1">
      <formula>LEN(TRIM(K4))&gt;0</formula>
    </cfRule>
  </conditionalFormatting>
  <dataValidations disablePrompts="1" count="3">
    <dataValidation type="list" allowBlank="1" showInputMessage="1" showErrorMessage="1" sqref="X3:X11 AJ3:AJ11 R74:R75 X74:X75 AD74:AD75 F74:F75 AP3:AP11 R3:R11 AD3:AD11">
      <formula1>$P$19:$P$23</formula1>
    </dataValidation>
    <dataValidation showDropDown="1" showInputMessage="1" showErrorMessage="1" sqref="F3"/>
    <dataValidation type="list" allowBlank="1" showInputMessage="1" showErrorMessage="1" errorTitle="ATTENTION MENACE DETECTEE" error="Allan, tes calculs sont trop poussés pour la base de calculs Excel... Merci de bien vouloir nous excuser" sqref="F4:F11">
      <formula1>$P$19:$P$23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2K804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Allan Hubert sur TSE 2K804</dc:creator>
  <cp:lastModifiedBy>Allan Hubert sur TSE 2K804</cp:lastModifiedBy>
  <dcterms:created xsi:type="dcterms:W3CDTF">2016-08-09T07:27:41Z</dcterms:created>
  <dcterms:modified xsi:type="dcterms:W3CDTF">2016-08-11T14:38:58Z</dcterms:modified>
</cp:coreProperties>
</file>