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95" yWindow="-60" windowWidth="25440" windowHeight="12315"/>
  </bookViews>
  <sheets>
    <sheet name="PlanI" sheetId="1" r:id="rId1"/>
    <sheet name="VarIPC" sheetId="2" r:id="rId2"/>
  </sheets>
  <definedNames>
    <definedName name="Beg_Bal">PlanI!$C$17:$C$261</definedName>
    <definedName name="Extra_Pay">PlanI!$I$17:$I$261</definedName>
    <definedName name="_xlnm.Print_Titles" localSheetId="0">PlanI!$16:$16</definedName>
    <definedName name="Int">PlanI!$J$17:$J$261</definedName>
    <definedName name="Interest_Rate">PlanI!$D$9</definedName>
    <definedName name="Loan_Amount">PlanI!$K$5</definedName>
    <definedName name="Loan_Start">PlanI!$D$5</definedName>
    <definedName name="Loan_Years">PlanI!$D$7</definedName>
    <definedName name="Num_Pmt_Per_Year">PlanI!$D$8</definedName>
    <definedName name="Pay_Num">PlanI!$A$17:$A$261</definedName>
    <definedName name="Princ">PlanI!$I$17:$I$261</definedName>
    <definedName name="Sched_Pay">PlanI!$I$17:$I$261</definedName>
    <definedName name="Scheduled_Extra_Payments">1</definedName>
    <definedName name="Total_Pay">PlanI!$H$17:$H$261</definedName>
    <definedName name="Values_Entered">IF(Loan_Amount*Interest_Rate*Loan_Years*Loan_Start&gt;0,1,0)</definedName>
    <definedName name="_xlnm.Print_Area" localSheetId="0">PlanI!$A$2:$K$262</definedName>
  </definedNames>
  <calcPr calcId="145621"/>
</workbook>
</file>

<file path=xl/calcChain.xml><?xml version="1.0" encoding="utf-8"?>
<calcChain xmlns="http://schemas.openxmlformats.org/spreadsheetml/2006/main">
  <c r="K22" i="1" l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19" i="1"/>
  <c r="K20" i="1" s="1"/>
  <c r="K21" i="1" s="1"/>
  <c r="K18" i="1"/>
  <c r="K17" i="1"/>
  <c r="F262" i="1"/>
  <c r="G262" i="1"/>
  <c r="K11" i="1" s="1"/>
  <c r="K13" i="1"/>
  <c r="H262" i="1"/>
  <c r="N70" i="2" l="1"/>
  <c r="N69" i="2"/>
  <c r="N68" i="2"/>
  <c r="N67" i="2"/>
  <c r="N66" i="2"/>
  <c r="K6" i="1" l="1"/>
  <c r="K7" i="1" s="1"/>
  <c r="K8" i="1"/>
  <c r="K9" i="1" s="1"/>
  <c r="D12" i="1"/>
  <c r="K10" i="1" l="1"/>
  <c r="D7" i="1"/>
  <c r="A17" i="1" l="1"/>
  <c r="F17" i="1" s="1"/>
  <c r="J17" i="1" s="1"/>
  <c r="C18" i="1"/>
  <c r="C17" i="1"/>
  <c r="C19" i="1"/>
  <c r="C35" i="1"/>
  <c r="C43" i="1"/>
  <c r="C51" i="1"/>
  <c r="C59" i="1"/>
  <c r="C67" i="1"/>
  <c r="C75" i="1"/>
  <c r="C83" i="1"/>
  <c r="C91" i="1"/>
  <c r="C99" i="1"/>
  <c r="C107" i="1"/>
  <c r="C115" i="1"/>
  <c r="C123" i="1"/>
  <c r="C131" i="1"/>
  <c r="C139" i="1"/>
  <c r="C147" i="1"/>
  <c r="C38" i="1"/>
  <c r="C46" i="1"/>
  <c r="C54" i="1"/>
  <c r="C62" i="1"/>
  <c r="C70" i="1"/>
  <c r="C78" i="1"/>
  <c r="C86" i="1"/>
  <c r="C94" i="1"/>
  <c r="C102" i="1"/>
  <c r="C110" i="1"/>
  <c r="C118" i="1"/>
  <c r="C126" i="1"/>
  <c r="C134" i="1"/>
  <c r="C33" i="1"/>
  <c r="C41" i="1"/>
  <c r="C49" i="1"/>
  <c r="C57" i="1"/>
  <c r="C65" i="1"/>
  <c r="C73" i="1"/>
  <c r="C81" i="1"/>
  <c r="C89" i="1"/>
  <c r="C97" i="1"/>
  <c r="C105" i="1"/>
  <c r="C113" i="1"/>
  <c r="C121" i="1"/>
  <c r="C129" i="1"/>
  <c r="C137" i="1"/>
  <c r="C39" i="1"/>
  <c r="C47" i="1"/>
  <c r="C55" i="1"/>
  <c r="C63" i="1"/>
  <c r="C71" i="1"/>
  <c r="C79" i="1"/>
  <c r="C87" i="1"/>
  <c r="C95" i="1"/>
  <c r="C103" i="1"/>
  <c r="C111" i="1"/>
  <c r="C119" i="1"/>
  <c r="C127" i="1"/>
  <c r="C135" i="1"/>
  <c r="C143" i="1"/>
  <c r="C151" i="1"/>
  <c r="C159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44" i="1"/>
  <c r="C60" i="1"/>
  <c r="C76" i="1"/>
  <c r="C92" i="1"/>
  <c r="C108" i="1"/>
  <c r="C124" i="1"/>
  <c r="C140" i="1"/>
  <c r="C144" i="1"/>
  <c r="C154" i="1"/>
  <c r="C157" i="1"/>
  <c r="C160" i="1"/>
  <c r="C163" i="1"/>
  <c r="C166" i="1"/>
  <c r="C169" i="1"/>
  <c r="C172" i="1"/>
  <c r="C218" i="1"/>
  <c r="C221" i="1"/>
  <c r="C224" i="1"/>
  <c r="C227" i="1"/>
  <c r="C230" i="1"/>
  <c r="C233" i="1"/>
  <c r="C236" i="1"/>
  <c r="C34" i="1"/>
  <c r="C50" i="1"/>
  <c r="C66" i="1"/>
  <c r="C82" i="1"/>
  <c r="C98" i="1"/>
  <c r="C114" i="1"/>
  <c r="C130" i="1"/>
  <c r="C148" i="1"/>
  <c r="C194" i="1"/>
  <c r="C197" i="1"/>
  <c r="C200" i="1"/>
  <c r="C203" i="1"/>
  <c r="C206" i="1"/>
  <c r="C209" i="1"/>
  <c r="C212" i="1"/>
  <c r="C258" i="1"/>
  <c r="C45" i="1"/>
  <c r="C61" i="1"/>
  <c r="C77" i="1"/>
  <c r="C93" i="1"/>
  <c r="C109" i="1"/>
  <c r="C125" i="1"/>
  <c r="C141" i="1"/>
  <c r="C145" i="1"/>
  <c r="C170" i="1"/>
  <c r="C173" i="1"/>
  <c r="C176" i="1"/>
  <c r="C179" i="1"/>
  <c r="C182" i="1"/>
  <c r="C185" i="1"/>
  <c r="C188" i="1"/>
  <c r="C234" i="1"/>
  <c r="C237" i="1"/>
  <c r="C240" i="1"/>
  <c r="C243" i="1"/>
  <c r="C246" i="1"/>
  <c r="C249" i="1"/>
  <c r="C252" i="1"/>
  <c r="C261" i="1"/>
  <c r="C36" i="1"/>
  <c r="C52" i="1"/>
  <c r="C68" i="1"/>
  <c r="C84" i="1"/>
  <c r="C100" i="1"/>
  <c r="C116" i="1"/>
  <c r="C132" i="1"/>
  <c r="C142" i="1"/>
  <c r="C146" i="1"/>
  <c r="C186" i="1"/>
  <c r="C189" i="1"/>
  <c r="C192" i="1"/>
  <c r="C195" i="1"/>
  <c r="C198" i="1"/>
  <c r="C201" i="1"/>
  <c r="C204" i="1"/>
  <c r="C250" i="1"/>
  <c r="C253" i="1"/>
  <c r="C256" i="1"/>
  <c r="C259" i="1"/>
  <c r="C56" i="1"/>
  <c r="C88" i="1"/>
  <c r="C120" i="1"/>
  <c r="C149" i="1"/>
  <c r="C155" i="1"/>
  <c r="C161" i="1"/>
  <c r="C210" i="1"/>
  <c r="C216" i="1"/>
  <c r="C222" i="1"/>
  <c r="C228" i="1"/>
  <c r="C58" i="1"/>
  <c r="C90" i="1"/>
  <c r="C122" i="1"/>
  <c r="C162" i="1"/>
  <c r="C168" i="1"/>
  <c r="C174" i="1"/>
  <c r="C180" i="1"/>
  <c r="C229" i="1"/>
  <c r="C235" i="1"/>
  <c r="C241" i="1"/>
  <c r="C37" i="1"/>
  <c r="C69" i="1"/>
  <c r="C101" i="1"/>
  <c r="C133" i="1"/>
  <c r="C150" i="1"/>
  <c r="C156" i="1"/>
  <c r="C205" i="1"/>
  <c r="C211" i="1"/>
  <c r="C217" i="1"/>
  <c r="C40" i="1"/>
  <c r="C72" i="1"/>
  <c r="C104" i="1"/>
  <c r="C136" i="1"/>
  <c r="C152" i="1"/>
  <c r="C158" i="1"/>
  <c r="C164" i="1"/>
  <c r="C213" i="1"/>
  <c r="C219" i="1"/>
  <c r="C225" i="1"/>
  <c r="C42" i="1"/>
  <c r="C74" i="1"/>
  <c r="C106" i="1"/>
  <c r="C138" i="1"/>
  <c r="C165" i="1"/>
  <c r="C171" i="1"/>
  <c r="C177" i="1"/>
  <c r="C226" i="1"/>
  <c r="C232" i="1"/>
  <c r="C238" i="1"/>
  <c r="C244" i="1"/>
  <c r="C64" i="1"/>
  <c r="C181" i="1"/>
  <c r="C196" i="1"/>
  <c r="C214" i="1"/>
  <c r="C245" i="1"/>
  <c r="C187" i="1"/>
  <c r="C96" i="1"/>
  <c r="C248" i="1"/>
  <c r="C220" i="1"/>
  <c r="C128" i="1"/>
  <c r="C153" i="1"/>
  <c r="C184" i="1"/>
  <c r="C202" i="1"/>
  <c r="C48" i="1"/>
  <c r="C251" i="1"/>
  <c r="C53" i="1"/>
  <c r="C80" i="1"/>
  <c r="C254" i="1"/>
  <c r="C85" i="1"/>
  <c r="C112" i="1"/>
  <c r="C190" i="1"/>
  <c r="C208" i="1"/>
  <c r="C117" i="1"/>
  <c r="C193" i="1"/>
  <c r="C242" i="1"/>
  <c r="C257" i="1"/>
  <c r="C178" i="1"/>
  <c r="C260" i="1"/>
  <c r="C27" i="1"/>
  <c r="C28" i="1"/>
  <c r="C31" i="1"/>
  <c r="C25" i="1"/>
  <c r="C21" i="1"/>
  <c r="C30" i="1"/>
  <c r="C24" i="1"/>
  <c r="C26" i="1"/>
  <c r="C20" i="1"/>
  <c r="C29" i="1"/>
  <c r="C22" i="1"/>
  <c r="C23" i="1"/>
  <c r="C32" i="1"/>
  <c r="D17" i="1" l="1"/>
  <c r="E17" i="1"/>
  <c r="H17" i="1" s="1"/>
  <c r="I17" i="1" s="1"/>
  <c r="A18" i="1"/>
  <c r="F18" i="1" s="1"/>
  <c r="J18" i="1" s="1"/>
  <c r="B17" i="1"/>
  <c r="N61" i="2"/>
  <c r="N62" i="2"/>
  <c r="N63" i="2"/>
  <c r="N64" i="2"/>
  <c r="N60" i="2"/>
  <c r="N55" i="2"/>
  <c r="N56" i="2"/>
  <c r="N57" i="2"/>
  <c r="N58" i="2"/>
  <c r="N54" i="2"/>
  <c r="N52" i="2"/>
  <c r="N51" i="2"/>
  <c r="N50" i="2"/>
  <c r="N49" i="2"/>
  <c r="N48" i="2"/>
  <c r="E18" i="1" l="1"/>
  <c r="H18" i="1" s="1"/>
  <c r="I18" i="1" s="1"/>
  <c r="D18" i="1"/>
  <c r="A19" i="1"/>
  <c r="F19" i="1" s="1"/>
  <c r="J19" i="1" s="1"/>
  <c r="B18" i="1"/>
  <c r="E19" i="1" l="1"/>
  <c r="H19" i="1" s="1"/>
  <c r="I19" i="1" s="1"/>
  <c r="D19" i="1"/>
  <c r="A20" i="1"/>
  <c r="F20" i="1" s="1"/>
  <c r="J20" i="1" s="1"/>
  <c r="B19" i="1"/>
  <c r="E20" i="1" l="1"/>
  <c r="H20" i="1" s="1"/>
  <c r="I20" i="1" s="1"/>
  <c r="D20" i="1"/>
  <c r="B20" i="1"/>
  <c r="A21" i="1"/>
  <c r="F21" i="1" s="1"/>
  <c r="J21" i="1" s="1"/>
  <c r="E21" i="1" l="1"/>
  <c r="H21" i="1" s="1"/>
  <c r="I21" i="1" s="1"/>
  <c r="D21" i="1"/>
  <c r="B21" i="1"/>
  <c r="A22" i="1"/>
  <c r="F22" i="1" s="1"/>
  <c r="J22" i="1" s="1"/>
  <c r="E22" i="1" l="1"/>
  <c r="H22" i="1" s="1"/>
  <c r="I22" i="1" s="1"/>
  <c r="D22" i="1"/>
  <c r="B22" i="1"/>
  <c r="A23" i="1"/>
  <c r="I23" i="1" l="1"/>
  <c r="A24" i="1"/>
  <c r="F24" i="1" s="1"/>
  <c r="J24" i="1" s="1"/>
  <c r="F23" i="1"/>
  <c r="J23" i="1" s="1"/>
  <c r="E23" i="1"/>
  <c r="H23" i="1" s="1"/>
  <c r="D23" i="1"/>
  <c r="B23" i="1"/>
  <c r="A25" i="1"/>
  <c r="F25" i="1" s="1"/>
  <c r="J25" i="1" s="1"/>
  <c r="B24" i="1"/>
  <c r="D24" i="1" l="1"/>
  <c r="E24" i="1"/>
  <c r="H24" i="1" s="1"/>
  <c r="I24" i="1" s="1"/>
  <c r="I25" i="1" s="1"/>
  <c r="E25" i="1"/>
  <c r="H25" i="1" s="1"/>
  <c r="D25" i="1"/>
  <c r="A26" i="1"/>
  <c r="F26" i="1" s="1"/>
  <c r="J26" i="1" s="1"/>
  <c r="B25" i="1"/>
  <c r="E26" i="1" l="1"/>
  <c r="H26" i="1" s="1"/>
  <c r="I26" i="1" s="1"/>
  <c r="D26" i="1"/>
  <c r="A27" i="1"/>
  <c r="F27" i="1" s="1"/>
  <c r="J27" i="1" s="1"/>
  <c r="B26" i="1"/>
  <c r="E27" i="1" l="1"/>
  <c r="H27" i="1" s="1"/>
  <c r="I27" i="1" s="1"/>
  <c r="D27" i="1"/>
  <c r="A28" i="1"/>
  <c r="F28" i="1" s="1"/>
  <c r="J28" i="1" s="1"/>
  <c r="B27" i="1"/>
  <c r="E28" i="1" l="1"/>
  <c r="H28" i="1" s="1"/>
  <c r="I28" i="1" s="1"/>
  <c r="D28" i="1"/>
  <c r="A29" i="1"/>
  <c r="F29" i="1" s="1"/>
  <c r="J29" i="1" s="1"/>
  <c r="B28" i="1"/>
  <c r="E29" i="1" l="1"/>
  <c r="H29" i="1" s="1"/>
  <c r="I29" i="1" s="1"/>
  <c r="D29" i="1"/>
  <c r="A30" i="1"/>
  <c r="F30" i="1" s="1"/>
  <c r="J30" i="1" s="1"/>
  <c r="B29" i="1"/>
  <c r="E30" i="1" l="1"/>
  <c r="H30" i="1" s="1"/>
  <c r="I30" i="1" s="1"/>
  <c r="D30" i="1"/>
  <c r="A31" i="1"/>
  <c r="F31" i="1" s="1"/>
  <c r="J31" i="1" s="1"/>
  <c r="B30" i="1"/>
  <c r="E31" i="1" l="1"/>
  <c r="H31" i="1" s="1"/>
  <c r="I31" i="1" s="1"/>
  <c r="D31" i="1"/>
  <c r="A32" i="1"/>
  <c r="F32" i="1" s="1"/>
  <c r="J32" i="1" s="1"/>
  <c r="B31" i="1"/>
  <c r="E32" i="1" l="1"/>
  <c r="H32" i="1" s="1"/>
  <c r="I32" i="1" s="1"/>
  <c r="D32" i="1"/>
  <c r="A33" i="1"/>
  <c r="F33" i="1" s="1"/>
  <c r="J33" i="1" s="1"/>
  <c r="B32" i="1"/>
  <c r="E33" i="1" l="1"/>
  <c r="H33" i="1" s="1"/>
  <c r="I33" i="1" s="1"/>
  <c r="D33" i="1"/>
  <c r="B33" i="1"/>
  <c r="A34" i="1"/>
  <c r="F34" i="1" s="1"/>
  <c r="J34" i="1" s="1"/>
  <c r="E34" i="1" l="1"/>
  <c r="H34" i="1" s="1"/>
  <c r="I34" i="1" s="1"/>
  <c r="D34" i="1"/>
  <c r="B34" i="1"/>
  <c r="A35" i="1"/>
  <c r="F35" i="1" s="1"/>
  <c r="J35" i="1" s="1"/>
  <c r="E35" i="1" l="1"/>
  <c r="H35" i="1" s="1"/>
  <c r="I35" i="1" s="1"/>
  <c r="D35" i="1"/>
  <c r="B35" i="1"/>
  <c r="A36" i="1"/>
  <c r="F36" i="1" s="1"/>
  <c r="J36" i="1" s="1"/>
  <c r="E36" i="1" l="1"/>
  <c r="D36" i="1"/>
  <c r="B36" i="1"/>
  <c r="A37" i="1"/>
  <c r="F37" i="1" s="1"/>
  <c r="J37" i="1" s="1"/>
  <c r="H36" i="1" l="1"/>
  <c r="I36" i="1" s="1"/>
  <c r="E37" i="1"/>
  <c r="D37" i="1"/>
  <c r="B37" i="1"/>
  <c r="A38" i="1"/>
  <c r="F38" i="1" s="1"/>
  <c r="J38" i="1" s="1"/>
  <c r="H37" i="1" l="1"/>
  <c r="I37" i="1"/>
  <c r="E38" i="1"/>
  <c r="D38" i="1"/>
  <c r="B38" i="1"/>
  <c r="A39" i="1"/>
  <c r="F39" i="1" s="1"/>
  <c r="J39" i="1" s="1"/>
  <c r="H38" i="1" l="1"/>
  <c r="I38" i="1" s="1"/>
  <c r="E39" i="1"/>
  <c r="D39" i="1"/>
  <c r="B39" i="1"/>
  <c r="A40" i="1"/>
  <c r="F40" i="1" s="1"/>
  <c r="J40" i="1" s="1"/>
  <c r="H39" i="1" l="1"/>
  <c r="I39" i="1" s="1"/>
  <c r="E40" i="1"/>
  <c r="D40" i="1"/>
  <c r="B40" i="1"/>
  <c r="A41" i="1"/>
  <c r="F41" i="1" s="1"/>
  <c r="J41" i="1" s="1"/>
  <c r="H40" i="1" l="1"/>
  <c r="I40" i="1" s="1"/>
  <c r="E41" i="1"/>
  <c r="D41" i="1"/>
  <c r="B41" i="1"/>
  <c r="A42" i="1"/>
  <c r="F42" i="1" s="1"/>
  <c r="J42" i="1" s="1"/>
  <c r="H41" i="1" l="1"/>
  <c r="I41" i="1" s="1"/>
  <c r="E42" i="1"/>
  <c r="D42" i="1"/>
  <c r="B42" i="1"/>
  <c r="A43" i="1"/>
  <c r="F43" i="1" s="1"/>
  <c r="J43" i="1" s="1"/>
  <c r="H42" i="1" l="1"/>
  <c r="I42" i="1" s="1"/>
  <c r="E43" i="1"/>
  <c r="D43" i="1"/>
  <c r="B43" i="1"/>
  <c r="A44" i="1"/>
  <c r="F44" i="1" s="1"/>
  <c r="J44" i="1" s="1"/>
  <c r="H43" i="1" l="1"/>
  <c r="I43" i="1" s="1"/>
  <c r="E44" i="1"/>
  <c r="D44" i="1"/>
  <c r="B44" i="1"/>
  <c r="A45" i="1"/>
  <c r="F45" i="1" s="1"/>
  <c r="J45" i="1" s="1"/>
  <c r="H44" i="1" l="1"/>
  <c r="I44" i="1" s="1"/>
  <c r="E45" i="1"/>
  <c r="D45" i="1"/>
  <c r="B45" i="1"/>
  <c r="A46" i="1"/>
  <c r="F46" i="1" s="1"/>
  <c r="J46" i="1" s="1"/>
  <c r="H45" i="1" l="1"/>
  <c r="I45" i="1" s="1"/>
  <c r="E46" i="1"/>
  <c r="D46" i="1"/>
  <c r="B46" i="1"/>
  <c r="A47" i="1"/>
  <c r="F47" i="1" s="1"/>
  <c r="J47" i="1" s="1"/>
  <c r="H46" i="1" l="1"/>
  <c r="I46" i="1" s="1"/>
  <c r="E47" i="1"/>
  <c r="D47" i="1"/>
  <c r="B47" i="1"/>
  <c r="A48" i="1"/>
  <c r="F48" i="1" s="1"/>
  <c r="J48" i="1" s="1"/>
  <c r="H47" i="1" l="1"/>
  <c r="I47" i="1" s="1"/>
  <c r="E48" i="1"/>
  <c r="D48" i="1"/>
  <c r="B48" i="1"/>
  <c r="A49" i="1"/>
  <c r="F49" i="1" s="1"/>
  <c r="J49" i="1" s="1"/>
  <c r="H48" i="1" l="1"/>
  <c r="I48" i="1" s="1"/>
  <c r="E49" i="1"/>
  <c r="D49" i="1"/>
  <c r="B49" i="1"/>
  <c r="A50" i="1"/>
  <c r="F50" i="1" s="1"/>
  <c r="J50" i="1" s="1"/>
  <c r="H49" i="1" l="1"/>
  <c r="I49" i="1" s="1"/>
  <c r="E50" i="1"/>
  <c r="D50" i="1"/>
  <c r="B50" i="1"/>
  <c r="A51" i="1"/>
  <c r="F51" i="1" s="1"/>
  <c r="J51" i="1" s="1"/>
  <c r="H50" i="1" l="1"/>
  <c r="I50" i="1" s="1"/>
  <c r="E51" i="1"/>
  <c r="D51" i="1"/>
  <c r="B51" i="1"/>
  <c r="A52" i="1"/>
  <c r="F52" i="1" s="1"/>
  <c r="J52" i="1" s="1"/>
  <c r="H51" i="1" l="1"/>
  <c r="I51" i="1" s="1"/>
  <c r="E52" i="1"/>
  <c r="D52" i="1"/>
  <c r="B52" i="1"/>
  <c r="A53" i="1"/>
  <c r="F53" i="1" s="1"/>
  <c r="J53" i="1" s="1"/>
  <c r="H52" i="1" l="1"/>
  <c r="I52" i="1" s="1"/>
  <c r="E53" i="1"/>
  <c r="D53" i="1"/>
  <c r="B53" i="1"/>
  <c r="A54" i="1"/>
  <c r="F54" i="1" s="1"/>
  <c r="J54" i="1" s="1"/>
  <c r="H53" i="1" l="1"/>
  <c r="I53" i="1" s="1"/>
  <c r="E54" i="1"/>
  <c r="D54" i="1"/>
  <c r="B54" i="1"/>
  <c r="A55" i="1"/>
  <c r="F55" i="1" s="1"/>
  <c r="J55" i="1" s="1"/>
  <c r="H54" i="1" l="1"/>
  <c r="I54" i="1" s="1"/>
  <c r="E55" i="1"/>
  <c r="D55" i="1"/>
  <c r="B55" i="1"/>
  <c r="A56" i="1"/>
  <c r="F56" i="1" s="1"/>
  <c r="J56" i="1" s="1"/>
  <c r="H55" i="1" l="1"/>
  <c r="I55" i="1" s="1"/>
  <c r="E56" i="1"/>
  <c r="D56" i="1"/>
  <c r="B56" i="1"/>
  <c r="A57" i="1"/>
  <c r="F57" i="1" s="1"/>
  <c r="J57" i="1" s="1"/>
  <c r="H56" i="1" l="1"/>
  <c r="I56" i="1" s="1"/>
  <c r="E57" i="1"/>
  <c r="D57" i="1"/>
  <c r="B57" i="1"/>
  <c r="A58" i="1"/>
  <c r="F58" i="1" s="1"/>
  <c r="J58" i="1" s="1"/>
  <c r="H57" i="1" l="1"/>
  <c r="I57" i="1" s="1"/>
  <c r="E58" i="1"/>
  <c r="D58" i="1"/>
  <c r="B58" i="1"/>
  <c r="A59" i="1"/>
  <c r="F59" i="1" s="1"/>
  <c r="J59" i="1" s="1"/>
  <c r="H58" i="1" l="1"/>
  <c r="I58" i="1" s="1"/>
  <c r="E59" i="1"/>
  <c r="D59" i="1"/>
  <c r="B59" i="1"/>
  <c r="A60" i="1"/>
  <c r="F60" i="1" s="1"/>
  <c r="J60" i="1" s="1"/>
  <c r="H59" i="1" l="1"/>
  <c r="I59" i="1" s="1"/>
  <c r="E60" i="1"/>
  <c r="D60" i="1"/>
  <c r="B60" i="1"/>
  <c r="A61" i="1"/>
  <c r="F61" i="1" s="1"/>
  <c r="J61" i="1" s="1"/>
  <c r="H60" i="1" l="1"/>
  <c r="I60" i="1" s="1"/>
  <c r="E61" i="1"/>
  <c r="D61" i="1"/>
  <c r="B61" i="1"/>
  <c r="A62" i="1"/>
  <c r="F62" i="1" s="1"/>
  <c r="J62" i="1" s="1"/>
  <c r="H61" i="1" l="1"/>
  <c r="I61" i="1" s="1"/>
  <c r="E62" i="1"/>
  <c r="D62" i="1"/>
  <c r="B62" i="1"/>
  <c r="A63" i="1"/>
  <c r="F63" i="1" s="1"/>
  <c r="J63" i="1" s="1"/>
  <c r="H62" i="1" l="1"/>
  <c r="I62" i="1" s="1"/>
  <c r="E63" i="1"/>
  <c r="D63" i="1"/>
  <c r="B63" i="1"/>
  <c r="A64" i="1"/>
  <c r="F64" i="1" s="1"/>
  <c r="J64" i="1" s="1"/>
  <c r="H63" i="1" l="1"/>
  <c r="I63" i="1" s="1"/>
  <c r="E64" i="1"/>
  <c r="D64" i="1"/>
  <c r="B64" i="1"/>
  <c r="A65" i="1"/>
  <c r="F65" i="1" s="1"/>
  <c r="J65" i="1" s="1"/>
  <c r="H64" i="1" l="1"/>
  <c r="I64" i="1" s="1"/>
  <c r="E65" i="1"/>
  <c r="D65" i="1"/>
  <c r="B65" i="1"/>
  <c r="A66" i="1"/>
  <c r="F66" i="1" s="1"/>
  <c r="J66" i="1" s="1"/>
  <c r="H65" i="1" l="1"/>
  <c r="I65" i="1" s="1"/>
  <c r="E66" i="1"/>
  <c r="D66" i="1"/>
  <c r="B66" i="1"/>
  <c r="A67" i="1"/>
  <c r="F67" i="1" s="1"/>
  <c r="J67" i="1" s="1"/>
  <c r="H66" i="1" l="1"/>
  <c r="I66" i="1" s="1"/>
  <c r="E67" i="1"/>
  <c r="D67" i="1"/>
  <c r="B67" i="1"/>
  <c r="A68" i="1"/>
  <c r="F68" i="1" s="1"/>
  <c r="J68" i="1" s="1"/>
  <c r="H67" i="1" l="1"/>
  <c r="I67" i="1" s="1"/>
  <c r="E68" i="1"/>
  <c r="D68" i="1"/>
  <c r="B68" i="1"/>
  <c r="A69" i="1"/>
  <c r="F69" i="1" s="1"/>
  <c r="J69" i="1" s="1"/>
  <c r="H68" i="1" l="1"/>
  <c r="I68" i="1" s="1"/>
  <c r="E69" i="1"/>
  <c r="D69" i="1"/>
  <c r="B69" i="1"/>
  <c r="A70" i="1"/>
  <c r="F70" i="1" s="1"/>
  <c r="J70" i="1" s="1"/>
  <c r="H69" i="1" l="1"/>
  <c r="I69" i="1" s="1"/>
  <c r="E70" i="1"/>
  <c r="D70" i="1"/>
  <c r="B70" i="1"/>
  <c r="A71" i="1"/>
  <c r="F71" i="1" s="1"/>
  <c r="J71" i="1" s="1"/>
  <c r="H70" i="1" l="1"/>
  <c r="I70" i="1" s="1"/>
  <c r="E71" i="1"/>
  <c r="D71" i="1"/>
  <c r="B71" i="1"/>
  <c r="A72" i="1"/>
  <c r="F72" i="1" s="1"/>
  <c r="J72" i="1" s="1"/>
  <c r="H71" i="1" l="1"/>
  <c r="I71" i="1" s="1"/>
  <c r="E72" i="1"/>
  <c r="D72" i="1"/>
  <c r="B72" i="1"/>
  <c r="A73" i="1"/>
  <c r="F73" i="1" s="1"/>
  <c r="J73" i="1" s="1"/>
  <c r="H72" i="1" l="1"/>
  <c r="I72" i="1" s="1"/>
  <c r="E73" i="1"/>
  <c r="D73" i="1"/>
  <c r="B73" i="1"/>
  <c r="A74" i="1"/>
  <c r="F74" i="1" s="1"/>
  <c r="J74" i="1" s="1"/>
  <c r="H73" i="1" l="1"/>
  <c r="I73" i="1" s="1"/>
  <c r="E74" i="1"/>
  <c r="D74" i="1"/>
  <c r="B74" i="1"/>
  <c r="A75" i="1"/>
  <c r="F75" i="1" s="1"/>
  <c r="J75" i="1" s="1"/>
  <c r="H74" i="1" l="1"/>
  <c r="I74" i="1" s="1"/>
  <c r="E75" i="1"/>
  <c r="D75" i="1"/>
  <c r="B75" i="1"/>
  <c r="A76" i="1"/>
  <c r="F76" i="1" s="1"/>
  <c r="J76" i="1" s="1"/>
  <c r="H75" i="1" l="1"/>
  <c r="I75" i="1" s="1"/>
  <c r="E76" i="1"/>
  <c r="D76" i="1"/>
  <c r="B76" i="1"/>
  <c r="A77" i="1"/>
  <c r="F77" i="1" s="1"/>
  <c r="J77" i="1" s="1"/>
  <c r="H76" i="1" l="1"/>
  <c r="I76" i="1" s="1"/>
  <c r="E77" i="1"/>
  <c r="D77" i="1"/>
  <c r="B77" i="1"/>
  <c r="A78" i="1"/>
  <c r="F78" i="1" s="1"/>
  <c r="J78" i="1" s="1"/>
  <c r="H77" i="1" l="1"/>
  <c r="I77" i="1" s="1"/>
  <c r="E78" i="1"/>
  <c r="D78" i="1"/>
  <c r="B78" i="1"/>
  <c r="A79" i="1"/>
  <c r="F79" i="1" s="1"/>
  <c r="J79" i="1" s="1"/>
  <c r="H78" i="1" l="1"/>
  <c r="I78" i="1" s="1"/>
  <c r="E79" i="1"/>
  <c r="D79" i="1"/>
  <c r="B79" i="1"/>
  <c r="A80" i="1"/>
  <c r="F80" i="1" s="1"/>
  <c r="J80" i="1" s="1"/>
  <c r="H79" i="1" l="1"/>
  <c r="I79" i="1" s="1"/>
  <c r="E80" i="1"/>
  <c r="D80" i="1"/>
  <c r="B80" i="1"/>
  <c r="A81" i="1"/>
  <c r="F81" i="1" s="1"/>
  <c r="J81" i="1" s="1"/>
  <c r="H80" i="1" l="1"/>
  <c r="I80" i="1" s="1"/>
  <c r="E81" i="1"/>
  <c r="D81" i="1"/>
  <c r="B81" i="1"/>
  <c r="A82" i="1"/>
  <c r="F82" i="1" s="1"/>
  <c r="J82" i="1" s="1"/>
  <c r="H81" i="1" l="1"/>
  <c r="I81" i="1" s="1"/>
  <c r="E82" i="1"/>
  <c r="D82" i="1"/>
  <c r="B82" i="1"/>
  <c r="A83" i="1"/>
  <c r="F83" i="1" s="1"/>
  <c r="J83" i="1" s="1"/>
  <c r="H82" i="1" l="1"/>
  <c r="I82" i="1" s="1"/>
  <c r="E83" i="1"/>
  <c r="D83" i="1"/>
  <c r="B83" i="1"/>
  <c r="A84" i="1"/>
  <c r="F84" i="1" s="1"/>
  <c r="J84" i="1" s="1"/>
  <c r="H83" i="1" l="1"/>
  <c r="I83" i="1" s="1"/>
  <c r="E84" i="1"/>
  <c r="D84" i="1"/>
  <c r="B84" i="1"/>
  <c r="A85" i="1"/>
  <c r="F85" i="1" s="1"/>
  <c r="J85" i="1" s="1"/>
  <c r="H84" i="1" l="1"/>
  <c r="I84" i="1" s="1"/>
  <c r="E85" i="1"/>
  <c r="D85" i="1"/>
  <c r="B85" i="1"/>
  <c r="A86" i="1"/>
  <c r="F86" i="1" s="1"/>
  <c r="J86" i="1" s="1"/>
  <c r="H85" i="1" l="1"/>
  <c r="I85" i="1" s="1"/>
  <c r="E86" i="1"/>
  <c r="D86" i="1"/>
  <c r="B86" i="1"/>
  <c r="A87" i="1"/>
  <c r="F87" i="1" s="1"/>
  <c r="J87" i="1" s="1"/>
  <c r="H86" i="1" l="1"/>
  <c r="I86" i="1" s="1"/>
  <c r="E87" i="1"/>
  <c r="D87" i="1"/>
  <c r="B87" i="1"/>
  <c r="A88" i="1"/>
  <c r="F88" i="1" s="1"/>
  <c r="J88" i="1" s="1"/>
  <c r="H87" i="1" l="1"/>
  <c r="I87" i="1" s="1"/>
  <c r="E88" i="1"/>
  <c r="D88" i="1"/>
  <c r="B88" i="1"/>
  <c r="A89" i="1"/>
  <c r="F89" i="1" s="1"/>
  <c r="J89" i="1" s="1"/>
  <c r="H88" i="1" l="1"/>
  <c r="I88" i="1" s="1"/>
  <c r="E89" i="1"/>
  <c r="D89" i="1"/>
  <c r="B89" i="1"/>
  <c r="A90" i="1"/>
  <c r="F90" i="1" s="1"/>
  <c r="J90" i="1" s="1"/>
  <c r="H89" i="1" l="1"/>
  <c r="I89" i="1" s="1"/>
  <c r="E90" i="1"/>
  <c r="D90" i="1"/>
  <c r="B90" i="1"/>
  <c r="A91" i="1"/>
  <c r="F91" i="1" s="1"/>
  <c r="J91" i="1" s="1"/>
  <c r="H90" i="1" l="1"/>
  <c r="I90" i="1" s="1"/>
  <c r="E91" i="1"/>
  <c r="D91" i="1"/>
  <c r="B91" i="1"/>
  <c r="A92" i="1"/>
  <c r="F92" i="1" s="1"/>
  <c r="J92" i="1" s="1"/>
  <c r="H91" i="1" l="1"/>
  <c r="I91" i="1" s="1"/>
  <c r="E92" i="1"/>
  <c r="D92" i="1"/>
  <c r="B92" i="1"/>
  <c r="A93" i="1"/>
  <c r="F93" i="1" s="1"/>
  <c r="J93" i="1" s="1"/>
  <c r="H92" i="1" l="1"/>
  <c r="I92" i="1" s="1"/>
  <c r="E93" i="1"/>
  <c r="D93" i="1"/>
  <c r="B93" i="1"/>
  <c r="A94" i="1"/>
  <c r="F94" i="1" s="1"/>
  <c r="J94" i="1" s="1"/>
  <c r="H93" i="1" l="1"/>
  <c r="I93" i="1" s="1"/>
  <c r="E94" i="1"/>
  <c r="D94" i="1"/>
  <c r="B94" i="1"/>
  <c r="A95" i="1"/>
  <c r="F95" i="1" s="1"/>
  <c r="J95" i="1" s="1"/>
  <c r="H94" i="1" l="1"/>
  <c r="I94" i="1" s="1"/>
  <c r="E95" i="1"/>
  <c r="D95" i="1"/>
  <c r="B95" i="1"/>
  <c r="A96" i="1"/>
  <c r="F96" i="1" s="1"/>
  <c r="J96" i="1" s="1"/>
  <c r="H95" i="1" l="1"/>
  <c r="I95" i="1" s="1"/>
  <c r="E96" i="1"/>
  <c r="D96" i="1"/>
  <c r="B96" i="1"/>
  <c r="A97" i="1"/>
  <c r="F97" i="1" s="1"/>
  <c r="J97" i="1" s="1"/>
  <c r="H96" i="1" l="1"/>
  <c r="I96" i="1" s="1"/>
  <c r="E97" i="1"/>
  <c r="D97" i="1"/>
  <c r="B97" i="1"/>
  <c r="A98" i="1"/>
  <c r="F98" i="1" s="1"/>
  <c r="J98" i="1" s="1"/>
  <c r="H97" i="1" l="1"/>
  <c r="I97" i="1" s="1"/>
  <c r="E98" i="1"/>
  <c r="D98" i="1"/>
  <c r="B98" i="1"/>
  <c r="A99" i="1"/>
  <c r="F99" i="1" s="1"/>
  <c r="J99" i="1" s="1"/>
  <c r="H98" i="1" l="1"/>
  <c r="I98" i="1" s="1"/>
  <c r="E99" i="1"/>
  <c r="D99" i="1"/>
  <c r="B99" i="1"/>
  <c r="A100" i="1"/>
  <c r="F100" i="1" s="1"/>
  <c r="J100" i="1" s="1"/>
  <c r="H99" i="1" l="1"/>
  <c r="I99" i="1" s="1"/>
  <c r="E100" i="1"/>
  <c r="D100" i="1"/>
  <c r="B100" i="1"/>
  <c r="A101" i="1"/>
  <c r="F101" i="1" s="1"/>
  <c r="J101" i="1" s="1"/>
  <c r="H100" i="1" l="1"/>
  <c r="I100" i="1" s="1"/>
  <c r="E101" i="1"/>
  <c r="D101" i="1"/>
  <c r="B101" i="1"/>
  <c r="A102" i="1"/>
  <c r="F102" i="1" s="1"/>
  <c r="J102" i="1" s="1"/>
  <c r="H101" i="1" l="1"/>
  <c r="I101" i="1" s="1"/>
  <c r="E102" i="1"/>
  <c r="D102" i="1"/>
  <c r="B102" i="1"/>
  <c r="A103" i="1"/>
  <c r="F103" i="1" s="1"/>
  <c r="J103" i="1" s="1"/>
  <c r="H102" i="1" l="1"/>
  <c r="I102" i="1" s="1"/>
  <c r="E103" i="1"/>
  <c r="D103" i="1"/>
  <c r="B103" i="1"/>
  <c r="A104" i="1"/>
  <c r="F104" i="1" s="1"/>
  <c r="J104" i="1" s="1"/>
  <c r="H103" i="1" l="1"/>
  <c r="I103" i="1" s="1"/>
  <c r="E104" i="1"/>
  <c r="D104" i="1"/>
  <c r="B104" i="1"/>
  <c r="A105" i="1"/>
  <c r="F105" i="1" s="1"/>
  <c r="J105" i="1" s="1"/>
  <c r="H104" i="1" l="1"/>
  <c r="I104" i="1" s="1"/>
  <c r="E105" i="1"/>
  <c r="D105" i="1"/>
  <c r="B105" i="1"/>
  <c r="A106" i="1"/>
  <c r="F106" i="1" s="1"/>
  <c r="J106" i="1" s="1"/>
  <c r="H105" i="1" l="1"/>
  <c r="I105" i="1" s="1"/>
  <c r="E106" i="1"/>
  <c r="D106" i="1"/>
  <c r="B106" i="1"/>
  <c r="A107" i="1"/>
  <c r="F107" i="1" s="1"/>
  <c r="J107" i="1" s="1"/>
  <c r="H106" i="1" l="1"/>
  <c r="I106" i="1" s="1"/>
  <c r="E107" i="1"/>
  <c r="D107" i="1"/>
  <c r="B107" i="1"/>
  <c r="A108" i="1"/>
  <c r="F108" i="1" s="1"/>
  <c r="J108" i="1" s="1"/>
  <c r="H107" i="1" l="1"/>
  <c r="I107" i="1" s="1"/>
  <c r="E108" i="1"/>
  <c r="D108" i="1"/>
  <c r="B108" i="1"/>
  <c r="A109" i="1"/>
  <c r="F109" i="1" s="1"/>
  <c r="J109" i="1" s="1"/>
  <c r="H108" i="1" l="1"/>
  <c r="I108" i="1" s="1"/>
  <c r="E109" i="1"/>
  <c r="D109" i="1"/>
  <c r="B109" i="1"/>
  <c r="A110" i="1"/>
  <c r="F110" i="1" s="1"/>
  <c r="J110" i="1" s="1"/>
  <c r="H109" i="1" l="1"/>
  <c r="I109" i="1" s="1"/>
  <c r="E110" i="1"/>
  <c r="D110" i="1"/>
  <c r="B110" i="1"/>
  <c r="A111" i="1"/>
  <c r="F111" i="1" s="1"/>
  <c r="J111" i="1" s="1"/>
  <c r="H110" i="1" l="1"/>
  <c r="I110" i="1" s="1"/>
  <c r="E111" i="1"/>
  <c r="D111" i="1"/>
  <c r="B111" i="1"/>
  <c r="A112" i="1"/>
  <c r="F112" i="1" s="1"/>
  <c r="J112" i="1" s="1"/>
  <c r="H111" i="1" l="1"/>
  <c r="I111" i="1" s="1"/>
  <c r="E112" i="1"/>
  <c r="D112" i="1"/>
  <c r="B112" i="1"/>
  <c r="A113" i="1"/>
  <c r="F113" i="1" s="1"/>
  <c r="J113" i="1" s="1"/>
  <c r="H112" i="1" l="1"/>
  <c r="I112" i="1" s="1"/>
  <c r="E113" i="1"/>
  <c r="D113" i="1"/>
  <c r="B113" i="1"/>
  <c r="A114" i="1"/>
  <c r="F114" i="1" s="1"/>
  <c r="J114" i="1" s="1"/>
  <c r="H113" i="1" l="1"/>
  <c r="I113" i="1" s="1"/>
  <c r="E114" i="1"/>
  <c r="D114" i="1"/>
  <c r="B114" i="1"/>
  <c r="A115" i="1"/>
  <c r="F115" i="1" s="1"/>
  <c r="J115" i="1" s="1"/>
  <c r="H114" i="1" l="1"/>
  <c r="I114" i="1" s="1"/>
  <c r="E115" i="1"/>
  <c r="D115" i="1"/>
  <c r="B115" i="1"/>
  <c r="A116" i="1"/>
  <c r="F116" i="1" s="1"/>
  <c r="J116" i="1" s="1"/>
  <c r="H115" i="1" l="1"/>
  <c r="I115" i="1" s="1"/>
  <c r="E116" i="1"/>
  <c r="D116" i="1"/>
  <c r="B116" i="1"/>
  <c r="A117" i="1"/>
  <c r="F117" i="1" s="1"/>
  <c r="J117" i="1" s="1"/>
  <c r="H116" i="1" l="1"/>
  <c r="I116" i="1" s="1"/>
  <c r="E117" i="1"/>
  <c r="D117" i="1"/>
  <c r="B117" i="1"/>
  <c r="A118" i="1"/>
  <c r="F118" i="1" s="1"/>
  <c r="J118" i="1" s="1"/>
  <c r="H117" i="1" l="1"/>
  <c r="I117" i="1" s="1"/>
  <c r="E118" i="1"/>
  <c r="D118" i="1"/>
  <c r="B118" i="1"/>
  <c r="A119" i="1"/>
  <c r="F119" i="1" s="1"/>
  <c r="J119" i="1" s="1"/>
  <c r="H118" i="1" l="1"/>
  <c r="I118" i="1" s="1"/>
  <c r="E119" i="1"/>
  <c r="D119" i="1"/>
  <c r="B119" i="1"/>
  <c r="A120" i="1"/>
  <c r="F120" i="1" s="1"/>
  <c r="J120" i="1" s="1"/>
  <c r="H119" i="1" l="1"/>
  <c r="I119" i="1" s="1"/>
  <c r="E120" i="1"/>
  <c r="D120" i="1"/>
  <c r="B120" i="1"/>
  <c r="A121" i="1"/>
  <c r="F121" i="1" s="1"/>
  <c r="J121" i="1" s="1"/>
  <c r="H120" i="1" l="1"/>
  <c r="I120" i="1" s="1"/>
  <c r="E121" i="1"/>
  <c r="D121" i="1"/>
  <c r="B121" i="1"/>
  <c r="A122" i="1"/>
  <c r="F122" i="1" s="1"/>
  <c r="J122" i="1" s="1"/>
  <c r="H121" i="1" l="1"/>
  <c r="I121" i="1" s="1"/>
  <c r="E122" i="1"/>
  <c r="D122" i="1"/>
  <c r="B122" i="1"/>
  <c r="A123" i="1"/>
  <c r="F123" i="1" s="1"/>
  <c r="J123" i="1" s="1"/>
  <c r="H122" i="1" l="1"/>
  <c r="I122" i="1" s="1"/>
  <c r="E123" i="1"/>
  <c r="D123" i="1"/>
  <c r="B123" i="1"/>
  <c r="A124" i="1"/>
  <c r="F124" i="1" s="1"/>
  <c r="J124" i="1" s="1"/>
  <c r="H123" i="1" l="1"/>
  <c r="I123" i="1" s="1"/>
  <c r="E124" i="1"/>
  <c r="D124" i="1"/>
  <c r="B124" i="1"/>
  <c r="A125" i="1"/>
  <c r="F125" i="1" s="1"/>
  <c r="J125" i="1" s="1"/>
  <c r="H124" i="1" l="1"/>
  <c r="I124" i="1" s="1"/>
  <c r="E125" i="1"/>
  <c r="D125" i="1"/>
  <c r="B125" i="1"/>
  <c r="A126" i="1"/>
  <c r="F126" i="1" s="1"/>
  <c r="J126" i="1" s="1"/>
  <c r="H125" i="1" l="1"/>
  <c r="I125" i="1" s="1"/>
  <c r="E126" i="1"/>
  <c r="D126" i="1"/>
  <c r="B126" i="1"/>
  <c r="A127" i="1"/>
  <c r="F127" i="1" s="1"/>
  <c r="J127" i="1" s="1"/>
  <c r="H126" i="1" l="1"/>
  <c r="I126" i="1" s="1"/>
  <c r="E127" i="1"/>
  <c r="D127" i="1"/>
  <c r="B127" i="1"/>
  <c r="A128" i="1"/>
  <c r="F128" i="1" s="1"/>
  <c r="J128" i="1" s="1"/>
  <c r="H127" i="1" l="1"/>
  <c r="I127" i="1" s="1"/>
  <c r="E128" i="1"/>
  <c r="D128" i="1"/>
  <c r="B128" i="1"/>
  <c r="A129" i="1"/>
  <c r="F129" i="1" s="1"/>
  <c r="J129" i="1" s="1"/>
  <c r="H128" i="1" l="1"/>
  <c r="I128" i="1" s="1"/>
  <c r="E129" i="1"/>
  <c r="D129" i="1"/>
  <c r="B129" i="1"/>
  <c r="A130" i="1"/>
  <c r="F130" i="1" s="1"/>
  <c r="J130" i="1" s="1"/>
  <c r="H129" i="1" l="1"/>
  <c r="I129" i="1" s="1"/>
  <c r="E130" i="1"/>
  <c r="D130" i="1"/>
  <c r="B130" i="1"/>
  <c r="A131" i="1"/>
  <c r="F131" i="1" s="1"/>
  <c r="J131" i="1" s="1"/>
  <c r="H130" i="1" l="1"/>
  <c r="I130" i="1" s="1"/>
  <c r="E131" i="1"/>
  <c r="D131" i="1"/>
  <c r="B131" i="1"/>
  <c r="A132" i="1"/>
  <c r="F132" i="1" s="1"/>
  <c r="J132" i="1" s="1"/>
  <c r="H131" i="1" l="1"/>
  <c r="I131" i="1" s="1"/>
  <c r="E132" i="1"/>
  <c r="D132" i="1"/>
  <c r="B132" i="1"/>
  <c r="A133" i="1"/>
  <c r="F133" i="1" s="1"/>
  <c r="J133" i="1" s="1"/>
  <c r="H132" i="1" l="1"/>
  <c r="I132" i="1" s="1"/>
  <c r="E133" i="1"/>
  <c r="D133" i="1"/>
  <c r="B133" i="1"/>
  <c r="A134" i="1"/>
  <c r="F134" i="1" s="1"/>
  <c r="J134" i="1" s="1"/>
  <c r="H133" i="1" l="1"/>
  <c r="I133" i="1" s="1"/>
  <c r="E134" i="1"/>
  <c r="D134" i="1"/>
  <c r="B134" i="1"/>
  <c r="A135" i="1"/>
  <c r="F135" i="1" s="1"/>
  <c r="J135" i="1" s="1"/>
  <c r="H134" i="1" l="1"/>
  <c r="I134" i="1" s="1"/>
  <c r="E135" i="1"/>
  <c r="D135" i="1"/>
  <c r="B135" i="1"/>
  <c r="A136" i="1"/>
  <c r="F136" i="1" s="1"/>
  <c r="J136" i="1" s="1"/>
  <c r="H135" i="1" l="1"/>
  <c r="I135" i="1" s="1"/>
  <c r="E136" i="1"/>
  <c r="D136" i="1"/>
  <c r="B136" i="1"/>
  <c r="A137" i="1"/>
  <c r="F137" i="1" s="1"/>
  <c r="J137" i="1" s="1"/>
  <c r="H136" i="1" l="1"/>
  <c r="I136" i="1" s="1"/>
  <c r="E137" i="1"/>
  <c r="D137" i="1"/>
  <c r="B137" i="1"/>
  <c r="A138" i="1"/>
  <c r="F138" i="1" s="1"/>
  <c r="J138" i="1" s="1"/>
  <c r="H137" i="1" l="1"/>
  <c r="I137" i="1" s="1"/>
  <c r="E138" i="1"/>
  <c r="D138" i="1"/>
  <c r="B138" i="1"/>
  <c r="A139" i="1"/>
  <c r="F139" i="1" s="1"/>
  <c r="J139" i="1" s="1"/>
  <c r="H138" i="1" l="1"/>
  <c r="I138" i="1" s="1"/>
  <c r="E139" i="1"/>
  <c r="D139" i="1"/>
  <c r="B139" i="1"/>
  <c r="A140" i="1"/>
  <c r="F140" i="1" s="1"/>
  <c r="J140" i="1" s="1"/>
  <c r="H139" i="1" l="1"/>
  <c r="I139" i="1" s="1"/>
  <c r="E140" i="1"/>
  <c r="D140" i="1"/>
  <c r="B140" i="1"/>
  <c r="A141" i="1"/>
  <c r="F141" i="1" s="1"/>
  <c r="J141" i="1" s="1"/>
  <c r="H140" i="1" l="1"/>
  <c r="I140" i="1" s="1"/>
  <c r="E141" i="1"/>
  <c r="D141" i="1"/>
  <c r="B141" i="1"/>
  <c r="A142" i="1"/>
  <c r="F142" i="1" s="1"/>
  <c r="J142" i="1" s="1"/>
  <c r="H141" i="1" l="1"/>
  <c r="I141" i="1" s="1"/>
  <c r="E142" i="1"/>
  <c r="D142" i="1"/>
  <c r="B142" i="1"/>
  <c r="A143" i="1"/>
  <c r="F143" i="1" s="1"/>
  <c r="J143" i="1" s="1"/>
  <c r="H142" i="1" l="1"/>
  <c r="I142" i="1" s="1"/>
  <c r="E143" i="1"/>
  <c r="D143" i="1"/>
  <c r="B143" i="1"/>
  <c r="A144" i="1"/>
  <c r="F144" i="1" s="1"/>
  <c r="J144" i="1" s="1"/>
  <c r="H143" i="1" l="1"/>
  <c r="I143" i="1" s="1"/>
  <c r="E144" i="1"/>
  <c r="D144" i="1"/>
  <c r="B144" i="1"/>
  <c r="A145" i="1"/>
  <c r="F145" i="1" s="1"/>
  <c r="J145" i="1" s="1"/>
  <c r="H144" i="1" l="1"/>
  <c r="I144" i="1" s="1"/>
  <c r="E145" i="1"/>
  <c r="D145" i="1"/>
  <c r="B145" i="1"/>
  <c r="A146" i="1"/>
  <c r="F146" i="1" s="1"/>
  <c r="J146" i="1" s="1"/>
  <c r="H145" i="1" l="1"/>
  <c r="I145" i="1" s="1"/>
  <c r="E146" i="1"/>
  <c r="D146" i="1"/>
  <c r="B146" i="1"/>
  <c r="A147" i="1"/>
  <c r="F147" i="1" s="1"/>
  <c r="J147" i="1" s="1"/>
  <c r="H146" i="1" l="1"/>
  <c r="I146" i="1" s="1"/>
  <c r="E147" i="1"/>
  <c r="D147" i="1"/>
  <c r="B147" i="1"/>
  <c r="A148" i="1"/>
  <c r="F148" i="1" s="1"/>
  <c r="J148" i="1" s="1"/>
  <c r="H147" i="1" l="1"/>
  <c r="I147" i="1" s="1"/>
  <c r="E148" i="1"/>
  <c r="D148" i="1"/>
  <c r="B148" i="1"/>
  <c r="A149" i="1"/>
  <c r="F149" i="1" s="1"/>
  <c r="J149" i="1" s="1"/>
  <c r="H148" i="1" l="1"/>
  <c r="I148" i="1" s="1"/>
  <c r="E149" i="1"/>
  <c r="D149" i="1"/>
  <c r="B149" i="1"/>
  <c r="A150" i="1"/>
  <c r="F150" i="1" s="1"/>
  <c r="J150" i="1" s="1"/>
  <c r="H149" i="1" l="1"/>
  <c r="I149" i="1" s="1"/>
  <c r="E150" i="1"/>
  <c r="D150" i="1"/>
  <c r="B150" i="1"/>
  <c r="A151" i="1"/>
  <c r="F151" i="1" s="1"/>
  <c r="J151" i="1" s="1"/>
  <c r="H150" i="1" l="1"/>
  <c r="I150" i="1" s="1"/>
  <c r="E151" i="1"/>
  <c r="D151" i="1"/>
  <c r="B151" i="1"/>
  <c r="A152" i="1"/>
  <c r="F152" i="1" s="1"/>
  <c r="J152" i="1" s="1"/>
  <c r="H151" i="1" l="1"/>
  <c r="I151" i="1" s="1"/>
  <c r="E152" i="1"/>
  <c r="D152" i="1"/>
  <c r="B152" i="1"/>
  <c r="A153" i="1"/>
  <c r="F153" i="1" s="1"/>
  <c r="J153" i="1" s="1"/>
  <c r="H152" i="1" l="1"/>
  <c r="I152" i="1" s="1"/>
  <c r="E153" i="1"/>
  <c r="D153" i="1"/>
  <c r="B153" i="1"/>
  <c r="A154" i="1"/>
  <c r="F154" i="1" s="1"/>
  <c r="J154" i="1" s="1"/>
  <c r="H153" i="1" l="1"/>
  <c r="I153" i="1" s="1"/>
  <c r="E154" i="1"/>
  <c r="D154" i="1"/>
  <c r="B154" i="1"/>
  <c r="A155" i="1"/>
  <c r="F155" i="1" s="1"/>
  <c r="J155" i="1" s="1"/>
  <c r="H154" i="1" l="1"/>
  <c r="I154" i="1" s="1"/>
  <c r="E155" i="1"/>
  <c r="D155" i="1"/>
  <c r="B155" i="1"/>
  <c r="A156" i="1"/>
  <c r="F156" i="1" s="1"/>
  <c r="J156" i="1" s="1"/>
  <c r="H155" i="1" l="1"/>
  <c r="I155" i="1" s="1"/>
  <c r="E156" i="1"/>
  <c r="D156" i="1"/>
  <c r="B156" i="1"/>
  <c r="A157" i="1"/>
  <c r="F157" i="1" s="1"/>
  <c r="J157" i="1" s="1"/>
  <c r="H156" i="1" l="1"/>
  <c r="I156" i="1" s="1"/>
  <c r="E157" i="1"/>
  <c r="D157" i="1"/>
  <c r="B157" i="1"/>
  <c r="A158" i="1"/>
  <c r="F158" i="1" s="1"/>
  <c r="J158" i="1" s="1"/>
  <c r="H157" i="1" l="1"/>
  <c r="I157" i="1" s="1"/>
  <c r="E158" i="1"/>
  <c r="D158" i="1"/>
  <c r="B158" i="1"/>
  <c r="A159" i="1"/>
  <c r="F159" i="1" s="1"/>
  <c r="J159" i="1" s="1"/>
  <c r="H158" i="1" l="1"/>
  <c r="I158" i="1" s="1"/>
  <c r="E159" i="1"/>
  <c r="D159" i="1"/>
  <c r="B159" i="1"/>
  <c r="A160" i="1"/>
  <c r="F160" i="1" s="1"/>
  <c r="J160" i="1" s="1"/>
  <c r="H159" i="1" l="1"/>
  <c r="I159" i="1" s="1"/>
  <c r="E160" i="1"/>
  <c r="D160" i="1"/>
  <c r="B160" i="1"/>
  <c r="A161" i="1"/>
  <c r="F161" i="1" s="1"/>
  <c r="J161" i="1" s="1"/>
  <c r="H160" i="1" l="1"/>
  <c r="I160" i="1" s="1"/>
  <c r="E161" i="1"/>
  <c r="D161" i="1"/>
  <c r="B161" i="1"/>
  <c r="A162" i="1"/>
  <c r="F162" i="1" s="1"/>
  <c r="J162" i="1" s="1"/>
  <c r="H161" i="1" l="1"/>
  <c r="I161" i="1" s="1"/>
  <c r="E162" i="1"/>
  <c r="D162" i="1"/>
  <c r="B162" i="1"/>
  <c r="A163" i="1"/>
  <c r="F163" i="1" s="1"/>
  <c r="J163" i="1" s="1"/>
  <c r="H162" i="1" l="1"/>
  <c r="I162" i="1" s="1"/>
  <c r="E163" i="1"/>
  <c r="D163" i="1"/>
  <c r="B163" i="1"/>
  <c r="A164" i="1"/>
  <c r="F164" i="1" s="1"/>
  <c r="J164" i="1" s="1"/>
  <c r="H163" i="1" l="1"/>
  <c r="I163" i="1" s="1"/>
  <c r="E164" i="1"/>
  <c r="D164" i="1"/>
  <c r="B164" i="1"/>
  <c r="A165" i="1"/>
  <c r="F165" i="1" s="1"/>
  <c r="J165" i="1" s="1"/>
  <c r="H164" i="1" l="1"/>
  <c r="I164" i="1" s="1"/>
  <c r="E165" i="1"/>
  <c r="D165" i="1"/>
  <c r="B165" i="1"/>
  <c r="A166" i="1"/>
  <c r="F166" i="1" s="1"/>
  <c r="J166" i="1" s="1"/>
  <c r="H165" i="1" l="1"/>
  <c r="I165" i="1" s="1"/>
  <c r="E166" i="1"/>
  <c r="D166" i="1"/>
  <c r="B166" i="1"/>
  <c r="A167" i="1"/>
  <c r="F167" i="1" s="1"/>
  <c r="J167" i="1" s="1"/>
  <c r="H166" i="1" l="1"/>
  <c r="I166" i="1" s="1"/>
  <c r="E167" i="1"/>
  <c r="D167" i="1"/>
  <c r="B167" i="1"/>
  <c r="A168" i="1"/>
  <c r="F168" i="1" s="1"/>
  <c r="J168" i="1" s="1"/>
  <c r="H167" i="1" l="1"/>
  <c r="I167" i="1" s="1"/>
  <c r="E168" i="1"/>
  <c r="D168" i="1"/>
  <c r="B168" i="1"/>
  <c r="A169" i="1"/>
  <c r="F169" i="1" s="1"/>
  <c r="J169" i="1" s="1"/>
  <c r="H168" i="1" l="1"/>
  <c r="I168" i="1" s="1"/>
  <c r="E169" i="1"/>
  <c r="D169" i="1"/>
  <c r="B169" i="1"/>
  <c r="A170" i="1"/>
  <c r="F170" i="1" s="1"/>
  <c r="J170" i="1" s="1"/>
  <c r="H169" i="1" l="1"/>
  <c r="I169" i="1" s="1"/>
  <c r="E170" i="1"/>
  <c r="D170" i="1"/>
  <c r="B170" i="1"/>
  <c r="A171" i="1"/>
  <c r="F171" i="1" s="1"/>
  <c r="J171" i="1" s="1"/>
  <c r="H170" i="1" l="1"/>
  <c r="I170" i="1" s="1"/>
  <c r="E171" i="1"/>
  <c r="D171" i="1"/>
  <c r="B171" i="1"/>
  <c r="A172" i="1"/>
  <c r="F172" i="1" s="1"/>
  <c r="J172" i="1" s="1"/>
  <c r="H171" i="1" l="1"/>
  <c r="I171" i="1" s="1"/>
  <c r="E172" i="1"/>
  <c r="D172" i="1"/>
  <c r="B172" i="1"/>
  <c r="A173" i="1"/>
  <c r="F173" i="1" s="1"/>
  <c r="J173" i="1" s="1"/>
  <c r="H172" i="1" l="1"/>
  <c r="I172" i="1" s="1"/>
  <c r="E173" i="1"/>
  <c r="D173" i="1"/>
  <c r="B173" i="1"/>
  <c r="A174" i="1"/>
  <c r="F174" i="1" s="1"/>
  <c r="J174" i="1" s="1"/>
  <c r="H173" i="1" l="1"/>
  <c r="I173" i="1" s="1"/>
  <c r="E174" i="1"/>
  <c r="D174" i="1"/>
  <c r="B174" i="1"/>
  <c r="A175" i="1"/>
  <c r="F175" i="1" s="1"/>
  <c r="J175" i="1" s="1"/>
  <c r="H174" i="1" l="1"/>
  <c r="I174" i="1" s="1"/>
  <c r="E175" i="1"/>
  <c r="D175" i="1"/>
  <c r="B175" i="1"/>
  <c r="A176" i="1"/>
  <c r="F176" i="1" s="1"/>
  <c r="J176" i="1" s="1"/>
  <c r="H175" i="1" l="1"/>
  <c r="I175" i="1" s="1"/>
  <c r="E176" i="1"/>
  <c r="D176" i="1"/>
  <c r="B176" i="1"/>
  <c r="A177" i="1"/>
  <c r="F177" i="1" s="1"/>
  <c r="J177" i="1" s="1"/>
  <c r="H176" i="1" l="1"/>
  <c r="I176" i="1" s="1"/>
  <c r="E177" i="1"/>
  <c r="D177" i="1"/>
  <c r="B177" i="1"/>
  <c r="A178" i="1"/>
  <c r="F178" i="1" s="1"/>
  <c r="J178" i="1" s="1"/>
  <c r="H177" i="1" l="1"/>
  <c r="I177" i="1" s="1"/>
  <c r="E178" i="1"/>
  <c r="D178" i="1"/>
  <c r="B178" i="1"/>
  <c r="A179" i="1"/>
  <c r="F179" i="1" s="1"/>
  <c r="J179" i="1" s="1"/>
  <c r="H178" i="1" l="1"/>
  <c r="I178" i="1" s="1"/>
  <c r="E179" i="1"/>
  <c r="D179" i="1"/>
  <c r="B179" i="1"/>
  <c r="A180" i="1"/>
  <c r="F180" i="1" s="1"/>
  <c r="J180" i="1" s="1"/>
  <c r="H179" i="1" l="1"/>
  <c r="I179" i="1" s="1"/>
  <c r="E180" i="1"/>
  <c r="D180" i="1"/>
  <c r="B180" i="1"/>
  <c r="A181" i="1"/>
  <c r="F181" i="1" s="1"/>
  <c r="J181" i="1" s="1"/>
  <c r="H180" i="1" l="1"/>
  <c r="I180" i="1" s="1"/>
  <c r="E181" i="1"/>
  <c r="D181" i="1"/>
  <c r="B181" i="1"/>
  <c r="A182" i="1"/>
  <c r="F182" i="1" s="1"/>
  <c r="J182" i="1" s="1"/>
  <c r="H181" i="1" l="1"/>
  <c r="I181" i="1" s="1"/>
  <c r="E182" i="1"/>
  <c r="D182" i="1"/>
  <c r="B182" i="1"/>
  <c r="A183" i="1"/>
  <c r="F183" i="1" s="1"/>
  <c r="J183" i="1" s="1"/>
  <c r="H182" i="1" l="1"/>
  <c r="I182" i="1" s="1"/>
  <c r="E183" i="1"/>
  <c r="D183" i="1"/>
  <c r="B183" i="1"/>
  <c r="A184" i="1"/>
  <c r="F184" i="1" s="1"/>
  <c r="J184" i="1" s="1"/>
  <c r="H183" i="1" l="1"/>
  <c r="I183" i="1" s="1"/>
  <c r="E184" i="1"/>
  <c r="D184" i="1"/>
  <c r="B184" i="1"/>
  <c r="A185" i="1"/>
  <c r="F185" i="1" s="1"/>
  <c r="J185" i="1" s="1"/>
  <c r="H184" i="1" l="1"/>
  <c r="I184" i="1" s="1"/>
  <c r="E185" i="1"/>
  <c r="D185" i="1"/>
  <c r="B185" i="1"/>
  <c r="A186" i="1"/>
  <c r="F186" i="1" s="1"/>
  <c r="J186" i="1" s="1"/>
  <c r="H185" i="1" l="1"/>
  <c r="I185" i="1" s="1"/>
  <c r="E186" i="1"/>
  <c r="D186" i="1"/>
  <c r="B186" i="1"/>
  <c r="A187" i="1"/>
  <c r="F187" i="1" s="1"/>
  <c r="J187" i="1" s="1"/>
  <c r="H186" i="1" l="1"/>
  <c r="I186" i="1" s="1"/>
  <c r="E187" i="1"/>
  <c r="D187" i="1"/>
  <c r="B187" i="1"/>
  <c r="A188" i="1"/>
  <c r="F188" i="1" s="1"/>
  <c r="J188" i="1" s="1"/>
  <c r="H187" i="1" l="1"/>
  <c r="I187" i="1" s="1"/>
  <c r="E188" i="1"/>
  <c r="D188" i="1"/>
  <c r="B188" i="1"/>
  <c r="A189" i="1"/>
  <c r="F189" i="1" s="1"/>
  <c r="J189" i="1" s="1"/>
  <c r="H188" i="1" l="1"/>
  <c r="I188" i="1" s="1"/>
  <c r="E189" i="1"/>
  <c r="D189" i="1"/>
  <c r="B189" i="1"/>
  <c r="A190" i="1"/>
  <c r="F190" i="1" s="1"/>
  <c r="J190" i="1" s="1"/>
  <c r="H189" i="1" l="1"/>
  <c r="I189" i="1" s="1"/>
  <c r="E190" i="1"/>
  <c r="D190" i="1"/>
  <c r="B190" i="1"/>
  <c r="A191" i="1"/>
  <c r="F191" i="1" s="1"/>
  <c r="J191" i="1" s="1"/>
  <c r="H190" i="1" l="1"/>
  <c r="I190" i="1" s="1"/>
  <c r="E191" i="1"/>
  <c r="D191" i="1"/>
  <c r="B191" i="1"/>
  <c r="A192" i="1"/>
  <c r="F192" i="1" s="1"/>
  <c r="J192" i="1" s="1"/>
  <c r="H191" i="1" l="1"/>
  <c r="I191" i="1" s="1"/>
  <c r="E192" i="1"/>
  <c r="D192" i="1"/>
  <c r="B192" i="1"/>
  <c r="A193" i="1"/>
  <c r="F193" i="1" s="1"/>
  <c r="J193" i="1" s="1"/>
  <c r="H192" i="1" l="1"/>
  <c r="I192" i="1" s="1"/>
  <c r="E193" i="1"/>
  <c r="D193" i="1"/>
  <c r="B193" i="1"/>
  <c r="A194" i="1"/>
  <c r="F194" i="1" s="1"/>
  <c r="J194" i="1" s="1"/>
  <c r="H193" i="1" l="1"/>
  <c r="I193" i="1" s="1"/>
  <c r="E194" i="1"/>
  <c r="D194" i="1"/>
  <c r="B194" i="1"/>
  <c r="A195" i="1"/>
  <c r="F195" i="1" s="1"/>
  <c r="J195" i="1" s="1"/>
  <c r="H194" i="1" l="1"/>
  <c r="I194" i="1" s="1"/>
  <c r="E195" i="1"/>
  <c r="D195" i="1"/>
  <c r="B195" i="1"/>
  <c r="A196" i="1"/>
  <c r="F196" i="1" s="1"/>
  <c r="J196" i="1" s="1"/>
  <c r="H195" i="1" l="1"/>
  <c r="I195" i="1" s="1"/>
  <c r="E196" i="1"/>
  <c r="D196" i="1"/>
  <c r="B196" i="1"/>
  <c r="A197" i="1"/>
  <c r="F197" i="1" s="1"/>
  <c r="J197" i="1" s="1"/>
  <c r="H196" i="1" l="1"/>
  <c r="I196" i="1" s="1"/>
  <c r="E197" i="1"/>
  <c r="D197" i="1"/>
  <c r="B197" i="1"/>
  <c r="A198" i="1"/>
  <c r="F198" i="1" s="1"/>
  <c r="J198" i="1" s="1"/>
  <c r="H197" i="1" l="1"/>
  <c r="I197" i="1" s="1"/>
  <c r="E198" i="1"/>
  <c r="D198" i="1"/>
  <c r="B198" i="1"/>
  <c r="A199" i="1"/>
  <c r="F199" i="1" s="1"/>
  <c r="J199" i="1" s="1"/>
  <c r="H198" i="1" l="1"/>
  <c r="I198" i="1" s="1"/>
  <c r="E199" i="1"/>
  <c r="D199" i="1"/>
  <c r="B199" i="1"/>
  <c r="A200" i="1"/>
  <c r="F200" i="1" s="1"/>
  <c r="J200" i="1" s="1"/>
  <c r="H199" i="1" l="1"/>
  <c r="I199" i="1" s="1"/>
  <c r="E200" i="1"/>
  <c r="D200" i="1"/>
  <c r="B200" i="1"/>
  <c r="A201" i="1"/>
  <c r="F201" i="1" s="1"/>
  <c r="J201" i="1" s="1"/>
  <c r="H200" i="1" l="1"/>
  <c r="I200" i="1" s="1"/>
  <c r="E201" i="1"/>
  <c r="D201" i="1"/>
  <c r="B201" i="1"/>
  <c r="A202" i="1"/>
  <c r="F202" i="1" s="1"/>
  <c r="J202" i="1" s="1"/>
  <c r="H201" i="1" l="1"/>
  <c r="I201" i="1" s="1"/>
  <c r="E202" i="1"/>
  <c r="D202" i="1"/>
  <c r="B202" i="1"/>
  <c r="A203" i="1"/>
  <c r="F203" i="1" s="1"/>
  <c r="J203" i="1" s="1"/>
  <c r="H202" i="1" l="1"/>
  <c r="I202" i="1" s="1"/>
  <c r="E203" i="1"/>
  <c r="D203" i="1"/>
  <c r="B203" i="1"/>
  <c r="A204" i="1"/>
  <c r="F204" i="1" s="1"/>
  <c r="J204" i="1" s="1"/>
  <c r="H203" i="1" l="1"/>
  <c r="I203" i="1" s="1"/>
  <c r="E204" i="1"/>
  <c r="D204" i="1"/>
  <c r="B204" i="1"/>
  <c r="A205" i="1"/>
  <c r="F205" i="1" s="1"/>
  <c r="J205" i="1" s="1"/>
  <c r="H204" i="1" l="1"/>
  <c r="I204" i="1" s="1"/>
  <c r="E205" i="1"/>
  <c r="D205" i="1"/>
  <c r="B205" i="1"/>
  <c r="A206" i="1"/>
  <c r="F206" i="1" s="1"/>
  <c r="J206" i="1" s="1"/>
  <c r="H205" i="1" l="1"/>
  <c r="I205" i="1" s="1"/>
  <c r="E206" i="1"/>
  <c r="D206" i="1"/>
  <c r="B206" i="1"/>
  <c r="A207" i="1"/>
  <c r="F207" i="1" s="1"/>
  <c r="J207" i="1" s="1"/>
  <c r="H206" i="1" l="1"/>
  <c r="I206" i="1" s="1"/>
  <c r="E207" i="1"/>
  <c r="D207" i="1"/>
  <c r="B207" i="1"/>
  <c r="A208" i="1"/>
  <c r="F208" i="1" s="1"/>
  <c r="J208" i="1" s="1"/>
  <c r="H207" i="1" l="1"/>
  <c r="I207" i="1" s="1"/>
  <c r="E208" i="1"/>
  <c r="D208" i="1"/>
  <c r="B208" i="1"/>
  <c r="A209" i="1"/>
  <c r="F209" i="1" s="1"/>
  <c r="J209" i="1" s="1"/>
  <c r="H208" i="1" l="1"/>
  <c r="I208" i="1" s="1"/>
  <c r="E209" i="1"/>
  <c r="D209" i="1"/>
  <c r="B209" i="1"/>
  <c r="A210" i="1"/>
  <c r="F210" i="1" s="1"/>
  <c r="J210" i="1" s="1"/>
  <c r="H209" i="1" l="1"/>
  <c r="I209" i="1" s="1"/>
  <c r="E210" i="1"/>
  <c r="D210" i="1"/>
  <c r="B210" i="1"/>
  <c r="A211" i="1"/>
  <c r="F211" i="1" s="1"/>
  <c r="J211" i="1" s="1"/>
  <c r="H210" i="1" l="1"/>
  <c r="I210" i="1" s="1"/>
  <c r="E211" i="1"/>
  <c r="D211" i="1"/>
  <c r="B211" i="1"/>
  <c r="A212" i="1"/>
  <c r="F212" i="1" s="1"/>
  <c r="J212" i="1" s="1"/>
  <c r="H211" i="1" l="1"/>
  <c r="I211" i="1" s="1"/>
  <c r="E212" i="1"/>
  <c r="D212" i="1"/>
  <c r="B212" i="1"/>
  <c r="A213" i="1"/>
  <c r="F213" i="1" s="1"/>
  <c r="J213" i="1" s="1"/>
  <c r="H212" i="1" l="1"/>
  <c r="I212" i="1" s="1"/>
  <c r="E213" i="1"/>
  <c r="D213" i="1"/>
  <c r="B213" i="1"/>
  <c r="A214" i="1"/>
  <c r="F214" i="1" s="1"/>
  <c r="J214" i="1" s="1"/>
  <c r="H213" i="1" l="1"/>
  <c r="I213" i="1" s="1"/>
  <c r="E214" i="1"/>
  <c r="D214" i="1"/>
  <c r="B214" i="1"/>
  <c r="A215" i="1"/>
  <c r="F215" i="1" s="1"/>
  <c r="J215" i="1" s="1"/>
  <c r="H214" i="1" l="1"/>
  <c r="I214" i="1" s="1"/>
  <c r="E215" i="1"/>
  <c r="D215" i="1"/>
  <c r="B215" i="1"/>
  <c r="A216" i="1"/>
  <c r="F216" i="1" s="1"/>
  <c r="J216" i="1" s="1"/>
  <c r="H215" i="1" l="1"/>
  <c r="I215" i="1" s="1"/>
  <c r="E216" i="1"/>
  <c r="D216" i="1"/>
  <c r="B216" i="1"/>
  <c r="A217" i="1"/>
  <c r="F217" i="1" s="1"/>
  <c r="J217" i="1" s="1"/>
  <c r="H216" i="1" l="1"/>
  <c r="I216" i="1" s="1"/>
  <c r="E217" i="1"/>
  <c r="D217" i="1"/>
  <c r="B217" i="1"/>
  <c r="A218" i="1"/>
  <c r="F218" i="1" s="1"/>
  <c r="J218" i="1" s="1"/>
  <c r="H217" i="1" l="1"/>
  <c r="I217" i="1" s="1"/>
  <c r="E218" i="1"/>
  <c r="D218" i="1"/>
  <c r="B218" i="1"/>
  <c r="A219" i="1"/>
  <c r="F219" i="1" s="1"/>
  <c r="J219" i="1" s="1"/>
  <c r="H218" i="1" l="1"/>
  <c r="I218" i="1" s="1"/>
  <c r="E219" i="1"/>
  <c r="D219" i="1"/>
  <c r="B219" i="1"/>
  <c r="A220" i="1"/>
  <c r="F220" i="1" s="1"/>
  <c r="J220" i="1" s="1"/>
  <c r="H219" i="1" l="1"/>
  <c r="I219" i="1" s="1"/>
  <c r="E220" i="1"/>
  <c r="D220" i="1"/>
  <c r="B220" i="1"/>
  <c r="A221" i="1"/>
  <c r="F221" i="1" s="1"/>
  <c r="J221" i="1" s="1"/>
  <c r="H220" i="1" l="1"/>
  <c r="I220" i="1" s="1"/>
  <c r="E221" i="1"/>
  <c r="D221" i="1"/>
  <c r="B221" i="1"/>
  <c r="A222" i="1"/>
  <c r="F222" i="1" s="1"/>
  <c r="J222" i="1" s="1"/>
  <c r="H221" i="1" l="1"/>
  <c r="I221" i="1" s="1"/>
  <c r="E222" i="1"/>
  <c r="D222" i="1"/>
  <c r="B222" i="1"/>
  <c r="A223" i="1"/>
  <c r="F223" i="1" s="1"/>
  <c r="J223" i="1" s="1"/>
  <c r="H222" i="1" l="1"/>
  <c r="I222" i="1" s="1"/>
  <c r="E223" i="1"/>
  <c r="D223" i="1"/>
  <c r="B223" i="1"/>
  <c r="A224" i="1"/>
  <c r="F224" i="1" s="1"/>
  <c r="J224" i="1" s="1"/>
  <c r="H223" i="1" l="1"/>
  <c r="I223" i="1" s="1"/>
  <c r="E224" i="1"/>
  <c r="D224" i="1"/>
  <c r="B224" i="1"/>
  <c r="A225" i="1"/>
  <c r="F225" i="1" s="1"/>
  <c r="J225" i="1" s="1"/>
  <c r="H224" i="1" l="1"/>
  <c r="I224" i="1" s="1"/>
  <c r="E225" i="1"/>
  <c r="D225" i="1"/>
  <c r="B225" i="1"/>
  <c r="A226" i="1"/>
  <c r="F226" i="1" s="1"/>
  <c r="J226" i="1" s="1"/>
  <c r="H225" i="1" l="1"/>
  <c r="I225" i="1" s="1"/>
  <c r="E226" i="1"/>
  <c r="D226" i="1"/>
  <c r="B226" i="1"/>
  <c r="A227" i="1"/>
  <c r="F227" i="1" s="1"/>
  <c r="J227" i="1" s="1"/>
  <c r="H226" i="1" l="1"/>
  <c r="I226" i="1" s="1"/>
  <c r="E227" i="1"/>
  <c r="D227" i="1"/>
  <c r="B227" i="1"/>
  <c r="A228" i="1"/>
  <c r="F228" i="1" s="1"/>
  <c r="J228" i="1" s="1"/>
  <c r="H227" i="1" l="1"/>
  <c r="I227" i="1" s="1"/>
  <c r="E228" i="1"/>
  <c r="D228" i="1"/>
  <c r="B228" i="1"/>
  <c r="A229" i="1"/>
  <c r="F229" i="1" s="1"/>
  <c r="J229" i="1" s="1"/>
  <c r="H228" i="1" l="1"/>
  <c r="I228" i="1" s="1"/>
  <c r="E229" i="1"/>
  <c r="D229" i="1"/>
  <c r="B229" i="1"/>
  <c r="A230" i="1"/>
  <c r="F230" i="1" s="1"/>
  <c r="J230" i="1" s="1"/>
  <c r="H229" i="1" l="1"/>
  <c r="I229" i="1" s="1"/>
  <c r="E230" i="1"/>
  <c r="D230" i="1"/>
  <c r="B230" i="1"/>
  <c r="A231" i="1"/>
  <c r="F231" i="1" s="1"/>
  <c r="J231" i="1" s="1"/>
  <c r="H230" i="1" l="1"/>
  <c r="I230" i="1" s="1"/>
  <c r="E231" i="1"/>
  <c r="D231" i="1"/>
  <c r="B231" i="1"/>
  <c r="A232" i="1"/>
  <c r="F232" i="1" s="1"/>
  <c r="J232" i="1" s="1"/>
  <c r="H231" i="1" l="1"/>
  <c r="I231" i="1" s="1"/>
  <c r="E232" i="1"/>
  <c r="D232" i="1"/>
  <c r="B232" i="1"/>
  <c r="A233" i="1"/>
  <c r="F233" i="1" s="1"/>
  <c r="J233" i="1" s="1"/>
  <c r="H232" i="1" l="1"/>
  <c r="I232" i="1" s="1"/>
  <c r="E233" i="1"/>
  <c r="D233" i="1"/>
  <c r="B233" i="1"/>
  <c r="A234" i="1"/>
  <c r="F234" i="1" s="1"/>
  <c r="J234" i="1" s="1"/>
  <c r="H233" i="1" l="1"/>
  <c r="I233" i="1" s="1"/>
  <c r="E234" i="1"/>
  <c r="D234" i="1"/>
  <c r="B234" i="1"/>
  <c r="A235" i="1"/>
  <c r="F235" i="1" s="1"/>
  <c r="J235" i="1" s="1"/>
  <c r="H234" i="1" l="1"/>
  <c r="I234" i="1" s="1"/>
  <c r="E235" i="1"/>
  <c r="D235" i="1"/>
  <c r="B235" i="1"/>
  <c r="A236" i="1"/>
  <c r="F236" i="1" s="1"/>
  <c r="J236" i="1" s="1"/>
  <c r="H235" i="1" l="1"/>
  <c r="I235" i="1" s="1"/>
  <c r="E236" i="1"/>
  <c r="D236" i="1"/>
  <c r="B236" i="1"/>
  <c r="A237" i="1"/>
  <c r="F237" i="1" s="1"/>
  <c r="J237" i="1" s="1"/>
  <c r="H236" i="1" l="1"/>
  <c r="I236" i="1" s="1"/>
  <c r="E237" i="1"/>
  <c r="D237" i="1"/>
  <c r="B237" i="1"/>
  <c r="A238" i="1"/>
  <c r="F238" i="1" s="1"/>
  <c r="J238" i="1" s="1"/>
  <c r="H237" i="1" l="1"/>
  <c r="I237" i="1" s="1"/>
  <c r="E238" i="1"/>
  <c r="D238" i="1"/>
  <c r="B238" i="1"/>
  <c r="A239" i="1"/>
  <c r="F239" i="1" s="1"/>
  <c r="J239" i="1" s="1"/>
  <c r="H238" i="1" l="1"/>
  <c r="I238" i="1" s="1"/>
  <c r="E239" i="1"/>
  <c r="D239" i="1"/>
  <c r="B239" i="1"/>
  <c r="A240" i="1"/>
  <c r="F240" i="1" s="1"/>
  <c r="J240" i="1" s="1"/>
  <c r="H239" i="1" l="1"/>
  <c r="I239" i="1" s="1"/>
  <c r="E240" i="1"/>
  <c r="D240" i="1"/>
  <c r="B240" i="1"/>
  <c r="A241" i="1"/>
  <c r="F241" i="1" s="1"/>
  <c r="J241" i="1" s="1"/>
  <c r="H240" i="1" l="1"/>
  <c r="I240" i="1" s="1"/>
  <c r="E241" i="1"/>
  <c r="D241" i="1"/>
  <c r="B241" i="1"/>
  <c r="A242" i="1"/>
  <c r="F242" i="1" s="1"/>
  <c r="J242" i="1" s="1"/>
  <c r="H241" i="1" l="1"/>
  <c r="I241" i="1" s="1"/>
  <c r="E242" i="1"/>
  <c r="D242" i="1"/>
  <c r="B242" i="1"/>
  <c r="A243" i="1"/>
  <c r="F243" i="1" s="1"/>
  <c r="J243" i="1" s="1"/>
  <c r="H242" i="1" l="1"/>
  <c r="I242" i="1" s="1"/>
  <c r="E243" i="1"/>
  <c r="D243" i="1"/>
  <c r="B243" i="1"/>
  <c r="A244" i="1"/>
  <c r="F244" i="1" s="1"/>
  <c r="J244" i="1" s="1"/>
  <c r="H243" i="1" l="1"/>
  <c r="I243" i="1" s="1"/>
  <c r="E244" i="1"/>
  <c r="D244" i="1"/>
  <c r="B244" i="1"/>
  <c r="A245" i="1"/>
  <c r="F245" i="1" s="1"/>
  <c r="J245" i="1" s="1"/>
  <c r="H244" i="1" l="1"/>
  <c r="I244" i="1" s="1"/>
  <c r="E245" i="1"/>
  <c r="D245" i="1"/>
  <c r="B245" i="1"/>
  <c r="A246" i="1"/>
  <c r="F246" i="1" s="1"/>
  <c r="J246" i="1" s="1"/>
  <c r="H245" i="1" l="1"/>
  <c r="I245" i="1" s="1"/>
  <c r="E246" i="1"/>
  <c r="D246" i="1"/>
  <c r="B246" i="1"/>
  <c r="A247" i="1"/>
  <c r="F247" i="1" s="1"/>
  <c r="J247" i="1" s="1"/>
  <c r="H246" i="1" l="1"/>
  <c r="I246" i="1" s="1"/>
  <c r="E247" i="1"/>
  <c r="D247" i="1"/>
  <c r="B247" i="1"/>
  <c r="A248" i="1"/>
  <c r="F248" i="1" s="1"/>
  <c r="J248" i="1" s="1"/>
  <c r="H247" i="1" l="1"/>
  <c r="I247" i="1" s="1"/>
  <c r="E248" i="1"/>
  <c r="D248" i="1"/>
  <c r="B248" i="1"/>
  <c r="A249" i="1"/>
  <c r="F249" i="1" s="1"/>
  <c r="J249" i="1" s="1"/>
  <c r="H248" i="1" l="1"/>
  <c r="I248" i="1" s="1"/>
  <c r="E249" i="1"/>
  <c r="D249" i="1"/>
  <c r="B249" i="1"/>
  <c r="A250" i="1"/>
  <c r="F250" i="1" s="1"/>
  <c r="J250" i="1" s="1"/>
  <c r="H249" i="1" l="1"/>
  <c r="I249" i="1" s="1"/>
  <c r="E250" i="1"/>
  <c r="D250" i="1"/>
  <c r="B250" i="1"/>
  <c r="A251" i="1"/>
  <c r="F251" i="1" s="1"/>
  <c r="J251" i="1" s="1"/>
  <c r="H250" i="1" l="1"/>
  <c r="I250" i="1" s="1"/>
  <c r="E251" i="1"/>
  <c r="D251" i="1"/>
  <c r="B251" i="1"/>
  <c r="A252" i="1"/>
  <c r="F252" i="1" s="1"/>
  <c r="J252" i="1" s="1"/>
  <c r="H251" i="1" l="1"/>
  <c r="I251" i="1" s="1"/>
  <c r="E252" i="1"/>
  <c r="D252" i="1"/>
  <c r="B252" i="1"/>
  <c r="A253" i="1"/>
  <c r="F253" i="1" s="1"/>
  <c r="J253" i="1" s="1"/>
  <c r="H252" i="1" l="1"/>
  <c r="I252" i="1" s="1"/>
  <c r="E253" i="1"/>
  <c r="D253" i="1"/>
  <c r="B253" i="1"/>
  <c r="A254" i="1"/>
  <c r="F254" i="1" s="1"/>
  <c r="J254" i="1" s="1"/>
  <c r="H253" i="1" l="1"/>
  <c r="I253" i="1" s="1"/>
  <c r="E254" i="1"/>
  <c r="D254" i="1"/>
  <c r="B254" i="1"/>
  <c r="A255" i="1"/>
  <c r="F255" i="1" s="1"/>
  <c r="J255" i="1" s="1"/>
  <c r="H254" i="1" l="1"/>
  <c r="I254" i="1" s="1"/>
  <c r="E255" i="1"/>
  <c r="D255" i="1"/>
  <c r="B255" i="1"/>
  <c r="A256" i="1"/>
  <c r="F256" i="1" s="1"/>
  <c r="J256" i="1" s="1"/>
  <c r="H255" i="1" l="1"/>
  <c r="I255" i="1" s="1"/>
  <c r="E256" i="1"/>
  <c r="D256" i="1"/>
  <c r="B256" i="1"/>
  <c r="A257" i="1"/>
  <c r="F257" i="1" s="1"/>
  <c r="J257" i="1" s="1"/>
  <c r="H256" i="1" l="1"/>
  <c r="I256" i="1" s="1"/>
  <c r="E257" i="1"/>
  <c r="D257" i="1"/>
  <c r="B257" i="1"/>
  <c r="A258" i="1"/>
  <c r="F258" i="1" s="1"/>
  <c r="J258" i="1" s="1"/>
  <c r="H257" i="1" l="1"/>
  <c r="I257" i="1" s="1"/>
  <c r="E258" i="1"/>
  <c r="D258" i="1"/>
  <c r="B258" i="1"/>
  <c r="A259" i="1"/>
  <c r="F259" i="1" s="1"/>
  <c r="J259" i="1" s="1"/>
  <c r="H258" i="1" l="1"/>
  <c r="I258" i="1" s="1"/>
  <c r="E259" i="1"/>
  <c r="D259" i="1"/>
  <c r="B259" i="1"/>
  <c r="A260" i="1"/>
  <c r="F260" i="1" s="1"/>
  <c r="J260" i="1" s="1"/>
  <c r="H259" i="1" l="1"/>
  <c r="I259" i="1" s="1"/>
  <c r="E260" i="1"/>
  <c r="D260" i="1"/>
  <c r="B260" i="1"/>
  <c r="A261" i="1"/>
  <c r="F261" i="1" s="1"/>
  <c r="J261" i="1" s="1"/>
  <c r="H260" i="1" l="1"/>
  <c r="I260" i="1" s="1"/>
  <c r="I261" i="1" s="1"/>
  <c r="I262" i="1" s="1"/>
  <c r="E261" i="1"/>
  <c r="H261" i="1" s="1"/>
  <c r="D261" i="1"/>
  <c r="D262" i="1" s="1"/>
  <c r="K12" i="1" s="1"/>
  <c r="B261" i="1"/>
  <c r="E262" i="1" l="1"/>
  <c r="J262" i="1" l="1"/>
</calcChain>
</file>

<file path=xl/comments1.xml><?xml version="1.0" encoding="utf-8"?>
<comments xmlns="http://schemas.openxmlformats.org/spreadsheetml/2006/main">
  <authors>
    <author>Monique Schnegg</author>
  </authors>
  <commentList>
    <comment ref="A7" authorId="0">
      <text>
        <r>
          <rPr>
            <sz val="9"/>
            <color indexed="81"/>
            <rFont val="Tahoma"/>
            <family val="2"/>
          </rPr>
          <t xml:space="preserve">Maximum: 20 ans !
</t>
        </r>
      </text>
    </comment>
    <comment ref="D13" authorId="0">
      <text>
        <r>
          <rPr>
            <sz val="9"/>
            <color indexed="81"/>
            <rFont val="Tahoma"/>
            <family val="2"/>
          </rPr>
          <t>IPC à saisir manuellement dans la feuille "VarIPC" !</t>
        </r>
      </text>
    </comment>
  </commentList>
</comments>
</file>

<file path=xl/sharedStrings.xml><?xml version="1.0" encoding="utf-8"?>
<sst xmlns="http://schemas.openxmlformats.org/spreadsheetml/2006/main" count="51" uniqueCount="49">
  <si>
    <t xml:space="preserve"> </t>
  </si>
  <si>
    <t>Date</t>
  </si>
  <si>
    <r>
      <t xml:space="preserve">Mensualité
</t>
    </r>
    <r>
      <rPr>
        <sz val="8"/>
        <rFont val="FranklinGothicBookCond"/>
      </rPr>
      <t>(nombre)</t>
    </r>
  </si>
  <si>
    <t>Bail à loyer, début</t>
  </si>
  <si>
    <t>Charge hypothécaire annuelle</t>
  </si>
  <si>
    <t>IPC, tableau des variations, cliquer sur le lien</t>
  </si>
  <si>
    <t>Office fédéral de la statistique (OFS)</t>
  </si>
  <si>
    <t>Espace de l'Europe 10</t>
  </si>
  <si>
    <t>Bundesamt für Statistik (BFS)</t>
  </si>
  <si>
    <t>CH-2010 Neuchâtel</t>
  </si>
  <si>
    <t>Ufficio federale di statistica (UST)</t>
  </si>
  <si>
    <t>http://www.lik.bfs.admin.ch</t>
  </si>
  <si>
    <t>Uffizi federal da statistica (UST)</t>
  </si>
  <si>
    <t>LIK@bfs.admin.ch</t>
  </si>
  <si>
    <t>Landesindex der Konsumentenpreise / Indice des prix à la consommation</t>
  </si>
  <si>
    <t>Totalindex / Total</t>
  </si>
  <si>
    <t>Basis Dezember 2010=100 / base décembre 2010=100</t>
  </si>
  <si>
    <t>ø</t>
  </si>
  <si>
    <t>u</t>
  </si>
  <si>
    <t>t</t>
  </si>
  <si>
    <t>CARACTERISTIQUES</t>
  </si>
  <si>
    <t>Taux hypothécaire</t>
  </si>
  <si>
    <t>Durée en années</t>
  </si>
  <si>
    <t>- dito, fin</t>
  </si>
  <si>
    <t xml:space="preserve">Taux de rendement </t>
  </si>
  <si>
    <t>Loyer annuel net</t>
  </si>
  <si>
    <t>SYNTHESE</t>
  </si>
  <si>
    <r>
      <rPr>
        <sz val="10"/>
        <rFont val="Symbol"/>
        <family val="1"/>
        <charset val="2"/>
      </rPr>
      <t>S</t>
    </r>
    <r>
      <rPr>
        <sz val="10"/>
        <rFont val="FranklinGothicBookCond"/>
      </rPr>
      <t xml:space="preserve"> versements facultatifs</t>
    </r>
  </si>
  <si>
    <r>
      <rPr>
        <sz val="10"/>
        <rFont val="Symbol"/>
        <family val="1"/>
        <charset val="2"/>
      </rPr>
      <t>S</t>
    </r>
    <r>
      <rPr>
        <sz val="10"/>
        <rFont val="FranklinGothicBookCond"/>
      </rPr>
      <t xml:space="preserve"> intérêts hypothécaires</t>
    </r>
  </si>
  <si>
    <t>Nombre de versements annuels</t>
  </si>
  <si>
    <t>Solde initial</t>
  </si>
  <si>
    <t>Charge 
hypothécaire
mensuelle</t>
  </si>
  <si>
    <t>Loyer mensuel net (a)</t>
  </si>
  <si>
    <t>Charge hypothécaire mensuelle (b)</t>
  </si>
  <si>
    <t>Amortissement mensuel (a)-(b)</t>
  </si>
  <si>
    <t>Amortissement
mensuel</t>
  </si>
  <si>
    <t>Loyer
mensuel
net</t>
  </si>
  <si>
    <t>Montant
remboursé</t>
  </si>
  <si>
    <t>Versement
facultatif</t>
  </si>
  <si>
    <t>Versement
total</t>
  </si>
  <si>
    <t>Total</t>
  </si>
  <si>
    <t>Fonds propres à rembourser (% du prix de vente)</t>
  </si>
  <si>
    <r>
      <rPr>
        <sz val="10"/>
        <rFont val="Symbol"/>
        <family val="1"/>
        <charset val="2"/>
      </rPr>
      <t>S</t>
    </r>
    <r>
      <rPr>
        <sz val="10"/>
        <rFont val="FranklinGothicBookCond"/>
      </rPr>
      <t xml:space="preserve"> montant remboursé</t>
    </r>
  </si>
  <si>
    <t>Prix de vente (appartement et parking)</t>
  </si>
  <si>
    <t>Montant à rembourser (sans intérêts)</t>
  </si>
  <si>
    <r>
      <t xml:space="preserve">EXTRAIT DE COMPTE │ </t>
    </r>
    <r>
      <rPr>
        <b/>
        <sz val="14"/>
        <rFont val="FranklinGothicBookCond"/>
      </rPr>
      <t>M. Ricardo Moreira Inverneiro et Mme Sandra Alves Bastos</t>
    </r>
  </si>
  <si>
    <t>Montant
remboursé
cumulé</t>
  </si>
  <si>
    <t>Solde</t>
  </si>
  <si>
    <t xml:space="preserve">Ce tableau est prévu pour des données fixes, si celles-ci doivent être modifiées, il y a lieu de reporter les soldes dans un nouveau tableau !
Les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</si>
</sst>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/yyyy;@"/>
    <numFmt numFmtId="165" formatCode="0.0"/>
    <numFmt numFmtId="166" formatCode="#,##0.0"/>
    <numFmt numFmtId="167" formatCode="0.0\ \ \ ;\-\ \ "/>
    <numFmt numFmtId="168" formatCode="General_)"/>
    <numFmt numFmtId="169" formatCode="mmmm\ yyyy&quot;=100&quot;"/>
    <numFmt numFmtId="170" formatCode="mmm"/>
  </numFmts>
  <fonts count="20">
    <font>
      <sz val="10"/>
      <name val="Arial"/>
    </font>
    <font>
      <sz val="10"/>
      <name val="FranklinGothicBookCond"/>
    </font>
    <font>
      <b/>
      <sz val="10"/>
      <name val="FranklinGothicBookCond"/>
    </font>
    <font>
      <b/>
      <sz val="24"/>
      <name val="FranklinGothicBookCond"/>
    </font>
    <font>
      <sz val="8"/>
      <name val="FranklinGothicBookCond"/>
    </font>
    <font>
      <sz val="9"/>
      <name val="Arial Narrow"/>
      <family val="2"/>
    </font>
    <font>
      <u/>
      <sz val="9"/>
      <color theme="4"/>
      <name val="Arial Narrow"/>
      <family val="2"/>
    </font>
    <font>
      <sz val="9"/>
      <name val="Arial"/>
      <family val="2"/>
    </font>
    <font>
      <sz val="10"/>
      <name val="Helv"/>
    </font>
    <font>
      <b/>
      <sz val="9"/>
      <name val="Arial"/>
      <family val="2"/>
    </font>
    <font>
      <b/>
      <sz val="9"/>
      <name val="Arial Narrow"/>
      <family val="2"/>
    </font>
    <font>
      <sz val="24"/>
      <name val="Arial"/>
      <family val="2"/>
    </font>
    <font>
      <sz val="12"/>
      <name val="Wingdings 3"/>
      <family val="1"/>
      <charset val="2"/>
    </font>
    <font>
      <sz val="24"/>
      <name val="Wingdings 3"/>
      <family val="1"/>
      <charset val="2"/>
    </font>
    <font>
      <sz val="9"/>
      <color indexed="81"/>
      <name val="Tahoma"/>
      <family val="2"/>
    </font>
    <font>
      <sz val="10"/>
      <name val="Symbol"/>
      <family val="1"/>
      <charset val="2"/>
    </font>
    <font>
      <sz val="10"/>
      <color theme="0"/>
      <name val="FranklinGothicBookCond"/>
    </font>
    <font>
      <b/>
      <sz val="14"/>
      <name val="FranklinGothicBookCond"/>
    </font>
    <font>
      <b/>
      <sz val="10"/>
      <color rgb="FFC00000"/>
      <name val="FranklinGothicBookCond"/>
    </font>
    <font>
      <b/>
      <sz val="11"/>
      <color rgb="FFC00000"/>
      <name val="FranklinGothicBookCond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1F497D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theme="0" tint="-0.24994659260841701"/>
      </bottom>
      <diagonal/>
    </border>
    <border>
      <left/>
      <right/>
      <top style="thin">
        <color auto="1"/>
      </top>
      <bottom style="hair">
        <color theme="0" tint="-0.24994659260841701"/>
      </bottom>
      <diagonal/>
    </border>
    <border>
      <left style="thin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/>
      <top style="hair">
        <color theme="0" tint="-0.24994659260841701"/>
      </top>
      <bottom style="thin">
        <color auto="1"/>
      </bottom>
      <diagonal/>
    </border>
    <border>
      <left/>
      <right/>
      <top style="hair">
        <color theme="0" tint="-0.24994659260841701"/>
      </top>
      <bottom style="thin">
        <color auto="1"/>
      </bottom>
      <diagonal/>
    </border>
    <border>
      <left/>
      <right style="thin">
        <color auto="1"/>
      </right>
      <top style="hair">
        <color theme="0" tint="-0.24994659260841701"/>
      </top>
      <bottom style="thin">
        <color auto="1"/>
      </bottom>
      <diagonal/>
    </border>
    <border>
      <left/>
      <right style="thin">
        <color auto="1"/>
      </right>
      <top/>
      <bottom style="hair">
        <color theme="0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168" fontId="8" fillId="0" borderId="0"/>
  </cellStyleXfs>
  <cellXfs count="84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left" indent="2"/>
    </xf>
    <xf numFmtId="0" fontId="6" fillId="0" borderId="0" xfId="1" applyBorder="1" applyAlignment="1" applyProtection="1">
      <alignment horizontal="right"/>
    </xf>
    <xf numFmtId="0" fontId="6" fillId="3" borderId="0" xfId="1" applyFill="1" applyBorder="1" applyAlignment="1" applyProtection="1">
      <alignment horizontal="right"/>
    </xf>
    <xf numFmtId="0" fontId="7" fillId="0" borderId="0" xfId="0" applyFont="1" applyBorder="1"/>
    <xf numFmtId="167" fontId="7" fillId="0" borderId="0" xfId="0" applyNumberFormat="1" applyFont="1" applyBorder="1" applyAlignment="1"/>
    <xf numFmtId="168" fontId="5" fillId="0" borderId="0" xfId="2" applyFont="1" applyFill="1" applyBorder="1" applyAlignment="1">
      <alignment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168" fontId="9" fillId="0" borderId="0" xfId="2" applyFont="1" applyFill="1" applyBorder="1" applyAlignment="1">
      <alignment vertical="center"/>
    </xf>
    <xf numFmtId="169" fontId="5" fillId="0" borderId="0" xfId="0" applyNumberFormat="1" applyFont="1" applyBorder="1"/>
    <xf numFmtId="169" fontId="9" fillId="0" borderId="0" xfId="0" applyNumberFormat="1" applyFont="1" applyBorder="1"/>
    <xf numFmtId="0" fontId="9" fillId="0" borderId="0" xfId="0" applyFont="1" applyBorder="1"/>
    <xf numFmtId="0" fontId="9" fillId="0" borderId="0" xfId="0" applyFont="1" applyBorder="1" applyAlignment="1">
      <alignment horizontal="center"/>
    </xf>
    <xf numFmtId="169" fontId="7" fillId="0" borderId="0" xfId="0" applyNumberFormat="1" applyFont="1" applyBorder="1" applyAlignment="1">
      <alignment horizontal="left" shrinkToFit="1"/>
    </xf>
    <xf numFmtId="0" fontId="10" fillId="0" borderId="14" xfId="0" applyFont="1" applyBorder="1" applyAlignment="1">
      <alignment horizontal="right" indent="1"/>
    </xf>
    <xf numFmtId="0" fontId="5" fillId="0" borderId="14" xfId="0" applyNumberFormat="1" applyFont="1" applyBorder="1" applyAlignment="1">
      <alignment horizontal="right" indent="1"/>
    </xf>
    <xf numFmtId="1" fontId="10" fillId="0" borderId="1" xfId="0" applyNumberFormat="1" applyFont="1" applyBorder="1" applyAlignment="1">
      <alignment horizontal="right" indent="1"/>
    </xf>
    <xf numFmtId="170" fontId="5" fillId="0" borderId="1" xfId="0" applyNumberFormat="1" applyFont="1" applyBorder="1" applyAlignment="1">
      <alignment horizontal="right" indent="1"/>
    </xf>
    <xf numFmtId="0" fontId="10" fillId="0" borderId="0" xfId="0" applyFont="1" applyFill="1" applyBorder="1" applyAlignment="1">
      <alignment horizontal="right" indent="1"/>
    </xf>
    <xf numFmtId="165" fontId="5" fillId="0" borderId="0" xfId="0" applyNumberFormat="1" applyFont="1" applyFill="1" applyBorder="1" applyAlignment="1">
      <alignment horizontal="right" indent="1"/>
    </xf>
    <xf numFmtId="0" fontId="10" fillId="0" borderId="0" xfId="0" applyFont="1" applyFill="1" applyBorder="1" applyAlignment="1" applyProtection="1">
      <alignment horizontal="right" indent="1"/>
      <protection locked="0"/>
    </xf>
    <xf numFmtId="165" fontId="5" fillId="0" borderId="0" xfId="0" applyNumberFormat="1" applyFont="1" applyFill="1" applyBorder="1" applyAlignment="1" applyProtection="1">
      <alignment horizontal="right" indent="1"/>
      <protection locked="0"/>
    </xf>
    <xf numFmtId="0" fontId="13" fillId="0" borderId="0" xfId="1" applyFont="1" applyBorder="1" applyAlignment="1" applyProtection="1">
      <alignment horizontal="left"/>
    </xf>
    <xf numFmtId="165" fontId="5" fillId="4" borderId="0" xfId="0" applyNumberFormat="1" applyFont="1" applyFill="1" applyBorder="1" applyAlignment="1" applyProtection="1">
      <alignment horizontal="right" indent="1"/>
      <protection locked="0"/>
    </xf>
    <xf numFmtId="3" fontId="1" fillId="0" borderId="0" xfId="0" applyNumberFormat="1" applyFont="1"/>
    <xf numFmtId="0" fontId="1" fillId="0" borderId="0" xfId="0" applyFont="1" applyAlignment="1">
      <alignment vertical="top"/>
    </xf>
    <xf numFmtId="14" fontId="1" fillId="0" borderId="0" xfId="0" applyNumberFormat="1" applyFont="1" applyBorder="1"/>
    <xf numFmtId="10" fontId="1" fillId="0" borderId="0" xfId="0" applyNumberFormat="1" applyFont="1" applyBorder="1"/>
    <xf numFmtId="4" fontId="1" fillId="0" borderId="0" xfId="0" applyNumberFormat="1" applyFont="1" applyBorder="1"/>
    <xf numFmtId="166" fontId="12" fillId="0" borderId="0" xfId="1" applyNumberFormat="1" applyFont="1" applyBorder="1" applyAlignment="1" applyProtection="1"/>
    <xf numFmtId="1" fontId="1" fillId="0" borderId="0" xfId="0" applyNumberFormat="1" applyFont="1" applyBorder="1" applyAlignment="1">
      <alignment horizontal="left"/>
    </xf>
    <xf numFmtId="1" fontId="1" fillId="0" borderId="0" xfId="0" applyNumberFormat="1" applyFont="1" applyAlignment="1">
      <alignment horizontal="left"/>
    </xf>
    <xf numFmtId="4" fontId="1" fillId="0" borderId="9" xfId="0" applyNumberFormat="1" applyFont="1" applyBorder="1" applyAlignment="1">
      <alignment horizontal="right" vertical="center"/>
    </xf>
    <xf numFmtId="14" fontId="1" fillId="0" borderId="10" xfId="0" applyNumberFormat="1" applyFont="1" applyBorder="1" applyAlignment="1">
      <alignment horizontal="right" vertical="center"/>
    </xf>
    <xf numFmtId="14" fontId="1" fillId="0" borderId="6" xfId="0" applyNumberFormat="1" applyFont="1" applyBorder="1" applyAlignment="1">
      <alignment horizontal="right" vertical="center"/>
    </xf>
    <xf numFmtId="1" fontId="1" fillId="0" borderId="6" xfId="0" applyNumberFormat="1" applyFont="1" applyBorder="1" applyAlignment="1">
      <alignment horizontal="right" vertical="center"/>
    </xf>
    <xf numFmtId="10" fontId="1" fillId="0" borderId="6" xfId="0" applyNumberFormat="1" applyFont="1" applyBorder="1" applyAlignment="1">
      <alignment horizontal="right" vertical="center"/>
    </xf>
    <xf numFmtId="4" fontId="1" fillId="0" borderId="6" xfId="0" applyNumberFormat="1" applyFont="1" applyBorder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4" fontId="1" fillId="0" borderId="0" xfId="0" applyNumberFormat="1" applyFont="1" applyAlignment="1">
      <alignment horizontal="right" vertical="top" wrapText="1"/>
    </xf>
    <xf numFmtId="4" fontId="1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center" vertical="top"/>
    </xf>
    <xf numFmtId="164" fontId="1" fillId="0" borderId="0" xfId="0" applyNumberFormat="1" applyFont="1" applyAlignment="1">
      <alignment horizontal="right"/>
    </xf>
    <xf numFmtId="3" fontId="1" fillId="0" borderId="6" xfId="0" applyNumberFormat="1" applyFont="1" applyBorder="1" applyAlignment="1">
      <alignment horizontal="right" vertical="center"/>
    </xf>
    <xf numFmtId="166" fontId="12" fillId="0" borderId="9" xfId="1" applyNumberFormat="1" applyFont="1" applyBorder="1" applyAlignment="1" applyProtection="1">
      <alignment horizontal="left" vertical="center"/>
    </xf>
    <xf numFmtId="0" fontId="16" fillId="5" borderId="0" xfId="0" applyFont="1" applyFill="1" applyAlignment="1">
      <alignment horizontal="right" vertical="center"/>
    </xf>
    <xf numFmtId="4" fontId="16" fillId="5" borderId="0" xfId="0" applyNumberFormat="1" applyFont="1" applyFill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9" fillId="0" borderId="0" xfId="0" applyFont="1" applyAlignment="1">
      <alignment vertical="center"/>
    </xf>
    <xf numFmtId="0" fontId="3" fillId="0" borderId="1" xfId="0" applyFont="1" applyBorder="1" applyAlignment="1"/>
    <xf numFmtId="4" fontId="2" fillId="0" borderId="0" xfId="0" applyNumberFormat="1" applyFont="1" applyAlignment="1">
      <alignment horizontal="right" vertical="top" wrapText="1"/>
    </xf>
    <xf numFmtId="4" fontId="2" fillId="0" borderId="0" xfId="0" applyNumberFormat="1" applyFont="1" applyAlignment="1">
      <alignment horizontal="right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4" fontId="1" fillId="0" borderId="4" xfId="0" applyNumberFormat="1" applyFont="1" applyBorder="1" applyAlignment="1">
      <alignment horizontal="right" vertical="center"/>
    </xf>
    <xf numFmtId="14" fontId="1" fillId="0" borderId="5" xfId="0" applyNumberFormat="1" applyFont="1" applyBorder="1" applyAlignment="1">
      <alignment horizontal="right" vertical="center"/>
    </xf>
    <xf numFmtId="14" fontId="1" fillId="0" borderId="7" xfId="0" applyNumberFormat="1" applyFont="1" applyBorder="1" applyAlignment="1">
      <alignment horizontal="right" vertical="center"/>
    </xf>
    <xf numFmtId="14" fontId="1" fillId="0" borderId="8" xfId="0" applyNumberFormat="1" applyFont="1" applyBorder="1" applyAlignment="1">
      <alignment horizontal="right" vertical="center"/>
    </xf>
    <xf numFmtId="0" fontId="1" fillId="0" borderId="7" xfId="0" applyFont="1" applyBorder="1" applyAlignment="1">
      <alignment horizontal="right" vertical="center"/>
    </xf>
    <xf numFmtId="0" fontId="1" fillId="0" borderId="8" xfId="0" applyFont="1" applyBorder="1" applyAlignment="1">
      <alignment horizontal="right" vertical="center"/>
    </xf>
    <xf numFmtId="0" fontId="1" fillId="0" borderId="4" xfId="0" quotePrefix="1" applyFont="1" applyBorder="1" applyAlignment="1">
      <alignment horizontal="right" vertical="center"/>
    </xf>
    <xf numFmtId="14" fontId="1" fillId="0" borderId="2" xfId="0" applyNumberFormat="1" applyFont="1" applyBorder="1" applyAlignment="1">
      <alignment horizontal="right" vertical="center"/>
    </xf>
    <xf numFmtId="14" fontId="1" fillId="0" borderId="3" xfId="0" applyNumberFormat="1" applyFont="1" applyBorder="1" applyAlignment="1">
      <alignment horizontal="right" vertical="center"/>
    </xf>
    <xf numFmtId="14" fontId="2" fillId="2" borderId="11" xfId="0" applyNumberFormat="1" applyFont="1" applyFill="1" applyBorder="1" applyAlignment="1">
      <alignment horizontal="center" vertical="center"/>
    </xf>
    <xf numFmtId="14" fontId="2" fillId="2" borderId="12" xfId="0" applyNumberFormat="1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left"/>
    </xf>
    <xf numFmtId="167" fontId="11" fillId="0" borderId="14" xfId="0" applyNumberFormat="1" applyFont="1" applyBorder="1" applyAlignment="1">
      <alignment horizontal="right" indent="1"/>
    </xf>
    <xf numFmtId="167" fontId="11" fillId="0" borderId="1" xfId="0" applyNumberFormat="1" applyFont="1" applyBorder="1" applyAlignment="1">
      <alignment horizontal="right" indent="1"/>
    </xf>
  </cellXfs>
  <cellStyles count="3">
    <cellStyle name="Lien hypertexte" xfId="1" builtinId="8"/>
    <cellStyle name="Normal" xfId="0" builtinId="0"/>
    <cellStyle name="Standard_WSLIKDEU.XLS" xfId="2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FranklinGothicBookCond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FranklinGothicBookCond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numFmt numFmtId="4" formatCode="#,##0.00"/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FranklinGothicBookCond"/>
        <scheme val="none"/>
      </font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FranklinGothicBookCond"/>
        <scheme val="none"/>
      </font>
      <fill>
        <patternFill patternType="solid">
          <fgColor indexed="64"/>
          <bgColor rgb="FF1F497D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FranklinGothicBookCond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FranklinGothicBookCond"/>
        <scheme val="none"/>
      </font>
      <alignment horizontal="center" vertical="top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440901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440901"/>
      <rgbColor rgb="00993366"/>
      <rgbColor rgb="00333399"/>
      <rgbColor rgb="00333333"/>
    </indexedColors>
    <mruColors>
      <color rgb="FF1F497D"/>
      <color rgb="FF00B88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1" displayName="Tableau1" ref="A16:K262" totalsRowCount="1" headerRowDxfId="21" dataDxfId="20" totalsRowDxfId="19">
  <autoFilter ref="A16:K261"/>
  <tableColumns count="11">
    <tableColumn id="1" name="Mensualité_x000a_(nombre)" totalsRowLabel="Total" totalsRowDxfId="18">
      <calculatedColumnFormula>IF(Values_Entered,A16+1,"")</calculatedColumnFormula>
    </tableColumn>
    <tableColumn id="2" name="Date" totalsRowDxfId="17">
      <calculatedColumnFormula>IF(Pay_Num&lt;&gt;"",DATE(YEAR(Loan_Start),MONTH(Loan_Start)+(Pay_Num)*12/Num_Pmt_Per_Year,DAY(Loan_Start)),"")</calculatedColumnFormula>
    </tableColumn>
    <tableColumn id="3" name="Solde initial" totalsRowDxfId="16">
      <calculatedColumnFormula>IF(Values_Entered,Loan_Amount,"")</calculatedColumnFormula>
    </tableColumn>
    <tableColumn id="4" name="Charge _x000a_hypothécaire_x000a_mensuelle" totalsRowFunction="sum" dataDxfId="15" totalsRowDxfId="14">
      <calculatedColumnFormula>IF(Pay_Num&lt;&gt;"",ROUND((Beg_Bal*(Interest_Rate/Num_Pmt_Per_Year)/0.05),0)*0.05,"")</calculatedColumnFormula>
    </tableColumn>
    <tableColumn id="5" name="Amortissement_x000a_mensuel" totalsRowFunction="sum" dataDxfId="13" totalsRowDxfId="12">
      <calculatedColumnFormula>IF(Pay_Num&lt;&gt;"",$K$10,"")</calculatedColumnFormula>
    </tableColumn>
    <tableColumn id="13" name="Loyer_x000a_mensuel_x000a_net" totalsRowFunction="average" dataDxfId="11" totalsRowDxfId="10">
      <calculatedColumnFormula>IF(Pay_Num&lt;&gt;"",$K$9,"")</calculatedColumnFormula>
    </tableColumn>
    <tableColumn id="12" name="Versement_x000a_facultatif" totalsRowFunction="sum" dataDxfId="9" totalsRowDxfId="8"/>
    <tableColumn id="6" name="Montant_x000a_remboursé" totalsRowFunction="sum" dataDxfId="7" totalsRowDxfId="6">
      <calculatedColumnFormula>E17+G17</calculatedColumnFormula>
    </tableColumn>
    <tableColumn id="7" name="Montant_x000a_remboursé_x000a_cumulé" totalsRowFunction="sum" dataDxfId="5" totalsRowDxfId="4">
      <calculatedColumnFormula>IF(AND(Pay_Num&lt;&gt;"",Sched_Pay+Scheduled_Extra_Payments&lt;Beg_Bal),Scheduled_Extra_Payments,IF(AND(Pay_Num&lt;&gt;"",Beg_Bal-Sched_Pay&gt;0),Beg_Bal-Sched_Pay,IF(Pay_Num&lt;&gt;"",0,"")))</calculatedColumnFormula>
    </tableColumn>
    <tableColumn id="8" name="Versement_x000a_total" totalsRowFunction="sum" dataDxfId="3" totalsRowDxfId="2">
      <calculatedColumnFormula>F17+G17</calculatedColumnFormula>
    </tableColumn>
    <tableColumn id="9" name="Solde" dataDxfId="1" totalsRowDxfId="0">
      <calculatedColumnFormula>J17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LIK@bfs.admin.ch" TargetMode="External"/><Relationship Id="rId1" Type="http://schemas.openxmlformats.org/officeDocument/2006/relationships/hyperlink" Target="http://www.lik.bfs.admin.ch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63"/>
  <sheetViews>
    <sheetView showGridLines="0" tabSelected="1" zoomScale="130" zoomScaleNormal="130" workbookViewId="0">
      <pane ySplit="16" topLeftCell="A50" activePane="bottomLeft" state="frozenSplit"/>
      <selection pane="bottomLeft" activeCell="E9" sqref="E9"/>
    </sheetView>
  </sheetViews>
  <sheetFormatPr baseColWidth="10" defaultColWidth="23.28515625" defaultRowHeight="12.75"/>
  <cols>
    <col min="1" max="1" width="11.7109375" style="5" customWidth="1"/>
    <col min="2" max="2" width="9.85546875" style="5" bestFit="1" customWidth="1"/>
    <col min="3" max="3" width="12.7109375" style="3" customWidth="1"/>
    <col min="4" max="4" width="12.7109375" style="5" customWidth="1"/>
    <col min="5" max="7" width="13" style="5" customWidth="1"/>
    <col min="8" max="8" width="10.7109375" style="55" customWidth="1"/>
    <col min="9" max="9" width="12.140625" style="35" customWidth="1"/>
    <col min="10" max="10" width="10.7109375" style="2" customWidth="1"/>
    <col min="11" max="11" width="12.7109375" style="2" customWidth="1"/>
    <col min="12" max="12" width="11" style="1" customWidth="1"/>
    <col min="13" max="13" width="10.7109375" style="1" customWidth="1"/>
    <col min="14" max="14" width="49.85546875" style="1" customWidth="1"/>
    <col min="15" max="31" width="10.7109375" style="1" customWidth="1"/>
    <col min="32" max="16384" width="23.28515625" style="1"/>
  </cols>
  <sheetData>
    <row r="1" spans="1:15" ht="49.5" customHeight="1">
      <c r="A1" s="79" t="s">
        <v>48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61"/>
      <c r="M1" s="61"/>
    </row>
    <row r="2" spans="1:15" ht="30.75">
      <c r="A2" s="81" t="s">
        <v>45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62"/>
      <c r="M2" s="62"/>
      <c r="N2" s="62"/>
    </row>
    <row r="3" spans="1:15">
      <c r="A3" s="4" t="s">
        <v>0</v>
      </c>
    </row>
    <row r="4" spans="1:15" ht="20.25" customHeight="1">
      <c r="A4" s="76" t="s">
        <v>20</v>
      </c>
      <c r="B4" s="77"/>
      <c r="C4" s="77"/>
      <c r="D4" s="78"/>
      <c r="E4" s="37"/>
      <c r="F4" s="37"/>
      <c r="G4" s="37"/>
      <c r="H4" s="76" t="s">
        <v>26</v>
      </c>
      <c r="I4" s="77"/>
      <c r="J4" s="77"/>
      <c r="K4" s="78"/>
    </row>
    <row r="5" spans="1:15">
      <c r="A5" s="74" t="s">
        <v>3</v>
      </c>
      <c r="B5" s="75"/>
      <c r="C5" s="75"/>
      <c r="D5" s="44">
        <v>42095</v>
      </c>
      <c r="E5" s="41"/>
      <c r="F5" s="41"/>
      <c r="G5" s="41"/>
      <c r="H5" s="74" t="s">
        <v>43</v>
      </c>
      <c r="I5" s="75"/>
      <c r="J5" s="75"/>
      <c r="K5" s="48">
        <v>470000</v>
      </c>
    </row>
    <row r="6" spans="1:15">
      <c r="A6" s="73" t="s">
        <v>23</v>
      </c>
      <c r="B6" s="66"/>
      <c r="C6" s="66"/>
      <c r="D6" s="45">
        <v>43922</v>
      </c>
      <c r="E6" s="42"/>
      <c r="F6" s="42"/>
      <c r="G6" s="42"/>
      <c r="H6" s="67" t="s">
        <v>4</v>
      </c>
      <c r="I6" s="68"/>
      <c r="J6" s="68"/>
      <c r="K6" s="48">
        <f>ROUND((K5*$D$9)/0.05,0)*0.05</f>
        <v>11399.85</v>
      </c>
    </row>
    <row r="7" spans="1:15">
      <c r="A7" s="65" t="s">
        <v>22</v>
      </c>
      <c r="B7" s="66"/>
      <c r="C7" s="66"/>
      <c r="D7" s="46">
        <f>DATEDIF(D5,D6,"Y")</f>
        <v>5</v>
      </c>
      <c r="H7" s="67" t="s">
        <v>33</v>
      </c>
      <c r="I7" s="68"/>
      <c r="J7" s="68"/>
      <c r="K7" s="48">
        <f>ROUND((K6/12)/0.05,0)*0.05</f>
        <v>950</v>
      </c>
      <c r="O7" s="1" t="s">
        <v>0</v>
      </c>
    </row>
    <row r="8" spans="1:15">
      <c r="A8" s="67" t="s">
        <v>29</v>
      </c>
      <c r="B8" s="68"/>
      <c r="C8" s="68"/>
      <c r="D8" s="46">
        <v>12</v>
      </c>
      <c r="E8" s="38"/>
      <c r="F8" s="38"/>
      <c r="G8" s="38"/>
      <c r="H8" s="67" t="s">
        <v>25</v>
      </c>
      <c r="I8" s="68"/>
      <c r="J8" s="68"/>
      <c r="K8" s="48">
        <f>ROUND((K5*$D$10)/0.05,0)*0.05</f>
        <v>18000.2</v>
      </c>
    </row>
    <row r="9" spans="1:15">
      <c r="A9" s="67" t="s">
        <v>21</v>
      </c>
      <c r="B9" s="68"/>
      <c r="C9" s="68"/>
      <c r="D9" s="47">
        <v>2.4254999999999999E-2</v>
      </c>
      <c r="E9" s="38"/>
      <c r="F9" s="38"/>
      <c r="G9" s="38"/>
      <c r="H9" s="67" t="s">
        <v>32</v>
      </c>
      <c r="I9" s="68"/>
      <c r="J9" s="68"/>
      <c r="K9" s="48">
        <f>ROUND((K8/12)/0.05,0)*0.05</f>
        <v>1500</v>
      </c>
    </row>
    <row r="10" spans="1:15">
      <c r="A10" s="67" t="s">
        <v>24</v>
      </c>
      <c r="B10" s="68"/>
      <c r="C10" s="68"/>
      <c r="D10" s="47">
        <v>3.82983E-2</v>
      </c>
      <c r="E10" s="38"/>
      <c r="F10" s="38"/>
      <c r="G10" s="38"/>
      <c r="H10" s="67" t="s">
        <v>34</v>
      </c>
      <c r="I10" s="68"/>
      <c r="J10" s="68"/>
      <c r="K10" s="48">
        <f>K9-K7</f>
        <v>550</v>
      </c>
    </row>
    <row r="11" spans="1:15">
      <c r="A11" s="67" t="s">
        <v>41</v>
      </c>
      <c r="B11" s="68"/>
      <c r="C11" s="68"/>
      <c r="D11" s="47">
        <v>7.0212999999999998E-2</v>
      </c>
      <c r="E11" s="38"/>
      <c r="F11" s="38"/>
      <c r="G11" s="38"/>
      <c r="H11" s="67" t="s">
        <v>27</v>
      </c>
      <c r="I11" s="68"/>
      <c r="J11" s="68"/>
      <c r="K11" s="48">
        <f>G262</f>
        <v>3000</v>
      </c>
    </row>
    <row r="12" spans="1:15">
      <c r="A12" s="65" t="s">
        <v>44</v>
      </c>
      <c r="B12" s="66"/>
      <c r="C12" s="66"/>
      <c r="D12" s="56">
        <f>ROUND(($K$5*$D$11)/0.05,0)*0.05</f>
        <v>33000.1</v>
      </c>
      <c r="E12" s="39"/>
      <c r="F12" s="39"/>
      <c r="G12" s="39"/>
      <c r="H12" s="67" t="s">
        <v>28</v>
      </c>
      <c r="I12" s="68"/>
      <c r="J12" s="68"/>
      <c r="K12" s="48">
        <f>D262</f>
        <v>232750</v>
      </c>
    </row>
    <row r="13" spans="1:15" ht="15">
      <c r="A13" s="71" t="s">
        <v>5</v>
      </c>
      <c r="B13" s="72"/>
      <c r="C13" s="72"/>
      <c r="D13" s="57" t="s">
        <v>18</v>
      </c>
      <c r="E13" s="40"/>
      <c r="F13" s="40"/>
      <c r="G13" s="40"/>
      <c r="H13" s="69" t="s">
        <v>42</v>
      </c>
      <c r="I13" s="70"/>
      <c r="J13" s="70"/>
      <c r="K13" s="43">
        <f>H262</f>
        <v>137750</v>
      </c>
    </row>
    <row r="14" spans="1:15">
      <c r="A14" s="6"/>
      <c r="B14" s="6"/>
      <c r="C14" s="6"/>
      <c r="D14" s="4"/>
      <c r="E14" s="4"/>
      <c r="F14" s="4"/>
      <c r="G14" s="4"/>
    </row>
    <row r="15" spans="1:15">
      <c r="A15" s="4"/>
    </row>
    <row r="16" spans="1:15" s="36" customFormat="1" ht="50.25" customHeight="1">
      <c r="A16" s="50" t="s">
        <v>2</v>
      </c>
      <c r="B16" s="51" t="s">
        <v>1</v>
      </c>
      <c r="C16" s="54" t="s">
        <v>30</v>
      </c>
      <c r="D16" s="52" t="s">
        <v>31</v>
      </c>
      <c r="E16" s="52" t="s">
        <v>35</v>
      </c>
      <c r="F16" s="52" t="s">
        <v>36</v>
      </c>
      <c r="G16" s="52" t="s">
        <v>38</v>
      </c>
      <c r="H16" s="52" t="s">
        <v>37</v>
      </c>
      <c r="I16" s="52" t="s">
        <v>46</v>
      </c>
      <c r="J16" s="52" t="s">
        <v>39</v>
      </c>
      <c r="K16" s="63" t="s">
        <v>47</v>
      </c>
    </row>
    <row r="17" spans="1:14">
      <c r="A17" s="49">
        <f>IF(Values_Entered,1,"")</f>
        <v>1</v>
      </c>
      <c r="B17" s="7">
        <f t="shared" ref="B17:B80" si="0">IF(Pay_Num&lt;&gt;"",DATE(YEAR(Loan_Start),MONTH(Loan_Start)+(Pay_Num)*12/Num_Pmt_Per_Year,DAY(Loan_Start)),"")</f>
        <v>42125</v>
      </c>
      <c r="C17" s="53">
        <f>IF(Values_Entered,Loan_Amount,"")</f>
        <v>470000</v>
      </c>
      <c r="D17" s="53">
        <f t="shared" ref="D17:D80" si="1">IF(Pay_Num&lt;&gt;"",ROUND((Beg_Bal*(Interest_Rate/Num_Pmt_Per_Year)/0.05),0)*0.05,"")</f>
        <v>950</v>
      </c>
      <c r="E17" s="53">
        <f t="shared" ref="E17:E80" si="2">IF(Pay_Num&lt;&gt;"",$K$10,"")</f>
        <v>550</v>
      </c>
      <c r="F17" s="53">
        <f t="shared" ref="F17:F80" si="3">IF(Pay_Num&lt;&gt;"",$K$9,"")</f>
        <v>1500</v>
      </c>
      <c r="G17" s="53">
        <v>1000</v>
      </c>
      <c r="H17" s="53">
        <f>E17+G17</f>
        <v>1550</v>
      </c>
      <c r="I17" s="53">
        <f>H17</f>
        <v>1550</v>
      </c>
      <c r="J17" s="53">
        <f t="shared" ref="J17:J80" si="4">F17+G17</f>
        <v>2500</v>
      </c>
      <c r="K17" s="64">
        <f>Loan_Amount-H17</f>
        <v>468450</v>
      </c>
    </row>
    <row r="18" spans="1:14">
      <c r="A18" s="49">
        <f>IF(Values_Entered,A17+1,"")</f>
        <v>2</v>
      </c>
      <c r="B18" s="7">
        <f t="shared" si="0"/>
        <v>42156</v>
      </c>
      <c r="C18" s="53">
        <f>IF(Values_Entered,Loan_Amount,"")</f>
        <v>470000</v>
      </c>
      <c r="D18" s="53">
        <f t="shared" si="1"/>
        <v>950</v>
      </c>
      <c r="E18" s="53">
        <f t="shared" si="2"/>
        <v>550</v>
      </c>
      <c r="F18" s="53">
        <f t="shared" si="3"/>
        <v>1500</v>
      </c>
      <c r="G18" s="53">
        <v>2000</v>
      </c>
      <c r="H18" s="53">
        <f t="shared" ref="H18:H81" si="5">E18+G18</f>
        <v>2550</v>
      </c>
      <c r="I18" s="53">
        <f>I17+H18</f>
        <v>4100</v>
      </c>
      <c r="J18" s="53">
        <f t="shared" si="4"/>
        <v>3500</v>
      </c>
      <c r="K18" s="64">
        <f>K17-H18</f>
        <v>465900</v>
      </c>
    </row>
    <row r="19" spans="1:14">
      <c r="A19" s="49">
        <f>IF(Values_Entered,A18+1,"")</f>
        <v>3</v>
      </c>
      <c r="B19" s="7">
        <f t="shared" si="0"/>
        <v>42186</v>
      </c>
      <c r="C19" s="53">
        <f>IF(Values_Entered,Loan_Amount,"")</f>
        <v>470000</v>
      </c>
      <c r="D19" s="53">
        <f t="shared" si="1"/>
        <v>950</v>
      </c>
      <c r="E19" s="53">
        <f t="shared" si="2"/>
        <v>550</v>
      </c>
      <c r="F19" s="53">
        <f t="shared" si="3"/>
        <v>1500</v>
      </c>
      <c r="G19" s="53">
        <v>0</v>
      </c>
      <c r="H19" s="53">
        <f t="shared" si="5"/>
        <v>550</v>
      </c>
      <c r="I19" s="53">
        <f t="shared" ref="I19:I82" si="6">I18+H19</f>
        <v>4650</v>
      </c>
      <c r="J19" s="53">
        <f t="shared" si="4"/>
        <v>1500</v>
      </c>
      <c r="K19" s="64">
        <f t="shared" ref="K19:K82" si="7">K18-H19</f>
        <v>465350</v>
      </c>
    </row>
    <row r="20" spans="1:14">
      <c r="A20" s="49">
        <f>IF(Values_Entered,A19+1,"")</f>
        <v>4</v>
      </c>
      <c r="B20" s="7">
        <f t="shared" si="0"/>
        <v>42217</v>
      </c>
      <c r="C20" s="53">
        <f>IF(Values_Entered,Loan_Amount,"")</f>
        <v>470000</v>
      </c>
      <c r="D20" s="53">
        <f t="shared" si="1"/>
        <v>950</v>
      </c>
      <c r="E20" s="53">
        <f t="shared" si="2"/>
        <v>550</v>
      </c>
      <c r="F20" s="53">
        <f t="shared" si="3"/>
        <v>1500</v>
      </c>
      <c r="G20" s="53">
        <v>0</v>
      </c>
      <c r="H20" s="53">
        <f t="shared" si="5"/>
        <v>550</v>
      </c>
      <c r="I20" s="53">
        <f t="shared" si="6"/>
        <v>5200</v>
      </c>
      <c r="J20" s="53">
        <f t="shared" si="4"/>
        <v>1500</v>
      </c>
      <c r="K20" s="64">
        <f t="shared" si="7"/>
        <v>464800</v>
      </c>
      <c r="N20" s="1" t="s">
        <v>0</v>
      </c>
    </row>
    <row r="21" spans="1:14">
      <c r="A21" s="49">
        <f>IF(Values_Entered,A20+1,"")</f>
        <v>5</v>
      </c>
      <c r="B21" s="7">
        <f t="shared" si="0"/>
        <v>42248</v>
      </c>
      <c r="C21" s="53">
        <f>IF(Values_Entered,Loan_Amount,"")</f>
        <v>470000</v>
      </c>
      <c r="D21" s="53">
        <f t="shared" si="1"/>
        <v>950</v>
      </c>
      <c r="E21" s="53">
        <f t="shared" si="2"/>
        <v>550</v>
      </c>
      <c r="F21" s="53">
        <f t="shared" si="3"/>
        <v>1500</v>
      </c>
      <c r="G21" s="53">
        <v>0</v>
      </c>
      <c r="H21" s="53">
        <f t="shared" si="5"/>
        <v>550</v>
      </c>
      <c r="I21" s="53">
        <f t="shared" si="6"/>
        <v>5750</v>
      </c>
      <c r="J21" s="53">
        <f t="shared" si="4"/>
        <v>1500</v>
      </c>
      <c r="K21" s="64">
        <f t="shared" si="7"/>
        <v>464250</v>
      </c>
    </row>
    <row r="22" spans="1:14">
      <c r="A22" s="49">
        <f>IF(Values_Entered,A21+1,"")</f>
        <v>6</v>
      </c>
      <c r="B22" s="7">
        <f t="shared" si="0"/>
        <v>42278</v>
      </c>
      <c r="C22" s="53">
        <f>IF(Values_Entered,Loan_Amount,"")</f>
        <v>470000</v>
      </c>
      <c r="D22" s="53">
        <f t="shared" si="1"/>
        <v>950</v>
      </c>
      <c r="E22" s="53">
        <f t="shared" si="2"/>
        <v>550</v>
      </c>
      <c r="F22" s="53">
        <f t="shared" si="3"/>
        <v>1500</v>
      </c>
      <c r="G22" s="53">
        <v>0</v>
      </c>
      <c r="H22" s="53">
        <f t="shared" si="5"/>
        <v>550</v>
      </c>
      <c r="I22" s="53">
        <f t="shared" si="6"/>
        <v>6300</v>
      </c>
      <c r="J22" s="53">
        <f t="shared" si="4"/>
        <v>1500</v>
      </c>
      <c r="K22" s="64">
        <f t="shared" si="7"/>
        <v>463700</v>
      </c>
    </row>
    <row r="23" spans="1:14">
      <c r="A23" s="49">
        <f>IF(Values_Entered,A22+1,"")</f>
        <v>7</v>
      </c>
      <c r="B23" s="7">
        <f t="shared" si="0"/>
        <v>42309</v>
      </c>
      <c r="C23" s="53">
        <f>IF(Values_Entered,Loan_Amount,"")</f>
        <v>470000</v>
      </c>
      <c r="D23" s="53">
        <f t="shared" si="1"/>
        <v>950</v>
      </c>
      <c r="E23" s="53">
        <f t="shared" si="2"/>
        <v>550</v>
      </c>
      <c r="F23" s="53">
        <f t="shared" si="3"/>
        <v>1500</v>
      </c>
      <c r="G23" s="53">
        <v>0</v>
      </c>
      <c r="H23" s="53">
        <f t="shared" si="5"/>
        <v>550</v>
      </c>
      <c r="I23" s="53">
        <f t="shared" si="6"/>
        <v>6850</v>
      </c>
      <c r="J23" s="53">
        <f t="shared" si="4"/>
        <v>1500</v>
      </c>
      <c r="K23" s="64">
        <f t="shared" si="7"/>
        <v>463150</v>
      </c>
    </row>
    <row r="24" spans="1:14">
      <c r="A24" s="49">
        <f>IF(Values_Entered,A23+1,"")</f>
        <v>8</v>
      </c>
      <c r="B24" s="7">
        <f t="shared" si="0"/>
        <v>42339</v>
      </c>
      <c r="C24" s="53">
        <f>IF(Values_Entered,Loan_Amount,"")</f>
        <v>470000</v>
      </c>
      <c r="D24" s="53">
        <f t="shared" si="1"/>
        <v>950</v>
      </c>
      <c r="E24" s="53">
        <f t="shared" si="2"/>
        <v>550</v>
      </c>
      <c r="F24" s="53">
        <f t="shared" si="3"/>
        <v>1500</v>
      </c>
      <c r="G24" s="53">
        <v>0</v>
      </c>
      <c r="H24" s="53">
        <f t="shared" si="5"/>
        <v>550</v>
      </c>
      <c r="I24" s="53">
        <f t="shared" si="6"/>
        <v>7400</v>
      </c>
      <c r="J24" s="53">
        <f t="shared" si="4"/>
        <v>1500</v>
      </c>
      <c r="K24" s="64">
        <f t="shared" si="7"/>
        <v>462600</v>
      </c>
    </row>
    <row r="25" spans="1:14">
      <c r="A25" s="49">
        <f>IF(Values_Entered,A24+1,"")</f>
        <v>9</v>
      </c>
      <c r="B25" s="7">
        <f t="shared" si="0"/>
        <v>42370</v>
      </c>
      <c r="C25" s="53">
        <f>IF(Values_Entered,Loan_Amount,"")</f>
        <v>470000</v>
      </c>
      <c r="D25" s="53">
        <f t="shared" si="1"/>
        <v>950</v>
      </c>
      <c r="E25" s="53">
        <f t="shared" si="2"/>
        <v>550</v>
      </c>
      <c r="F25" s="53">
        <f t="shared" si="3"/>
        <v>1500</v>
      </c>
      <c r="G25" s="53">
        <v>0</v>
      </c>
      <c r="H25" s="53">
        <f t="shared" si="5"/>
        <v>550</v>
      </c>
      <c r="I25" s="53">
        <f t="shared" si="6"/>
        <v>7950</v>
      </c>
      <c r="J25" s="53">
        <f t="shared" si="4"/>
        <v>1500</v>
      </c>
      <c r="K25" s="64">
        <f t="shared" si="7"/>
        <v>462050</v>
      </c>
    </row>
    <row r="26" spans="1:14">
      <c r="A26" s="49">
        <f>IF(Values_Entered,A25+1,"")</f>
        <v>10</v>
      </c>
      <c r="B26" s="7">
        <f t="shared" si="0"/>
        <v>42401</v>
      </c>
      <c r="C26" s="53">
        <f>IF(Values_Entered,Loan_Amount,"")</f>
        <v>470000</v>
      </c>
      <c r="D26" s="53">
        <f t="shared" si="1"/>
        <v>950</v>
      </c>
      <c r="E26" s="53">
        <f t="shared" si="2"/>
        <v>550</v>
      </c>
      <c r="F26" s="53">
        <f t="shared" si="3"/>
        <v>1500</v>
      </c>
      <c r="G26" s="53">
        <v>0</v>
      </c>
      <c r="H26" s="53">
        <f t="shared" si="5"/>
        <v>550</v>
      </c>
      <c r="I26" s="53">
        <f t="shared" si="6"/>
        <v>8500</v>
      </c>
      <c r="J26" s="53">
        <f t="shared" si="4"/>
        <v>1500</v>
      </c>
      <c r="K26" s="64">
        <f t="shared" si="7"/>
        <v>461500</v>
      </c>
    </row>
    <row r="27" spans="1:14">
      <c r="A27" s="49">
        <f>IF(Values_Entered,A26+1,"")</f>
        <v>11</v>
      </c>
      <c r="B27" s="7">
        <f t="shared" si="0"/>
        <v>42430</v>
      </c>
      <c r="C27" s="53">
        <f>IF(Values_Entered,Loan_Amount,"")</f>
        <v>470000</v>
      </c>
      <c r="D27" s="53">
        <f t="shared" si="1"/>
        <v>950</v>
      </c>
      <c r="E27" s="53">
        <f t="shared" si="2"/>
        <v>550</v>
      </c>
      <c r="F27" s="53">
        <f t="shared" si="3"/>
        <v>1500</v>
      </c>
      <c r="G27" s="53">
        <v>0</v>
      </c>
      <c r="H27" s="53">
        <f t="shared" si="5"/>
        <v>550</v>
      </c>
      <c r="I27" s="53">
        <f t="shared" si="6"/>
        <v>9050</v>
      </c>
      <c r="J27" s="53">
        <f t="shared" si="4"/>
        <v>1500</v>
      </c>
      <c r="K27" s="64">
        <f t="shared" si="7"/>
        <v>460950</v>
      </c>
    </row>
    <row r="28" spans="1:14">
      <c r="A28" s="49">
        <f>IF(Values_Entered,A27+1,"")</f>
        <v>12</v>
      </c>
      <c r="B28" s="7">
        <f t="shared" si="0"/>
        <v>42461</v>
      </c>
      <c r="C28" s="53">
        <f>IF(Values_Entered,Loan_Amount,"")</f>
        <v>470000</v>
      </c>
      <c r="D28" s="53">
        <f t="shared" si="1"/>
        <v>950</v>
      </c>
      <c r="E28" s="53">
        <f t="shared" si="2"/>
        <v>550</v>
      </c>
      <c r="F28" s="53">
        <f t="shared" si="3"/>
        <v>1500</v>
      </c>
      <c r="G28" s="53">
        <v>0</v>
      </c>
      <c r="H28" s="53">
        <f t="shared" si="5"/>
        <v>550</v>
      </c>
      <c r="I28" s="53">
        <f t="shared" si="6"/>
        <v>9600</v>
      </c>
      <c r="J28" s="53">
        <f t="shared" si="4"/>
        <v>1500</v>
      </c>
      <c r="K28" s="64">
        <f t="shared" si="7"/>
        <v>460400</v>
      </c>
    </row>
    <row r="29" spans="1:14">
      <c r="A29" s="49">
        <f>IF(Values_Entered,A28+1,"")</f>
        <v>13</v>
      </c>
      <c r="B29" s="7">
        <f t="shared" si="0"/>
        <v>42491</v>
      </c>
      <c r="C29" s="53">
        <f>IF(Values_Entered,Loan_Amount,"")</f>
        <v>470000</v>
      </c>
      <c r="D29" s="53">
        <f t="shared" si="1"/>
        <v>950</v>
      </c>
      <c r="E29" s="53">
        <f t="shared" si="2"/>
        <v>550</v>
      </c>
      <c r="F29" s="53">
        <f t="shared" si="3"/>
        <v>1500</v>
      </c>
      <c r="G29" s="53">
        <v>0</v>
      </c>
      <c r="H29" s="53">
        <f t="shared" si="5"/>
        <v>550</v>
      </c>
      <c r="I29" s="53">
        <f t="shared" si="6"/>
        <v>10150</v>
      </c>
      <c r="J29" s="53">
        <f t="shared" si="4"/>
        <v>1500</v>
      </c>
      <c r="K29" s="64">
        <f t="shared" si="7"/>
        <v>459850</v>
      </c>
    </row>
    <row r="30" spans="1:14">
      <c r="A30" s="49">
        <f>IF(Values_Entered,A29+1,"")</f>
        <v>14</v>
      </c>
      <c r="B30" s="7">
        <f t="shared" si="0"/>
        <v>42522</v>
      </c>
      <c r="C30" s="53">
        <f>IF(Values_Entered,Loan_Amount,"")</f>
        <v>470000</v>
      </c>
      <c r="D30" s="53">
        <f t="shared" si="1"/>
        <v>950</v>
      </c>
      <c r="E30" s="53">
        <f t="shared" si="2"/>
        <v>550</v>
      </c>
      <c r="F30" s="53">
        <f t="shared" si="3"/>
        <v>1500</v>
      </c>
      <c r="G30" s="53">
        <v>0</v>
      </c>
      <c r="H30" s="53">
        <f t="shared" si="5"/>
        <v>550</v>
      </c>
      <c r="I30" s="53">
        <f t="shared" si="6"/>
        <v>10700</v>
      </c>
      <c r="J30" s="53">
        <f t="shared" si="4"/>
        <v>1500</v>
      </c>
      <c r="K30" s="64">
        <f t="shared" si="7"/>
        <v>459300</v>
      </c>
    </row>
    <row r="31" spans="1:14">
      <c r="A31" s="49">
        <f>IF(Values_Entered,A30+1,"")</f>
        <v>15</v>
      </c>
      <c r="B31" s="7">
        <f t="shared" si="0"/>
        <v>42552</v>
      </c>
      <c r="C31" s="53">
        <f>IF(Values_Entered,Loan_Amount,"")</f>
        <v>470000</v>
      </c>
      <c r="D31" s="53">
        <f t="shared" si="1"/>
        <v>950</v>
      </c>
      <c r="E31" s="53">
        <f t="shared" si="2"/>
        <v>550</v>
      </c>
      <c r="F31" s="53">
        <f t="shared" si="3"/>
        <v>1500</v>
      </c>
      <c r="G31" s="53">
        <v>0</v>
      </c>
      <c r="H31" s="53">
        <f t="shared" si="5"/>
        <v>550</v>
      </c>
      <c r="I31" s="53">
        <f t="shared" si="6"/>
        <v>11250</v>
      </c>
      <c r="J31" s="53">
        <f t="shared" si="4"/>
        <v>1500</v>
      </c>
      <c r="K31" s="64">
        <f t="shared" si="7"/>
        <v>458750</v>
      </c>
    </row>
    <row r="32" spans="1:14">
      <c r="A32" s="49">
        <f>IF(Values_Entered,A31+1,"")</f>
        <v>16</v>
      </c>
      <c r="B32" s="7">
        <f t="shared" si="0"/>
        <v>42583</v>
      </c>
      <c r="C32" s="53">
        <f>IF(Values_Entered,Loan_Amount,"")</f>
        <v>470000</v>
      </c>
      <c r="D32" s="53">
        <f t="shared" si="1"/>
        <v>950</v>
      </c>
      <c r="E32" s="53">
        <f t="shared" si="2"/>
        <v>550</v>
      </c>
      <c r="F32" s="53">
        <f t="shared" si="3"/>
        <v>1500</v>
      </c>
      <c r="G32" s="53">
        <v>0</v>
      </c>
      <c r="H32" s="53">
        <f t="shared" si="5"/>
        <v>550</v>
      </c>
      <c r="I32" s="53">
        <f t="shared" si="6"/>
        <v>11800</v>
      </c>
      <c r="J32" s="53">
        <f t="shared" si="4"/>
        <v>1500</v>
      </c>
      <c r="K32" s="64">
        <f t="shared" si="7"/>
        <v>458200</v>
      </c>
    </row>
    <row r="33" spans="1:11">
      <c r="A33" s="49">
        <f>IF(Values_Entered,A32+1,"")</f>
        <v>17</v>
      </c>
      <c r="B33" s="7">
        <f t="shared" si="0"/>
        <v>42614</v>
      </c>
      <c r="C33" s="53">
        <f>IF(Values_Entered,Loan_Amount,"")</f>
        <v>470000</v>
      </c>
      <c r="D33" s="53">
        <f t="shared" si="1"/>
        <v>950</v>
      </c>
      <c r="E33" s="53">
        <f t="shared" si="2"/>
        <v>550</v>
      </c>
      <c r="F33" s="53">
        <f t="shared" si="3"/>
        <v>1500</v>
      </c>
      <c r="G33" s="53">
        <v>0</v>
      </c>
      <c r="H33" s="53">
        <f t="shared" si="5"/>
        <v>550</v>
      </c>
      <c r="I33" s="53">
        <f t="shared" si="6"/>
        <v>12350</v>
      </c>
      <c r="J33" s="53">
        <f t="shared" si="4"/>
        <v>1500</v>
      </c>
      <c r="K33" s="64">
        <f t="shared" si="7"/>
        <v>457650</v>
      </c>
    </row>
    <row r="34" spans="1:11">
      <c r="A34" s="49">
        <f>IF(Values_Entered,A33+1,"")</f>
        <v>18</v>
      </c>
      <c r="B34" s="7">
        <f t="shared" si="0"/>
        <v>42644</v>
      </c>
      <c r="C34" s="53">
        <f>IF(Values_Entered,Loan_Amount,"")</f>
        <v>470000</v>
      </c>
      <c r="D34" s="53">
        <f t="shared" si="1"/>
        <v>950</v>
      </c>
      <c r="E34" s="53">
        <f t="shared" si="2"/>
        <v>550</v>
      </c>
      <c r="F34" s="53">
        <f t="shared" si="3"/>
        <v>1500</v>
      </c>
      <c r="G34" s="53">
        <v>0</v>
      </c>
      <c r="H34" s="53">
        <f t="shared" si="5"/>
        <v>550</v>
      </c>
      <c r="I34" s="53">
        <f t="shared" si="6"/>
        <v>12900</v>
      </c>
      <c r="J34" s="53">
        <f t="shared" si="4"/>
        <v>1500</v>
      </c>
      <c r="K34" s="64">
        <f t="shared" si="7"/>
        <v>457100</v>
      </c>
    </row>
    <row r="35" spans="1:11">
      <c r="A35" s="49">
        <f>IF(Values_Entered,A34+1,"")</f>
        <v>19</v>
      </c>
      <c r="B35" s="7">
        <f t="shared" si="0"/>
        <v>42675</v>
      </c>
      <c r="C35" s="53">
        <f>IF(Values_Entered,Loan_Amount,"")</f>
        <v>470000</v>
      </c>
      <c r="D35" s="53">
        <f t="shared" si="1"/>
        <v>950</v>
      </c>
      <c r="E35" s="53">
        <f t="shared" si="2"/>
        <v>550</v>
      </c>
      <c r="F35" s="53">
        <f t="shared" si="3"/>
        <v>1500</v>
      </c>
      <c r="G35" s="53">
        <v>0</v>
      </c>
      <c r="H35" s="53">
        <f t="shared" si="5"/>
        <v>550</v>
      </c>
      <c r="I35" s="53">
        <f t="shared" si="6"/>
        <v>13450</v>
      </c>
      <c r="J35" s="53">
        <f t="shared" si="4"/>
        <v>1500</v>
      </c>
      <c r="K35" s="64">
        <f t="shared" si="7"/>
        <v>456550</v>
      </c>
    </row>
    <row r="36" spans="1:11">
      <c r="A36" s="49">
        <f>IF(Values_Entered,A35+1,"")</f>
        <v>20</v>
      </c>
      <c r="B36" s="7">
        <f t="shared" si="0"/>
        <v>42705</v>
      </c>
      <c r="C36" s="53">
        <f>IF(Values_Entered,Loan_Amount,"")</f>
        <v>470000</v>
      </c>
      <c r="D36" s="53">
        <f t="shared" si="1"/>
        <v>950</v>
      </c>
      <c r="E36" s="53">
        <f t="shared" si="2"/>
        <v>550</v>
      </c>
      <c r="F36" s="53">
        <f t="shared" si="3"/>
        <v>1500</v>
      </c>
      <c r="G36" s="53">
        <v>0</v>
      </c>
      <c r="H36" s="53">
        <f t="shared" si="5"/>
        <v>550</v>
      </c>
      <c r="I36" s="53">
        <f t="shared" si="6"/>
        <v>14000</v>
      </c>
      <c r="J36" s="53">
        <f t="shared" si="4"/>
        <v>1500</v>
      </c>
      <c r="K36" s="64">
        <f t="shared" si="7"/>
        <v>456000</v>
      </c>
    </row>
    <row r="37" spans="1:11">
      <c r="A37" s="49">
        <f>IF(Values_Entered,A36+1,"")</f>
        <v>21</v>
      </c>
      <c r="B37" s="7">
        <f t="shared" si="0"/>
        <v>42736</v>
      </c>
      <c r="C37" s="53">
        <f>IF(Values_Entered,Loan_Amount,"")</f>
        <v>470000</v>
      </c>
      <c r="D37" s="53">
        <f t="shared" si="1"/>
        <v>950</v>
      </c>
      <c r="E37" s="53">
        <f t="shared" si="2"/>
        <v>550</v>
      </c>
      <c r="F37" s="53">
        <f t="shared" si="3"/>
        <v>1500</v>
      </c>
      <c r="G37" s="53">
        <v>0</v>
      </c>
      <c r="H37" s="53">
        <f t="shared" si="5"/>
        <v>550</v>
      </c>
      <c r="I37" s="53">
        <f t="shared" si="6"/>
        <v>14550</v>
      </c>
      <c r="J37" s="53">
        <f t="shared" si="4"/>
        <v>1500</v>
      </c>
      <c r="K37" s="64">
        <f t="shared" si="7"/>
        <v>455450</v>
      </c>
    </row>
    <row r="38" spans="1:11">
      <c r="A38" s="49">
        <f>IF(Values_Entered,A37+1,"")</f>
        <v>22</v>
      </c>
      <c r="B38" s="7">
        <f t="shared" si="0"/>
        <v>42767</v>
      </c>
      <c r="C38" s="53">
        <f>IF(Values_Entered,Loan_Amount,"")</f>
        <v>470000</v>
      </c>
      <c r="D38" s="53">
        <f t="shared" si="1"/>
        <v>950</v>
      </c>
      <c r="E38" s="53">
        <f t="shared" si="2"/>
        <v>550</v>
      </c>
      <c r="F38" s="53">
        <f t="shared" si="3"/>
        <v>1500</v>
      </c>
      <c r="G38" s="53">
        <v>0</v>
      </c>
      <c r="H38" s="53">
        <f t="shared" si="5"/>
        <v>550</v>
      </c>
      <c r="I38" s="53">
        <f t="shared" si="6"/>
        <v>15100</v>
      </c>
      <c r="J38" s="53">
        <f t="shared" si="4"/>
        <v>1500</v>
      </c>
      <c r="K38" s="64">
        <f t="shared" si="7"/>
        <v>454900</v>
      </c>
    </row>
    <row r="39" spans="1:11">
      <c r="A39" s="49">
        <f>IF(Values_Entered,A38+1,"")</f>
        <v>23</v>
      </c>
      <c r="B39" s="7">
        <f t="shared" si="0"/>
        <v>42795</v>
      </c>
      <c r="C39" s="53">
        <f>IF(Values_Entered,Loan_Amount,"")</f>
        <v>470000</v>
      </c>
      <c r="D39" s="53">
        <f t="shared" si="1"/>
        <v>950</v>
      </c>
      <c r="E39" s="53">
        <f t="shared" si="2"/>
        <v>550</v>
      </c>
      <c r="F39" s="53">
        <f t="shared" si="3"/>
        <v>1500</v>
      </c>
      <c r="G39" s="53">
        <v>0</v>
      </c>
      <c r="H39" s="53">
        <f t="shared" si="5"/>
        <v>550</v>
      </c>
      <c r="I39" s="53">
        <f t="shared" si="6"/>
        <v>15650</v>
      </c>
      <c r="J39" s="53">
        <f t="shared" si="4"/>
        <v>1500</v>
      </c>
      <c r="K39" s="64">
        <f t="shared" si="7"/>
        <v>454350</v>
      </c>
    </row>
    <row r="40" spans="1:11">
      <c r="A40" s="49">
        <f>IF(Values_Entered,A39+1,"")</f>
        <v>24</v>
      </c>
      <c r="B40" s="7">
        <f t="shared" si="0"/>
        <v>42826</v>
      </c>
      <c r="C40" s="53">
        <f>IF(Values_Entered,Loan_Amount,"")</f>
        <v>470000</v>
      </c>
      <c r="D40" s="53">
        <f t="shared" si="1"/>
        <v>950</v>
      </c>
      <c r="E40" s="53">
        <f t="shared" si="2"/>
        <v>550</v>
      </c>
      <c r="F40" s="53">
        <f t="shared" si="3"/>
        <v>1500</v>
      </c>
      <c r="G40" s="53">
        <v>0</v>
      </c>
      <c r="H40" s="53">
        <f t="shared" si="5"/>
        <v>550</v>
      </c>
      <c r="I40" s="53">
        <f t="shared" si="6"/>
        <v>16200</v>
      </c>
      <c r="J40" s="53">
        <f t="shared" si="4"/>
        <v>1500</v>
      </c>
      <c r="K40" s="64">
        <f t="shared" si="7"/>
        <v>453800</v>
      </c>
    </row>
    <row r="41" spans="1:11">
      <c r="A41" s="49">
        <f>IF(Values_Entered,A40+1,"")</f>
        <v>25</v>
      </c>
      <c r="B41" s="7">
        <f t="shared" si="0"/>
        <v>42856</v>
      </c>
      <c r="C41" s="53">
        <f>IF(Values_Entered,Loan_Amount,"")</f>
        <v>470000</v>
      </c>
      <c r="D41" s="53">
        <f t="shared" si="1"/>
        <v>950</v>
      </c>
      <c r="E41" s="53">
        <f t="shared" si="2"/>
        <v>550</v>
      </c>
      <c r="F41" s="53">
        <f t="shared" si="3"/>
        <v>1500</v>
      </c>
      <c r="G41" s="53">
        <v>0</v>
      </c>
      <c r="H41" s="53">
        <f t="shared" si="5"/>
        <v>550</v>
      </c>
      <c r="I41" s="53">
        <f t="shared" si="6"/>
        <v>16750</v>
      </c>
      <c r="J41" s="53">
        <f t="shared" si="4"/>
        <v>1500</v>
      </c>
      <c r="K41" s="64">
        <f t="shared" si="7"/>
        <v>453250</v>
      </c>
    </row>
    <row r="42" spans="1:11">
      <c r="A42" s="49">
        <f>IF(Values_Entered,A41+1,"")</f>
        <v>26</v>
      </c>
      <c r="B42" s="7">
        <f t="shared" si="0"/>
        <v>42887</v>
      </c>
      <c r="C42" s="53">
        <f>IF(Values_Entered,Loan_Amount,"")</f>
        <v>470000</v>
      </c>
      <c r="D42" s="53">
        <f t="shared" si="1"/>
        <v>950</v>
      </c>
      <c r="E42" s="53">
        <f t="shared" si="2"/>
        <v>550</v>
      </c>
      <c r="F42" s="53">
        <f t="shared" si="3"/>
        <v>1500</v>
      </c>
      <c r="G42" s="53">
        <v>0</v>
      </c>
      <c r="H42" s="53">
        <f t="shared" si="5"/>
        <v>550</v>
      </c>
      <c r="I42" s="53">
        <f t="shared" si="6"/>
        <v>17300</v>
      </c>
      <c r="J42" s="53">
        <f t="shared" si="4"/>
        <v>1500</v>
      </c>
      <c r="K42" s="64">
        <f t="shared" si="7"/>
        <v>452700</v>
      </c>
    </row>
    <row r="43" spans="1:11">
      <c r="A43" s="49">
        <f>IF(Values_Entered,A42+1,"")</f>
        <v>27</v>
      </c>
      <c r="B43" s="7">
        <f t="shared" si="0"/>
        <v>42917</v>
      </c>
      <c r="C43" s="53">
        <f>IF(Values_Entered,Loan_Amount,"")</f>
        <v>470000</v>
      </c>
      <c r="D43" s="53">
        <f t="shared" si="1"/>
        <v>950</v>
      </c>
      <c r="E43" s="53">
        <f t="shared" si="2"/>
        <v>550</v>
      </c>
      <c r="F43" s="53">
        <f t="shared" si="3"/>
        <v>1500</v>
      </c>
      <c r="G43" s="53">
        <v>0</v>
      </c>
      <c r="H43" s="53">
        <f t="shared" si="5"/>
        <v>550</v>
      </c>
      <c r="I43" s="53">
        <f t="shared" si="6"/>
        <v>17850</v>
      </c>
      <c r="J43" s="53">
        <f t="shared" si="4"/>
        <v>1500</v>
      </c>
      <c r="K43" s="64">
        <f t="shared" si="7"/>
        <v>452150</v>
      </c>
    </row>
    <row r="44" spans="1:11">
      <c r="A44" s="49">
        <f>IF(Values_Entered,A43+1,"")</f>
        <v>28</v>
      </c>
      <c r="B44" s="7">
        <f t="shared" si="0"/>
        <v>42948</v>
      </c>
      <c r="C44" s="53">
        <f>IF(Values_Entered,Loan_Amount,"")</f>
        <v>470000</v>
      </c>
      <c r="D44" s="53">
        <f t="shared" si="1"/>
        <v>950</v>
      </c>
      <c r="E44" s="53">
        <f t="shared" si="2"/>
        <v>550</v>
      </c>
      <c r="F44" s="53">
        <f t="shared" si="3"/>
        <v>1500</v>
      </c>
      <c r="G44" s="53">
        <v>0</v>
      </c>
      <c r="H44" s="53">
        <f t="shared" si="5"/>
        <v>550</v>
      </c>
      <c r="I44" s="53">
        <f t="shared" si="6"/>
        <v>18400</v>
      </c>
      <c r="J44" s="53">
        <f t="shared" si="4"/>
        <v>1500</v>
      </c>
      <c r="K44" s="64">
        <f t="shared" si="7"/>
        <v>451600</v>
      </c>
    </row>
    <row r="45" spans="1:11">
      <c r="A45" s="49">
        <f>IF(Values_Entered,A44+1,"")</f>
        <v>29</v>
      </c>
      <c r="B45" s="7">
        <f t="shared" si="0"/>
        <v>42979</v>
      </c>
      <c r="C45" s="53">
        <f>IF(Values_Entered,Loan_Amount,"")</f>
        <v>470000</v>
      </c>
      <c r="D45" s="53">
        <f t="shared" si="1"/>
        <v>950</v>
      </c>
      <c r="E45" s="53">
        <f t="shared" si="2"/>
        <v>550</v>
      </c>
      <c r="F45" s="53">
        <f t="shared" si="3"/>
        <v>1500</v>
      </c>
      <c r="G45" s="53">
        <v>0</v>
      </c>
      <c r="H45" s="53">
        <f t="shared" si="5"/>
        <v>550</v>
      </c>
      <c r="I45" s="53">
        <f t="shared" si="6"/>
        <v>18950</v>
      </c>
      <c r="J45" s="53">
        <f t="shared" si="4"/>
        <v>1500</v>
      </c>
      <c r="K45" s="64">
        <f t="shared" si="7"/>
        <v>451050</v>
      </c>
    </row>
    <row r="46" spans="1:11">
      <c r="A46" s="49">
        <f>IF(Values_Entered,A45+1,"")</f>
        <v>30</v>
      </c>
      <c r="B46" s="7">
        <f t="shared" si="0"/>
        <v>43009</v>
      </c>
      <c r="C46" s="53">
        <f>IF(Values_Entered,Loan_Amount,"")</f>
        <v>470000</v>
      </c>
      <c r="D46" s="53">
        <f t="shared" si="1"/>
        <v>950</v>
      </c>
      <c r="E46" s="53">
        <f t="shared" si="2"/>
        <v>550</v>
      </c>
      <c r="F46" s="53">
        <f t="shared" si="3"/>
        <v>1500</v>
      </c>
      <c r="G46" s="53">
        <v>0</v>
      </c>
      <c r="H46" s="53">
        <f t="shared" si="5"/>
        <v>550</v>
      </c>
      <c r="I46" s="53">
        <f t="shared" si="6"/>
        <v>19500</v>
      </c>
      <c r="J46" s="53">
        <f t="shared" si="4"/>
        <v>1500</v>
      </c>
      <c r="K46" s="64">
        <f t="shared" si="7"/>
        <v>450500</v>
      </c>
    </row>
    <row r="47" spans="1:11">
      <c r="A47" s="49">
        <f>IF(Values_Entered,A46+1,"")</f>
        <v>31</v>
      </c>
      <c r="B47" s="7">
        <f t="shared" si="0"/>
        <v>43040</v>
      </c>
      <c r="C47" s="53">
        <f>IF(Values_Entered,Loan_Amount,"")</f>
        <v>470000</v>
      </c>
      <c r="D47" s="53">
        <f t="shared" si="1"/>
        <v>950</v>
      </c>
      <c r="E47" s="53">
        <f t="shared" si="2"/>
        <v>550</v>
      </c>
      <c r="F47" s="53">
        <f t="shared" si="3"/>
        <v>1500</v>
      </c>
      <c r="G47" s="53">
        <v>0</v>
      </c>
      <c r="H47" s="53">
        <f t="shared" si="5"/>
        <v>550</v>
      </c>
      <c r="I47" s="53">
        <f t="shared" si="6"/>
        <v>20050</v>
      </c>
      <c r="J47" s="53">
        <f t="shared" si="4"/>
        <v>1500</v>
      </c>
      <c r="K47" s="64">
        <f t="shared" si="7"/>
        <v>449950</v>
      </c>
    </row>
    <row r="48" spans="1:11">
      <c r="A48" s="49">
        <f>IF(Values_Entered,A47+1,"")</f>
        <v>32</v>
      </c>
      <c r="B48" s="7">
        <f t="shared" si="0"/>
        <v>43070</v>
      </c>
      <c r="C48" s="53">
        <f>IF(Values_Entered,Loan_Amount,"")</f>
        <v>470000</v>
      </c>
      <c r="D48" s="53">
        <f t="shared" si="1"/>
        <v>950</v>
      </c>
      <c r="E48" s="53">
        <f t="shared" si="2"/>
        <v>550</v>
      </c>
      <c r="F48" s="53">
        <f t="shared" si="3"/>
        <v>1500</v>
      </c>
      <c r="G48" s="53">
        <v>0</v>
      </c>
      <c r="H48" s="53">
        <f t="shared" si="5"/>
        <v>550</v>
      </c>
      <c r="I48" s="53">
        <f t="shared" si="6"/>
        <v>20600</v>
      </c>
      <c r="J48" s="53">
        <f t="shared" si="4"/>
        <v>1500</v>
      </c>
      <c r="K48" s="64">
        <f t="shared" si="7"/>
        <v>449400</v>
      </c>
    </row>
    <row r="49" spans="1:11">
      <c r="A49" s="49">
        <f>IF(Values_Entered,A48+1,"")</f>
        <v>33</v>
      </c>
      <c r="B49" s="7">
        <f t="shared" si="0"/>
        <v>43101</v>
      </c>
      <c r="C49" s="53">
        <f>IF(Values_Entered,Loan_Amount,"")</f>
        <v>470000</v>
      </c>
      <c r="D49" s="53">
        <f t="shared" si="1"/>
        <v>950</v>
      </c>
      <c r="E49" s="53">
        <f t="shared" si="2"/>
        <v>550</v>
      </c>
      <c r="F49" s="53">
        <f t="shared" si="3"/>
        <v>1500</v>
      </c>
      <c r="G49" s="53">
        <v>0</v>
      </c>
      <c r="H49" s="53">
        <f t="shared" si="5"/>
        <v>550</v>
      </c>
      <c r="I49" s="53">
        <f t="shared" si="6"/>
        <v>21150</v>
      </c>
      <c r="J49" s="53">
        <f t="shared" si="4"/>
        <v>1500</v>
      </c>
      <c r="K49" s="64">
        <f t="shared" si="7"/>
        <v>448850</v>
      </c>
    </row>
    <row r="50" spans="1:11">
      <c r="A50" s="49">
        <f>IF(Values_Entered,A49+1,"")</f>
        <v>34</v>
      </c>
      <c r="B50" s="7">
        <f t="shared" si="0"/>
        <v>43132</v>
      </c>
      <c r="C50" s="53">
        <f>IF(Values_Entered,Loan_Amount,"")</f>
        <v>470000</v>
      </c>
      <c r="D50" s="53">
        <f t="shared" si="1"/>
        <v>950</v>
      </c>
      <c r="E50" s="53">
        <f t="shared" si="2"/>
        <v>550</v>
      </c>
      <c r="F50" s="53">
        <f t="shared" si="3"/>
        <v>1500</v>
      </c>
      <c r="G50" s="53">
        <v>0</v>
      </c>
      <c r="H50" s="53">
        <f t="shared" si="5"/>
        <v>550</v>
      </c>
      <c r="I50" s="53">
        <f t="shared" si="6"/>
        <v>21700</v>
      </c>
      <c r="J50" s="53">
        <f t="shared" si="4"/>
        <v>1500</v>
      </c>
      <c r="K50" s="64">
        <f t="shared" si="7"/>
        <v>448300</v>
      </c>
    </row>
    <row r="51" spans="1:11">
      <c r="A51" s="49">
        <f>IF(Values_Entered,A50+1,"")</f>
        <v>35</v>
      </c>
      <c r="B51" s="7">
        <f t="shared" si="0"/>
        <v>43160</v>
      </c>
      <c r="C51" s="53">
        <f>IF(Values_Entered,Loan_Amount,"")</f>
        <v>470000</v>
      </c>
      <c r="D51" s="53">
        <f t="shared" si="1"/>
        <v>950</v>
      </c>
      <c r="E51" s="53">
        <f t="shared" si="2"/>
        <v>550</v>
      </c>
      <c r="F51" s="53">
        <f t="shared" si="3"/>
        <v>1500</v>
      </c>
      <c r="G51" s="53">
        <v>0</v>
      </c>
      <c r="H51" s="53">
        <f t="shared" si="5"/>
        <v>550</v>
      </c>
      <c r="I51" s="53">
        <f t="shared" si="6"/>
        <v>22250</v>
      </c>
      <c r="J51" s="53">
        <f t="shared" si="4"/>
        <v>1500</v>
      </c>
      <c r="K51" s="64">
        <f t="shared" si="7"/>
        <v>447750</v>
      </c>
    </row>
    <row r="52" spans="1:11">
      <c r="A52" s="49">
        <f>IF(Values_Entered,A51+1,"")</f>
        <v>36</v>
      </c>
      <c r="B52" s="7">
        <f t="shared" si="0"/>
        <v>43191</v>
      </c>
      <c r="C52" s="53">
        <f>IF(Values_Entered,Loan_Amount,"")</f>
        <v>470000</v>
      </c>
      <c r="D52" s="53">
        <f t="shared" si="1"/>
        <v>950</v>
      </c>
      <c r="E52" s="53">
        <f t="shared" si="2"/>
        <v>550</v>
      </c>
      <c r="F52" s="53">
        <f t="shared" si="3"/>
        <v>1500</v>
      </c>
      <c r="G52" s="53">
        <v>0</v>
      </c>
      <c r="H52" s="53">
        <f t="shared" si="5"/>
        <v>550</v>
      </c>
      <c r="I52" s="53">
        <f t="shared" si="6"/>
        <v>22800</v>
      </c>
      <c r="J52" s="53">
        <f t="shared" si="4"/>
        <v>1500</v>
      </c>
      <c r="K52" s="64">
        <f t="shared" si="7"/>
        <v>447200</v>
      </c>
    </row>
    <row r="53" spans="1:11">
      <c r="A53" s="49">
        <f>IF(Values_Entered,A52+1,"")</f>
        <v>37</v>
      </c>
      <c r="B53" s="7">
        <f t="shared" si="0"/>
        <v>43221</v>
      </c>
      <c r="C53" s="53">
        <f>IF(Values_Entered,Loan_Amount,"")</f>
        <v>470000</v>
      </c>
      <c r="D53" s="53">
        <f t="shared" si="1"/>
        <v>950</v>
      </c>
      <c r="E53" s="53">
        <f t="shared" si="2"/>
        <v>550</v>
      </c>
      <c r="F53" s="53">
        <f t="shared" si="3"/>
        <v>1500</v>
      </c>
      <c r="G53" s="53">
        <v>0</v>
      </c>
      <c r="H53" s="53">
        <f t="shared" si="5"/>
        <v>550</v>
      </c>
      <c r="I53" s="53">
        <f t="shared" si="6"/>
        <v>23350</v>
      </c>
      <c r="J53" s="53">
        <f t="shared" si="4"/>
        <v>1500</v>
      </c>
      <c r="K53" s="64">
        <f t="shared" si="7"/>
        <v>446650</v>
      </c>
    </row>
    <row r="54" spans="1:11">
      <c r="A54" s="49">
        <f>IF(Values_Entered,A53+1,"")</f>
        <v>38</v>
      </c>
      <c r="B54" s="7">
        <f t="shared" si="0"/>
        <v>43252</v>
      </c>
      <c r="C54" s="53">
        <f>IF(Values_Entered,Loan_Amount,"")</f>
        <v>470000</v>
      </c>
      <c r="D54" s="53">
        <f t="shared" si="1"/>
        <v>950</v>
      </c>
      <c r="E54" s="53">
        <f t="shared" si="2"/>
        <v>550</v>
      </c>
      <c r="F54" s="53">
        <f t="shared" si="3"/>
        <v>1500</v>
      </c>
      <c r="G54" s="53">
        <v>0</v>
      </c>
      <c r="H54" s="53">
        <f t="shared" si="5"/>
        <v>550</v>
      </c>
      <c r="I54" s="53">
        <f t="shared" si="6"/>
        <v>23900</v>
      </c>
      <c r="J54" s="53">
        <f t="shared" si="4"/>
        <v>1500</v>
      </c>
      <c r="K54" s="64">
        <f t="shared" si="7"/>
        <v>446100</v>
      </c>
    </row>
    <row r="55" spans="1:11">
      <c r="A55" s="49">
        <f>IF(Values_Entered,A54+1,"")</f>
        <v>39</v>
      </c>
      <c r="B55" s="7">
        <f t="shared" si="0"/>
        <v>43282</v>
      </c>
      <c r="C55" s="53">
        <f>IF(Values_Entered,Loan_Amount,"")</f>
        <v>470000</v>
      </c>
      <c r="D55" s="53">
        <f t="shared" si="1"/>
        <v>950</v>
      </c>
      <c r="E55" s="53">
        <f t="shared" si="2"/>
        <v>550</v>
      </c>
      <c r="F55" s="53">
        <f t="shared" si="3"/>
        <v>1500</v>
      </c>
      <c r="G55" s="53">
        <v>0</v>
      </c>
      <c r="H55" s="53">
        <f t="shared" si="5"/>
        <v>550</v>
      </c>
      <c r="I55" s="53">
        <f t="shared" si="6"/>
        <v>24450</v>
      </c>
      <c r="J55" s="53">
        <f t="shared" si="4"/>
        <v>1500</v>
      </c>
      <c r="K55" s="64">
        <f t="shared" si="7"/>
        <v>445550</v>
      </c>
    </row>
    <row r="56" spans="1:11">
      <c r="A56" s="49">
        <f>IF(Values_Entered,A55+1,"")</f>
        <v>40</v>
      </c>
      <c r="B56" s="7">
        <f t="shared" si="0"/>
        <v>43313</v>
      </c>
      <c r="C56" s="53">
        <f>IF(Values_Entered,Loan_Amount,"")</f>
        <v>470000</v>
      </c>
      <c r="D56" s="53">
        <f t="shared" si="1"/>
        <v>950</v>
      </c>
      <c r="E56" s="53">
        <f t="shared" si="2"/>
        <v>550</v>
      </c>
      <c r="F56" s="53">
        <f t="shared" si="3"/>
        <v>1500</v>
      </c>
      <c r="G56" s="53">
        <v>0</v>
      </c>
      <c r="H56" s="53">
        <f t="shared" si="5"/>
        <v>550</v>
      </c>
      <c r="I56" s="53">
        <f t="shared" si="6"/>
        <v>25000</v>
      </c>
      <c r="J56" s="53">
        <f t="shared" si="4"/>
        <v>1500</v>
      </c>
      <c r="K56" s="64">
        <f t="shared" si="7"/>
        <v>445000</v>
      </c>
    </row>
    <row r="57" spans="1:11">
      <c r="A57" s="49">
        <f>IF(Values_Entered,A56+1,"")</f>
        <v>41</v>
      </c>
      <c r="B57" s="7">
        <f t="shared" si="0"/>
        <v>43344</v>
      </c>
      <c r="C57" s="53">
        <f>IF(Values_Entered,Loan_Amount,"")</f>
        <v>470000</v>
      </c>
      <c r="D57" s="53">
        <f t="shared" si="1"/>
        <v>950</v>
      </c>
      <c r="E57" s="53">
        <f t="shared" si="2"/>
        <v>550</v>
      </c>
      <c r="F57" s="53">
        <f t="shared" si="3"/>
        <v>1500</v>
      </c>
      <c r="G57" s="53">
        <v>0</v>
      </c>
      <c r="H57" s="53">
        <f t="shared" si="5"/>
        <v>550</v>
      </c>
      <c r="I57" s="53">
        <f t="shared" si="6"/>
        <v>25550</v>
      </c>
      <c r="J57" s="53">
        <f t="shared" si="4"/>
        <v>1500</v>
      </c>
      <c r="K57" s="64">
        <f t="shared" si="7"/>
        <v>444450</v>
      </c>
    </row>
    <row r="58" spans="1:11">
      <c r="A58" s="49">
        <f>IF(Values_Entered,A57+1,"")</f>
        <v>42</v>
      </c>
      <c r="B58" s="7">
        <f t="shared" si="0"/>
        <v>43374</v>
      </c>
      <c r="C58" s="53">
        <f>IF(Values_Entered,Loan_Amount,"")</f>
        <v>470000</v>
      </c>
      <c r="D58" s="53">
        <f t="shared" si="1"/>
        <v>950</v>
      </c>
      <c r="E58" s="53">
        <f t="shared" si="2"/>
        <v>550</v>
      </c>
      <c r="F58" s="53">
        <f t="shared" si="3"/>
        <v>1500</v>
      </c>
      <c r="G58" s="53">
        <v>0</v>
      </c>
      <c r="H58" s="53">
        <f t="shared" si="5"/>
        <v>550</v>
      </c>
      <c r="I58" s="53">
        <f t="shared" si="6"/>
        <v>26100</v>
      </c>
      <c r="J58" s="53">
        <f t="shared" si="4"/>
        <v>1500</v>
      </c>
      <c r="K58" s="64">
        <f t="shared" si="7"/>
        <v>443900</v>
      </c>
    </row>
    <row r="59" spans="1:11">
      <c r="A59" s="49">
        <f>IF(Values_Entered,A58+1,"")</f>
        <v>43</v>
      </c>
      <c r="B59" s="7">
        <f t="shared" si="0"/>
        <v>43405</v>
      </c>
      <c r="C59" s="53">
        <f>IF(Values_Entered,Loan_Amount,"")</f>
        <v>470000</v>
      </c>
      <c r="D59" s="53">
        <f t="shared" si="1"/>
        <v>950</v>
      </c>
      <c r="E59" s="53">
        <f t="shared" si="2"/>
        <v>550</v>
      </c>
      <c r="F59" s="53">
        <f t="shared" si="3"/>
        <v>1500</v>
      </c>
      <c r="G59" s="53">
        <v>0</v>
      </c>
      <c r="H59" s="53">
        <f t="shared" si="5"/>
        <v>550</v>
      </c>
      <c r="I59" s="53">
        <f t="shared" si="6"/>
        <v>26650</v>
      </c>
      <c r="J59" s="53">
        <f t="shared" si="4"/>
        <v>1500</v>
      </c>
      <c r="K59" s="64">
        <f t="shared" si="7"/>
        <v>443350</v>
      </c>
    </row>
    <row r="60" spans="1:11">
      <c r="A60" s="49">
        <f>IF(Values_Entered,A59+1,"")</f>
        <v>44</v>
      </c>
      <c r="B60" s="7">
        <f t="shared" si="0"/>
        <v>43435</v>
      </c>
      <c r="C60" s="53">
        <f>IF(Values_Entered,Loan_Amount,"")</f>
        <v>470000</v>
      </c>
      <c r="D60" s="53">
        <f t="shared" si="1"/>
        <v>950</v>
      </c>
      <c r="E60" s="53">
        <f t="shared" si="2"/>
        <v>550</v>
      </c>
      <c r="F60" s="53">
        <f t="shared" si="3"/>
        <v>1500</v>
      </c>
      <c r="G60" s="53">
        <v>0</v>
      </c>
      <c r="H60" s="53">
        <f t="shared" si="5"/>
        <v>550</v>
      </c>
      <c r="I60" s="53">
        <f t="shared" si="6"/>
        <v>27200</v>
      </c>
      <c r="J60" s="53">
        <f t="shared" si="4"/>
        <v>1500</v>
      </c>
      <c r="K60" s="64">
        <f t="shared" si="7"/>
        <v>442800</v>
      </c>
    </row>
    <row r="61" spans="1:11">
      <c r="A61" s="49">
        <f>IF(Values_Entered,A60+1,"")</f>
        <v>45</v>
      </c>
      <c r="B61" s="7">
        <f t="shared" si="0"/>
        <v>43466</v>
      </c>
      <c r="C61" s="53">
        <f>IF(Values_Entered,Loan_Amount,"")</f>
        <v>470000</v>
      </c>
      <c r="D61" s="53">
        <f t="shared" si="1"/>
        <v>950</v>
      </c>
      <c r="E61" s="53">
        <f t="shared" si="2"/>
        <v>550</v>
      </c>
      <c r="F61" s="53">
        <f t="shared" si="3"/>
        <v>1500</v>
      </c>
      <c r="G61" s="53">
        <v>0</v>
      </c>
      <c r="H61" s="53">
        <f t="shared" si="5"/>
        <v>550</v>
      </c>
      <c r="I61" s="53">
        <f t="shared" si="6"/>
        <v>27750</v>
      </c>
      <c r="J61" s="53">
        <f t="shared" si="4"/>
        <v>1500</v>
      </c>
      <c r="K61" s="64">
        <f t="shared" si="7"/>
        <v>442250</v>
      </c>
    </row>
    <row r="62" spans="1:11">
      <c r="A62" s="49">
        <f>IF(Values_Entered,A61+1,"")</f>
        <v>46</v>
      </c>
      <c r="B62" s="7">
        <f t="shared" si="0"/>
        <v>43497</v>
      </c>
      <c r="C62" s="53">
        <f>IF(Values_Entered,Loan_Amount,"")</f>
        <v>470000</v>
      </c>
      <c r="D62" s="53">
        <f t="shared" si="1"/>
        <v>950</v>
      </c>
      <c r="E62" s="53">
        <f t="shared" si="2"/>
        <v>550</v>
      </c>
      <c r="F62" s="53">
        <f t="shared" si="3"/>
        <v>1500</v>
      </c>
      <c r="G62" s="53">
        <v>0</v>
      </c>
      <c r="H62" s="53">
        <f t="shared" si="5"/>
        <v>550</v>
      </c>
      <c r="I62" s="53">
        <f t="shared" si="6"/>
        <v>28300</v>
      </c>
      <c r="J62" s="53">
        <f t="shared" si="4"/>
        <v>1500</v>
      </c>
      <c r="K62" s="64">
        <f t="shared" si="7"/>
        <v>441700</v>
      </c>
    </row>
    <row r="63" spans="1:11">
      <c r="A63" s="49">
        <f>IF(Values_Entered,A62+1,"")</f>
        <v>47</v>
      </c>
      <c r="B63" s="7">
        <f t="shared" si="0"/>
        <v>43525</v>
      </c>
      <c r="C63" s="53">
        <f>IF(Values_Entered,Loan_Amount,"")</f>
        <v>470000</v>
      </c>
      <c r="D63" s="53">
        <f t="shared" si="1"/>
        <v>950</v>
      </c>
      <c r="E63" s="53">
        <f t="shared" si="2"/>
        <v>550</v>
      </c>
      <c r="F63" s="53">
        <f t="shared" si="3"/>
        <v>1500</v>
      </c>
      <c r="G63" s="53">
        <v>0</v>
      </c>
      <c r="H63" s="53">
        <f t="shared" si="5"/>
        <v>550</v>
      </c>
      <c r="I63" s="53">
        <f t="shared" si="6"/>
        <v>28850</v>
      </c>
      <c r="J63" s="53">
        <f t="shared" si="4"/>
        <v>1500</v>
      </c>
      <c r="K63" s="64">
        <f t="shared" si="7"/>
        <v>441150</v>
      </c>
    </row>
    <row r="64" spans="1:11">
      <c r="A64" s="49">
        <f>IF(Values_Entered,A63+1,"")</f>
        <v>48</v>
      </c>
      <c r="B64" s="7">
        <f t="shared" si="0"/>
        <v>43556</v>
      </c>
      <c r="C64" s="53">
        <f>IF(Values_Entered,Loan_Amount,"")</f>
        <v>470000</v>
      </c>
      <c r="D64" s="53">
        <f t="shared" si="1"/>
        <v>950</v>
      </c>
      <c r="E64" s="53">
        <f t="shared" si="2"/>
        <v>550</v>
      </c>
      <c r="F64" s="53">
        <f t="shared" si="3"/>
        <v>1500</v>
      </c>
      <c r="G64" s="53">
        <v>0</v>
      </c>
      <c r="H64" s="53">
        <f t="shared" si="5"/>
        <v>550</v>
      </c>
      <c r="I64" s="53">
        <f t="shared" si="6"/>
        <v>29400</v>
      </c>
      <c r="J64" s="53">
        <f t="shared" si="4"/>
        <v>1500</v>
      </c>
      <c r="K64" s="64">
        <f t="shared" si="7"/>
        <v>440600</v>
      </c>
    </row>
    <row r="65" spans="1:11">
      <c r="A65" s="49">
        <f>IF(Values_Entered,A64+1,"")</f>
        <v>49</v>
      </c>
      <c r="B65" s="7">
        <f t="shared" si="0"/>
        <v>43586</v>
      </c>
      <c r="C65" s="53">
        <f>IF(Values_Entered,Loan_Amount,"")</f>
        <v>470000</v>
      </c>
      <c r="D65" s="53">
        <f t="shared" si="1"/>
        <v>950</v>
      </c>
      <c r="E65" s="53">
        <f t="shared" si="2"/>
        <v>550</v>
      </c>
      <c r="F65" s="53">
        <f t="shared" si="3"/>
        <v>1500</v>
      </c>
      <c r="G65" s="53">
        <v>0</v>
      </c>
      <c r="H65" s="53">
        <f t="shared" si="5"/>
        <v>550</v>
      </c>
      <c r="I65" s="53">
        <f t="shared" si="6"/>
        <v>29950</v>
      </c>
      <c r="J65" s="53">
        <f t="shared" si="4"/>
        <v>1500</v>
      </c>
      <c r="K65" s="64">
        <f t="shared" si="7"/>
        <v>440050</v>
      </c>
    </row>
    <row r="66" spans="1:11">
      <c r="A66" s="49">
        <f>IF(Values_Entered,A65+1,"")</f>
        <v>50</v>
      </c>
      <c r="B66" s="7">
        <f t="shared" si="0"/>
        <v>43617</v>
      </c>
      <c r="C66" s="53">
        <f>IF(Values_Entered,Loan_Amount,"")</f>
        <v>470000</v>
      </c>
      <c r="D66" s="53">
        <f t="shared" si="1"/>
        <v>950</v>
      </c>
      <c r="E66" s="53">
        <f t="shared" si="2"/>
        <v>550</v>
      </c>
      <c r="F66" s="53">
        <f t="shared" si="3"/>
        <v>1500</v>
      </c>
      <c r="G66" s="53">
        <v>0</v>
      </c>
      <c r="H66" s="53">
        <f t="shared" si="5"/>
        <v>550</v>
      </c>
      <c r="I66" s="53">
        <f t="shared" si="6"/>
        <v>30500</v>
      </c>
      <c r="J66" s="53">
        <f t="shared" si="4"/>
        <v>1500</v>
      </c>
      <c r="K66" s="64">
        <f t="shared" si="7"/>
        <v>439500</v>
      </c>
    </row>
    <row r="67" spans="1:11">
      <c r="A67" s="49">
        <f>IF(Values_Entered,A66+1,"")</f>
        <v>51</v>
      </c>
      <c r="B67" s="7">
        <f t="shared" si="0"/>
        <v>43647</v>
      </c>
      <c r="C67" s="53">
        <f>IF(Values_Entered,Loan_Amount,"")</f>
        <v>470000</v>
      </c>
      <c r="D67" s="53">
        <f t="shared" si="1"/>
        <v>950</v>
      </c>
      <c r="E67" s="53">
        <f t="shared" si="2"/>
        <v>550</v>
      </c>
      <c r="F67" s="53">
        <f t="shared" si="3"/>
        <v>1500</v>
      </c>
      <c r="G67" s="53">
        <v>0</v>
      </c>
      <c r="H67" s="53">
        <f t="shared" si="5"/>
        <v>550</v>
      </c>
      <c r="I67" s="53">
        <f t="shared" si="6"/>
        <v>31050</v>
      </c>
      <c r="J67" s="53">
        <f t="shared" si="4"/>
        <v>1500</v>
      </c>
      <c r="K67" s="64">
        <f t="shared" si="7"/>
        <v>438950</v>
      </c>
    </row>
    <row r="68" spans="1:11">
      <c r="A68" s="49">
        <f>IF(Values_Entered,A67+1,"")</f>
        <v>52</v>
      </c>
      <c r="B68" s="7">
        <f t="shared" si="0"/>
        <v>43678</v>
      </c>
      <c r="C68" s="53">
        <f>IF(Values_Entered,Loan_Amount,"")</f>
        <v>470000</v>
      </c>
      <c r="D68" s="53">
        <f t="shared" si="1"/>
        <v>950</v>
      </c>
      <c r="E68" s="53">
        <f t="shared" si="2"/>
        <v>550</v>
      </c>
      <c r="F68" s="53">
        <f t="shared" si="3"/>
        <v>1500</v>
      </c>
      <c r="G68" s="53">
        <v>0</v>
      </c>
      <c r="H68" s="53">
        <f t="shared" si="5"/>
        <v>550</v>
      </c>
      <c r="I68" s="53">
        <f t="shared" si="6"/>
        <v>31600</v>
      </c>
      <c r="J68" s="53">
        <f t="shared" si="4"/>
        <v>1500</v>
      </c>
      <c r="K68" s="64">
        <f t="shared" si="7"/>
        <v>438400</v>
      </c>
    </row>
    <row r="69" spans="1:11">
      <c r="A69" s="49">
        <f>IF(Values_Entered,A68+1,"")</f>
        <v>53</v>
      </c>
      <c r="B69" s="7">
        <f t="shared" si="0"/>
        <v>43709</v>
      </c>
      <c r="C69" s="53">
        <f>IF(Values_Entered,Loan_Amount,"")</f>
        <v>470000</v>
      </c>
      <c r="D69" s="53">
        <f t="shared" si="1"/>
        <v>950</v>
      </c>
      <c r="E69" s="53">
        <f t="shared" si="2"/>
        <v>550</v>
      </c>
      <c r="F69" s="53">
        <f t="shared" si="3"/>
        <v>1500</v>
      </c>
      <c r="G69" s="53">
        <v>0</v>
      </c>
      <c r="H69" s="53">
        <f t="shared" si="5"/>
        <v>550</v>
      </c>
      <c r="I69" s="53">
        <f t="shared" si="6"/>
        <v>32150</v>
      </c>
      <c r="J69" s="53">
        <f t="shared" si="4"/>
        <v>1500</v>
      </c>
      <c r="K69" s="64">
        <f t="shared" si="7"/>
        <v>437850</v>
      </c>
    </row>
    <row r="70" spans="1:11">
      <c r="A70" s="49">
        <f>IF(Values_Entered,A69+1,"")</f>
        <v>54</v>
      </c>
      <c r="B70" s="7">
        <f t="shared" si="0"/>
        <v>43739</v>
      </c>
      <c r="C70" s="53">
        <f>IF(Values_Entered,Loan_Amount,"")</f>
        <v>470000</v>
      </c>
      <c r="D70" s="53">
        <f t="shared" si="1"/>
        <v>950</v>
      </c>
      <c r="E70" s="53">
        <f t="shared" si="2"/>
        <v>550</v>
      </c>
      <c r="F70" s="53">
        <f t="shared" si="3"/>
        <v>1500</v>
      </c>
      <c r="G70" s="53">
        <v>0</v>
      </c>
      <c r="H70" s="53">
        <f t="shared" si="5"/>
        <v>550</v>
      </c>
      <c r="I70" s="53">
        <f t="shared" si="6"/>
        <v>32700</v>
      </c>
      <c r="J70" s="53">
        <f t="shared" si="4"/>
        <v>1500</v>
      </c>
      <c r="K70" s="64">
        <f t="shared" si="7"/>
        <v>437300</v>
      </c>
    </row>
    <row r="71" spans="1:11">
      <c r="A71" s="49">
        <f>IF(Values_Entered,A70+1,"")</f>
        <v>55</v>
      </c>
      <c r="B71" s="7">
        <f t="shared" si="0"/>
        <v>43770</v>
      </c>
      <c r="C71" s="53">
        <f>IF(Values_Entered,Loan_Amount,"")</f>
        <v>470000</v>
      </c>
      <c r="D71" s="53">
        <f t="shared" si="1"/>
        <v>950</v>
      </c>
      <c r="E71" s="53">
        <f t="shared" si="2"/>
        <v>550</v>
      </c>
      <c r="F71" s="53">
        <f t="shared" si="3"/>
        <v>1500</v>
      </c>
      <c r="G71" s="53">
        <v>0</v>
      </c>
      <c r="H71" s="53">
        <f t="shared" si="5"/>
        <v>550</v>
      </c>
      <c r="I71" s="53">
        <f t="shared" si="6"/>
        <v>33250</v>
      </c>
      <c r="J71" s="53">
        <f t="shared" si="4"/>
        <v>1500</v>
      </c>
      <c r="K71" s="64">
        <f t="shared" si="7"/>
        <v>436750</v>
      </c>
    </row>
    <row r="72" spans="1:11">
      <c r="A72" s="49">
        <f>IF(Values_Entered,A71+1,"")</f>
        <v>56</v>
      </c>
      <c r="B72" s="7">
        <f t="shared" si="0"/>
        <v>43800</v>
      </c>
      <c r="C72" s="53">
        <f>IF(Values_Entered,Loan_Amount,"")</f>
        <v>470000</v>
      </c>
      <c r="D72" s="53">
        <f t="shared" si="1"/>
        <v>950</v>
      </c>
      <c r="E72" s="53">
        <f t="shared" si="2"/>
        <v>550</v>
      </c>
      <c r="F72" s="53">
        <f t="shared" si="3"/>
        <v>1500</v>
      </c>
      <c r="G72" s="53">
        <v>0</v>
      </c>
      <c r="H72" s="53">
        <f t="shared" si="5"/>
        <v>550</v>
      </c>
      <c r="I72" s="53">
        <f t="shared" si="6"/>
        <v>33800</v>
      </c>
      <c r="J72" s="53">
        <f t="shared" si="4"/>
        <v>1500</v>
      </c>
      <c r="K72" s="64">
        <f t="shared" si="7"/>
        <v>436200</v>
      </c>
    </row>
    <row r="73" spans="1:11">
      <c r="A73" s="49">
        <f>IF(Values_Entered,A72+1,"")</f>
        <v>57</v>
      </c>
      <c r="B73" s="7">
        <f t="shared" si="0"/>
        <v>43831</v>
      </c>
      <c r="C73" s="53">
        <f>IF(Values_Entered,Loan_Amount,"")</f>
        <v>470000</v>
      </c>
      <c r="D73" s="53">
        <f t="shared" si="1"/>
        <v>950</v>
      </c>
      <c r="E73" s="53">
        <f t="shared" si="2"/>
        <v>550</v>
      </c>
      <c r="F73" s="53">
        <f t="shared" si="3"/>
        <v>1500</v>
      </c>
      <c r="G73" s="53">
        <v>0</v>
      </c>
      <c r="H73" s="53">
        <f t="shared" si="5"/>
        <v>550</v>
      </c>
      <c r="I73" s="53">
        <f t="shared" si="6"/>
        <v>34350</v>
      </c>
      <c r="J73" s="53">
        <f t="shared" si="4"/>
        <v>1500</v>
      </c>
      <c r="K73" s="64">
        <f t="shared" si="7"/>
        <v>435650</v>
      </c>
    </row>
    <row r="74" spans="1:11">
      <c r="A74" s="49">
        <f>IF(Values_Entered,A73+1,"")</f>
        <v>58</v>
      </c>
      <c r="B74" s="7">
        <f t="shared" si="0"/>
        <v>43862</v>
      </c>
      <c r="C74" s="53">
        <f>IF(Values_Entered,Loan_Amount,"")</f>
        <v>470000</v>
      </c>
      <c r="D74" s="53">
        <f t="shared" si="1"/>
        <v>950</v>
      </c>
      <c r="E74" s="53">
        <f t="shared" si="2"/>
        <v>550</v>
      </c>
      <c r="F74" s="53">
        <f t="shared" si="3"/>
        <v>1500</v>
      </c>
      <c r="G74" s="53">
        <v>0</v>
      </c>
      <c r="H74" s="53">
        <f t="shared" si="5"/>
        <v>550</v>
      </c>
      <c r="I74" s="53">
        <f t="shared" si="6"/>
        <v>34900</v>
      </c>
      <c r="J74" s="53">
        <f t="shared" si="4"/>
        <v>1500</v>
      </c>
      <c r="K74" s="64">
        <f t="shared" si="7"/>
        <v>435100</v>
      </c>
    </row>
    <row r="75" spans="1:11">
      <c r="A75" s="49">
        <f>IF(Values_Entered,A74+1,"")</f>
        <v>59</v>
      </c>
      <c r="B75" s="7">
        <f t="shared" si="0"/>
        <v>43891</v>
      </c>
      <c r="C75" s="53">
        <f>IF(Values_Entered,Loan_Amount,"")</f>
        <v>470000</v>
      </c>
      <c r="D75" s="53">
        <f t="shared" si="1"/>
        <v>950</v>
      </c>
      <c r="E75" s="53">
        <f t="shared" si="2"/>
        <v>550</v>
      </c>
      <c r="F75" s="53">
        <f t="shared" si="3"/>
        <v>1500</v>
      </c>
      <c r="G75" s="53">
        <v>0</v>
      </c>
      <c r="H75" s="53">
        <f t="shared" si="5"/>
        <v>550</v>
      </c>
      <c r="I75" s="53">
        <f t="shared" si="6"/>
        <v>35450</v>
      </c>
      <c r="J75" s="53">
        <f t="shared" si="4"/>
        <v>1500</v>
      </c>
      <c r="K75" s="64">
        <f t="shared" si="7"/>
        <v>434550</v>
      </c>
    </row>
    <row r="76" spans="1:11">
      <c r="A76" s="49">
        <f>IF(Values_Entered,A75+1,"")</f>
        <v>60</v>
      </c>
      <c r="B76" s="7">
        <f t="shared" si="0"/>
        <v>43922</v>
      </c>
      <c r="C76" s="53">
        <f>IF(Values_Entered,Loan_Amount,"")</f>
        <v>470000</v>
      </c>
      <c r="D76" s="53">
        <f t="shared" si="1"/>
        <v>950</v>
      </c>
      <c r="E76" s="53">
        <f t="shared" si="2"/>
        <v>550</v>
      </c>
      <c r="F76" s="53">
        <f t="shared" si="3"/>
        <v>1500</v>
      </c>
      <c r="G76" s="53">
        <v>0</v>
      </c>
      <c r="H76" s="53">
        <f t="shared" si="5"/>
        <v>550</v>
      </c>
      <c r="I76" s="53">
        <f t="shared" si="6"/>
        <v>36000</v>
      </c>
      <c r="J76" s="53">
        <f t="shared" si="4"/>
        <v>1500</v>
      </c>
      <c r="K76" s="64">
        <f t="shared" si="7"/>
        <v>434000</v>
      </c>
    </row>
    <row r="77" spans="1:11">
      <c r="A77" s="49">
        <f>IF(Values_Entered,A76+1,"")</f>
        <v>61</v>
      </c>
      <c r="B77" s="7">
        <f t="shared" si="0"/>
        <v>43952</v>
      </c>
      <c r="C77" s="53">
        <f>IF(Values_Entered,Loan_Amount,"")</f>
        <v>470000</v>
      </c>
      <c r="D77" s="53">
        <f t="shared" si="1"/>
        <v>950</v>
      </c>
      <c r="E77" s="53">
        <f t="shared" si="2"/>
        <v>550</v>
      </c>
      <c r="F77" s="53">
        <f t="shared" si="3"/>
        <v>1500</v>
      </c>
      <c r="G77" s="53">
        <v>0</v>
      </c>
      <c r="H77" s="53">
        <f t="shared" si="5"/>
        <v>550</v>
      </c>
      <c r="I77" s="53">
        <f t="shared" si="6"/>
        <v>36550</v>
      </c>
      <c r="J77" s="53">
        <f t="shared" si="4"/>
        <v>1500</v>
      </c>
      <c r="K77" s="64">
        <f t="shared" si="7"/>
        <v>433450</v>
      </c>
    </row>
    <row r="78" spans="1:11">
      <c r="A78" s="49">
        <f>IF(Values_Entered,A77+1,"")</f>
        <v>62</v>
      </c>
      <c r="B78" s="7">
        <f t="shared" si="0"/>
        <v>43983</v>
      </c>
      <c r="C78" s="53">
        <f>IF(Values_Entered,Loan_Amount,"")</f>
        <v>470000</v>
      </c>
      <c r="D78" s="53">
        <f t="shared" si="1"/>
        <v>950</v>
      </c>
      <c r="E78" s="53">
        <f t="shared" si="2"/>
        <v>550</v>
      </c>
      <c r="F78" s="53">
        <f t="shared" si="3"/>
        <v>1500</v>
      </c>
      <c r="G78" s="53">
        <v>0</v>
      </c>
      <c r="H78" s="53">
        <f t="shared" si="5"/>
        <v>550</v>
      </c>
      <c r="I78" s="53">
        <f t="shared" si="6"/>
        <v>37100</v>
      </c>
      <c r="J78" s="53">
        <f t="shared" si="4"/>
        <v>1500</v>
      </c>
      <c r="K78" s="64">
        <f t="shared" si="7"/>
        <v>432900</v>
      </c>
    </row>
    <row r="79" spans="1:11">
      <c r="A79" s="49">
        <f>IF(Values_Entered,A78+1,"")</f>
        <v>63</v>
      </c>
      <c r="B79" s="7">
        <f t="shared" si="0"/>
        <v>44013</v>
      </c>
      <c r="C79" s="53">
        <f>IF(Values_Entered,Loan_Amount,"")</f>
        <v>470000</v>
      </c>
      <c r="D79" s="53">
        <f t="shared" si="1"/>
        <v>950</v>
      </c>
      <c r="E79" s="53">
        <f t="shared" si="2"/>
        <v>550</v>
      </c>
      <c r="F79" s="53">
        <f t="shared" si="3"/>
        <v>1500</v>
      </c>
      <c r="G79" s="53">
        <v>0</v>
      </c>
      <c r="H79" s="53">
        <f t="shared" si="5"/>
        <v>550</v>
      </c>
      <c r="I79" s="53">
        <f t="shared" si="6"/>
        <v>37650</v>
      </c>
      <c r="J79" s="53">
        <f t="shared" si="4"/>
        <v>1500</v>
      </c>
      <c r="K79" s="64">
        <f t="shared" si="7"/>
        <v>432350</v>
      </c>
    </row>
    <row r="80" spans="1:11">
      <c r="A80" s="49">
        <f>IF(Values_Entered,A79+1,"")</f>
        <v>64</v>
      </c>
      <c r="B80" s="7">
        <f t="shared" si="0"/>
        <v>44044</v>
      </c>
      <c r="C80" s="53">
        <f>IF(Values_Entered,Loan_Amount,"")</f>
        <v>470000</v>
      </c>
      <c r="D80" s="53">
        <f t="shared" si="1"/>
        <v>950</v>
      </c>
      <c r="E80" s="53">
        <f t="shared" si="2"/>
        <v>550</v>
      </c>
      <c r="F80" s="53">
        <f t="shared" si="3"/>
        <v>1500</v>
      </c>
      <c r="G80" s="53">
        <v>0</v>
      </c>
      <c r="H80" s="53">
        <f t="shared" si="5"/>
        <v>550</v>
      </c>
      <c r="I80" s="53">
        <f t="shared" si="6"/>
        <v>38200</v>
      </c>
      <c r="J80" s="53">
        <f t="shared" si="4"/>
        <v>1500</v>
      </c>
      <c r="K80" s="64">
        <f t="shared" si="7"/>
        <v>431800</v>
      </c>
    </row>
    <row r="81" spans="1:11">
      <c r="A81" s="49">
        <f>IF(Values_Entered,A80+1,"")</f>
        <v>65</v>
      </c>
      <c r="B81" s="7">
        <f t="shared" ref="B81:B144" si="8">IF(Pay_Num&lt;&gt;"",DATE(YEAR(Loan_Start),MONTH(Loan_Start)+(Pay_Num)*12/Num_Pmt_Per_Year,DAY(Loan_Start)),"")</f>
        <v>44075</v>
      </c>
      <c r="C81" s="53">
        <f>IF(Values_Entered,Loan_Amount,"")</f>
        <v>470000</v>
      </c>
      <c r="D81" s="53">
        <f t="shared" ref="D81:D144" si="9">IF(Pay_Num&lt;&gt;"",ROUND((Beg_Bal*(Interest_Rate/Num_Pmt_Per_Year)/0.05),0)*0.05,"")</f>
        <v>950</v>
      </c>
      <c r="E81" s="53">
        <f t="shared" ref="E81:E144" si="10">IF(Pay_Num&lt;&gt;"",$K$10,"")</f>
        <v>550</v>
      </c>
      <c r="F81" s="53">
        <f t="shared" ref="F81:F144" si="11">IF(Pay_Num&lt;&gt;"",$K$9,"")</f>
        <v>1500</v>
      </c>
      <c r="G81" s="53">
        <v>0</v>
      </c>
      <c r="H81" s="53">
        <f t="shared" si="5"/>
        <v>550</v>
      </c>
      <c r="I81" s="53">
        <f t="shared" si="6"/>
        <v>38750</v>
      </c>
      <c r="J81" s="53">
        <f t="shared" ref="J81:J144" si="12">F81+G81</f>
        <v>1500</v>
      </c>
      <c r="K81" s="64">
        <f t="shared" si="7"/>
        <v>431250</v>
      </c>
    </row>
    <row r="82" spans="1:11">
      <c r="A82" s="49">
        <f>IF(Values_Entered,A81+1,"")</f>
        <v>66</v>
      </c>
      <c r="B82" s="7">
        <f t="shared" si="8"/>
        <v>44105</v>
      </c>
      <c r="C82" s="53">
        <f>IF(Values_Entered,Loan_Amount,"")</f>
        <v>470000</v>
      </c>
      <c r="D82" s="53">
        <f t="shared" si="9"/>
        <v>950</v>
      </c>
      <c r="E82" s="53">
        <f t="shared" si="10"/>
        <v>550</v>
      </c>
      <c r="F82" s="53">
        <f t="shared" si="11"/>
        <v>1500</v>
      </c>
      <c r="G82" s="53">
        <v>0</v>
      </c>
      <c r="H82" s="53">
        <f t="shared" ref="H82:H145" si="13">E82+G82</f>
        <v>550</v>
      </c>
      <c r="I82" s="53">
        <f t="shared" si="6"/>
        <v>39300</v>
      </c>
      <c r="J82" s="53">
        <f t="shared" si="12"/>
        <v>1500</v>
      </c>
      <c r="K82" s="64">
        <f t="shared" si="7"/>
        <v>430700</v>
      </c>
    </row>
    <row r="83" spans="1:11">
      <c r="A83" s="49">
        <f>IF(Values_Entered,A82+1,"")</f>
        <v>67</v>
      </c>
      <c r="B83" s="7">
        <f t="shared" si="8"/>
        <v>44136</v>
      </c>
      <c r="C83" s="53">
        <f>IF(Values_Entered,Loan_Amount,"")</f>
        <v>470000</v>
      </c>
      <c r="D83" s="53">
        <f t="shared" si="9"/>
        <v>950</v>
      </c>
      <c r="E83" s="53">
        <f t="shared" si="10"/>
        <v>550</v>
      </c>
      <c r="F83" s="53">
        <f t="shared" si="11"/>
        <v>1500</v>
      </c>
      <c r="G83" s="53">
        <v>0</v>
      </c>
      <c r="H83" s="53">
        <f t="shared" si="13"/>
        <v>550</v>
      </c>
      <c r="I83" s="53">
        <f t="shared" ref="I83:I146" si="14">I82+H83</f>
        <v>39850</v>
      </c>
      <c r="J83" s="53">
        <f t="shared" si="12"/>
        <v>1500</v>
      </c>
      <c r="K83" s="64">
        <f t="shared" ref="K83:K146" si="15">K82-H83</f>
        <v>430150</v>
      </c>
    </row>
    <row r="84" spans="1:11">
      <c r="A84" s="49">
        <f>IF(Values_Entered,A83+1,"")</f>
        <v>68</v>
      </c>
      <c r="B84" s="7">
        <f t="shared" si="8"/>
        <v>44166</v>
      </c>
      <c r="C84" s="53">
        <f>IF(Values_Entered,Loan_Amount,"")</f>
        <v>470000</v>
      </c>
      <c r="D84" s="53">
        <f t="shared" si="9"/>
        <v>950</v>
      </c>
      <c r="E84" s="53">
        <f t="shared" si="10"/>
        <v>550</v>
      </c>
      <c r="F84" s="53">
        <f t="shared" si="11"/>
        <v>1500</v>
      </c>
      <c r="G84" s="53">
        <v>0</v>
      </c>
      <c r="H84" s="53">
        <f t="shared" si="13"/>
        <v>550</v>
      </c>
      <c r="I84" s="53">
        <f t="shared" si="14"/>
        <v>40400</v>
      </c>
      <c r="J84" s="53">
        <f t="shared" si="12"/>
        <v>1500</v>
      </c>
      <c r="K84" s="64">
        <f t="shared" si="15"/>
        <v>429600</v>
      </c>
    </row>
    <row r="85" spans="1:11">
      <c r="A85" s="49">
        <f>IF(Values_Entered,A84+1,"")</f>
        <v>69</v>
      </c>
      <c r="B85" s="7">
        <f t="shared" si="8"/>
        <v>44197</v>
      </c>
      <c r="C85" s="53">
        <f>IF(Values_Entered,Loan_Amount,"")</f>
        <v>470000</v>
      </c>
      <c r="D85" s="53">
        <f t="shared" si="9"/>
        <v>950</v>
      </c>
      <c r="E85" s="53">
        <f t="shared" si="10"/>
        <v>550</v>
      </c>
      <c r="F85" s="53">
        <f t="shared" si="11"/>
        <v>1500</v>
      </c>
      <c r="G85" s="53">
        <v>0</v>
      </c>
      <c r="H85" s="53">
        <f t="shared" si="13"/>
        <v>550</v>
      </c>
      <c r="I85" s="53">
        <f t="shared" si="14"/>
        <v>40950</v>
      </c>
      <c r="J85" s="53">
        <f t="shared" si="12"/>
        <v>1500</v>
      </c>
      <c r="K85" s="64">
        <f t="shared" si="15"/>
        <v>429050</v>
      </c>
    </row>
    <row r="86" spans="1:11">
      <c r="A86" s="49">
        <f>IF(Values_Entered,A85+1,"")</f>
        <v>70</v>
      </c>
      <c r="B86" s="7">
        <f t="shared" si="8"/>
        <v>44228</v>
      </c>
      <c r="C86" s="53">
        <f>IF(Values_Entered,Loan_Amount,"")</f>
        <v>470000</v>
      </c>
      <c r="D86" s="53">
        <f t="shared" si="9"/>
        <v>950</v>
      </c>
      <c r="E86" s="53">
        <f t="shared" si="10"/>
        <v>550</v>
      </c>
      <c r="F86" s="53">
        <f t="shared" si="11"/>
        <v>1500</v>
      </c>
      <c r="G86" s="53">
        <v>0</v>
      </c>
      <c r="H86" s="53">
        <f t="shared" si="13"/>
        <v>550</v>
      </c>
      <c r="I86" s="53">
        <f t="shared" si="14"/>
        <v>41500</v>
      </c>
      <c r="J86" s="53">
        <f t="shared" si="12"/>
        <v>1500</v>
      </c>
      <c r="K86" s="64">
        <f t="shared" si="15"/>
        <v>428500</v>
      </c>
    </row>
    <row r="87" spans="1:11">
      <c r="A87" s="49">
        <f>IF(Values_Entered,A86+1,"")</f>
        <v>71</v>
      </c>
      <c r="B87" s="7">
        <f t="shared" si="8"/>
        <v>44256</v>
      </c>
      <c r="C87" s="53">
        <f>IF(Values_Entered,Loan_Amount,"")</f>
        <v>470000</v>
      </c>
      <c r="D87" s="53">
        <f t="shared" si="9"/>
        <v>950</v>
      </c>
      <c r="E87" s="53">
        <f t="shared" si="10"/>
        <v>550</v>
      </c>
      <c r="F87" s="53">
        <f t="shared" si="11"/>
        <v>1500</v>
      </c>
      <c r="G87" s="53">
        <v>0</v>
      </c>
      <c r="H87" s="53">
        <f t="shared" si="13"/>
        <v>550</v>
      </c>
      <c r="I87" s="53">
        <f t="shared" si="14"/>
        <v>42050</v>
      </c>
      <c r="J87" s="53">
        <f t="shared" si="12"/>
        <v>1500</v>
      </c>
      <c r="K87" s="64">
        <f t="shared" si="15"/>
        <v>427950</v>
      </c>
    </row>
    <row r="88" spans="1:11">
      <c r="A88" s="49">
        <f>IF(Values_Entered,A87+1,"")</f>
        <v>72</v>
      </c>
      <c r="B88" s="7">
        <f t="shared" si="8"/>
        <v>44287</v>
      </c>
      <c r="C88" s="53">
        <f>IF(Values_Entered,Loan_Amount,"")</f>
        <v>470000</v>
      </c>
      <c r="D88" s="53">
        <f t="shared" si="9"/>
        <v>950</v>
      </c>
      <c r="E88" s="53">
        <f t="shared" si="10"/>
        <v>550</v>
      </c>
      <c r="F88" s="53">
        <f t="shared" si="11"/>
        <v>1500</v>
      </c>
      <c r="G88" s="53">
        <v>0</v>
      </c>
      <c r="H88" s="53">
        <f t="shared" si="13"/>
        <v>550</v>
      </c>
      <c r="I88" s="53">
        <f t="shared" si="14"/>
        <v>42600</v>
      </c>
      <c r="J88" s="53">
        <f t="shared" si="12"/>
        <v>1500</v>
      </c>
      <c r="K88" s="64">
        <f t="shared" si="15"/>
        <v>427400</v>
      </c>
    </row>
    <row r="89" spans="1:11">
      <c r="A89" s="49">
        <f>IF(Values_Entered,A88+1,"")</f>
        <v>73</v>
      </c>
      <c r="B89" s="7">
        <f t="shared" si="8"/>
        <v>44317</v>
      </c>
      <c r="C89" s="53">
        <f>IF(Values_Entered,Loan_Amount,"")</f>
        <v>470000</v>
      </c>
      <c r="D89" s="53">
        <f t="shared" si="9"/>
        <v>950</v>
      </c>
      <c r="E89" s="53">
        <f t="shared" si="10"/>
        <v>550</v>
      </c>
      <c r="F89" s="53">
        <f t="shared" si="11"/>
        <v>1500</v>
      </c>
      <c r="G89" s="53">
        <v>0</v>
      </c>
      <c r="H89" s="53">
        <f t="shared" si="13"/>
        <v>550</v>
      </c>
      <c r="I89" s="53">
        <f t="shared" si="14"/>
        <v>43150</v>
      </c>
      <c r="J89" s="53">
        <f t="shared" si="12"/>
        <v>1500</v>
      </c>
      <c r="K89" s="64">
        <f t="shared" si="15"/>
        <v>426850</v>
      </c>
    </row>
    <row r="90" spans="1:11">
      <c r="A90" s="49">
        <f>IF(Values_Entered,A89+1,"")</f>
        <v>74</v>
      </c>
      <c r="B90" s="7">
        <f t="shared" si="8"/>
        <v>44348</v>
      </c>
      <c r="C90" s="53">
        <f>IF(Values_Entered,Loan_Amount,"")</f>
        <v>470000</v>
      </c>
      <c r="D90" s="53">
        <f t="shared" si="9"/>
        <v>950</v>
      </c>
      <c r="E90" s="53">
        <f t="shared" si="10"/>
        <v>550</v>
      </c>
      <c r="F90" s="53">
        <f t="shared" si="11"/>
        <v>1500</v>
      </c>
      <c r="G90" s="53">
        <v>0</v>
      </c>
      <c r="H90" s="53">
        <f t="shared" si="13"/>
        <v>550</v>
      </c>
      <c r="I90" s="53">
        <f t="shared" si="14"/>
        <v>43700</v>
      </c>
      <c r="J90" s="53">
        <f t="shared" si="12"/>
        <v>1500</v>
      </c>
      <c r="K90" s="64">
        <f t="shared" si="15"/>
        <v>426300</v>
      </c>
    </row>
    <row r="91" spans="1:11">
      <c r="A91" s="49">
        <f>IF(Values_Entered,A90+1,"")</f>
        <v>75</v>
      </c>
      <c r="B91" s="7">
        <f t="shared" si="8"/>
        <v>44378</v>
      </c>
      <c r="C91" s="53">
        <f>IF(Values_Entered,Loan_Amount,"")</f>
        <v>470000</v>
      </c>
      <c r="D91" s="53">
        <f t="shared" si="9"/>
        <v>950</v>
      </c>
      <c r="E91" s="53">
        <f t="shared" si="10"/>
        <v>550</v>
      </c>
      <c r="F91" s="53">
        <f t="shared" si="11"/>
        <v>1500</v>
      </c>
      <c r="G91" s="53">
        <v>0</v>
      </c>
      <c r="H91" s="53">
        <f t="shared" si="13"/>
        <v>550</v>
      </c>
      <c r="I91" s="53">
        <f t="shared" si="14"/>
        <v>44250</v>
      </c>
      <c r="J91" s="53">
        <f t="shared" si="12"/>
        <v>1500</v>
      </c>
      <c r="K91" s="64">
        <f t="shared" si="15"/>
        <v>425750</v>
      </c>
    </row>
    <row r="92" spans="1:11">
      <c r="A92" s="49">
        <f>IF(Values_Entered,A91+1,"")</f>
        <v>76</v>
      </c>
      <c r="B92" s="7">
        <f t="shared" si="8"/>
        <v>44409</v>
      </c>
      <c r="C92" s="53">
        <f>IF(Values_Entered,Loan_Amount,"")</f>
        <v>470000</v>
      </c>
      <c r="D92" s="53">
        <f t="shared" si="9"/>
        <v>950</v>
      </c>
      <c r="E92" s="53">
        <f t="shared" si="10"/>
        <v>550</v>
      </c>
      <c r="F92" s="53">
        <f t="shared" si="11"/>
        <v>1500</v>
      </c>
      <c r="G92" s="53">
        <v>0</v>
      </c>
      <c r="H92" s="53">
        <f t="shared" si="13"/>
        <v>550</v>
      </c>
      <c r="I92" s="53">
        <f t="shared" si="14"/>
        <v>44800</v>
      </c>
      <c r="J92" s="53">
        <f t="shared" si="12"/>
        <v>1500</v>
      </c>
      <c r="K92" s="64">
        <f t="shared" si="15"/>
        <v>425200</v>
      </c>
    </row>
    <row r="93" spans="1:11">
      <c r="A93" s="49">
        <f>IF(Values_Entered,A92+1,"")</f>
        <v>77</v>
      </c>
      <c r="B93" s="7">
        <f t="shared" si="8"/>
        <v>44440</v>
      </c>
      <c r="C93" s="53">
        <f>IF(Values_Entered,Loan_Amount,"")</f>
        <v>470000</v>
      </c>
      <c r="D93" s="53">
        <f t="shared" si="9"/>
        <v>950</v>
      </c>
      <c r="E93" s="53">
        <f t="shared" si="10"/>
        <v>550</v>
      </c>
      <c r="F93" s="53">
        <f t="shared" si="11"/>
        <v>1500</v>
      </c>
      <c r="G93" s="53">
        <v>0</v>
      </c>
      <c r="H93" s="53">
        <f t="shared" si="13"/>
        <v>550</v>
      </c>
      <c r="I93" s="53">
        <f t="shared" si="14"/>
        <v>45350</v>
      </c>
      <c r="J93" s="53">
        <f t="shared" si="12"/>
        <v>1500</v>
      </c>
      <c r="K93" s="64">
        <f t="shared" si="15"/>
        <v>424650</v>
      </c>
    </row>
    <row r="94" spans="1:11">
      <c r="A94" s="49">
        <f>IF(Values_Entered,A93+1,"")</f>
        <v>78</v>
      </c>
      <c r="B94" s="7">
        <f t="shared" si="8"/>
        <v>44470</v>
      </c>
      <c r="C94" s="53">
        <f>IF(Values_Entered,Loan_Amount,"")</f>
        <v>470000</v>
      </c>
      <c r="D94" s="53">
        <f t="shared" si="9"/>
        <v>950</v>
      </c>
      <c r="E94" s="53">
        <f t="shared" si="10"/>
        <v>550</v>
      </c>
      <c r="F94" s="53">
        <f t="shared" si="11"/>
        <v>1500</v>
      </c>
      <c r="G94" s="53">
        <v>0</v>
      </c>
      <c r="H94" s="53">
        <f t="shared" si="13"/>
        <v>550</v>
      </c>
      <c r="I94" s="53">
        <f t="shared" si="14"/>
        <v>45900</v>
      </c>
      <c r="J94" s="53">
        <f t="shared" si="12"/>
        <v>1500</v>
      </c>
      <c r="K94" s="64">
        <f t="shared" si="15"/>
        <v>424100</v>
      </c>
    </row>
    <row r="95" spans="1:11">
      <c r="A95" s="49">
        <f>IF(Values_Entered,A94+1,"")</f>
        <v>79</v>
      </c>
      <c r="B95" s="7">
        <f t="shared" si="8"/>
        <v>44501</v>
      </c>
      <c r="C95" s="53">
        <f>IF(Values_Entered,Loan_Amount,"")</f>
        <v>470000</v>
      </c>
      <c r="D95" s="53">
        <f t="shared" si="9"/>
        <v>950</v>
      </c>
      <c r="E95" s="53">
        <f t="shared" si="10"/>
        <v>550</v>
      </c>
      <c r="F95" s="53">
        <f t="shared" si="11"/>
        <v>1500</v>
      </c>
      <c r="G95" s="53">
        <v>0</v>
      </c>
      <c r="H95" s="53">
        <f t="shared" si="13"/>
        <v>550</v>
      </c>
      <c r="I95" s="53">
        <f t="shared" si="14"/>
        <v>46450</v>
      </c>
      <c r="J95" s="53">
        <f t="shared" si="12"/>
        <v>1500</v>
      </c>
      <c r="K95" s="64">
        <f t="shared" si="15"/>
        <v>423550</v>
      </c>
    </row>
    <row r="96" spans="1:11">
      <c r="A96" s="49">
        <f>IF(Values_Entered,A95+1,"")</f>
        <v>80</v>
      </c>
      <c r="B96" s="7">
        <f t="shared" si="8"/>
        <v>44531</v>
      </c>
      <c r="C96" s="53">
        <f>IF(Values_Entered,Loan_Amount,"")</f>
        <v>470000</v>
      </c>
      <c r="D96" s="53">
        <f t="shared" si="9"/>
        <v>950</v>
      </c>
      <c r="E96" s="53">
        <f t="shared" si="10"/>
        <v>550</v>
      </c>
      <c r="F96" s="53">
        <f t="shared" si="11"/>
        <v>1500</v>
      </c>
      <c r="G96" s="53">
        <v>0</v>
      </c>
      <c r="H96" s="53">
        <f t="shared" si="13"/>
        <v>550</v>
      </c>
      <c r="I96" s="53">
        <f t="shared" si="14"/>
        <v>47000</v>
      </c>
      <c r="J96" s="53">
        <f t="shared" si="12"/>
        <v>1500</v>
      </c>
      <c r="K96" s="64">
        <f t="shared" si="15"/>
        <v>423000</v>
      </c>
    </row>
    <row r="97" spans="1:11">
      <c r="A97" s="49">
        <f>IF(Values_Entered,A96+1,"")</f>
        <v>81</v>
      </c>
      <c r="B97" s="7">
        <f t="shared" si="8"/>
        <v>44562</v>
      </c>
      <c r="C97" s="53">
        <f>IF(Values_Entered,Loan_Amount,"")</f>
        <v>470000</v>
      </c>
      <c r="D97" s="53">
        <f t="shared" si="9"/>
        <v>950</v>
      </c>
      <c r="E97" s="53">
        <f t="shared" si="10"/>
        <v>550</v>
      </c>
      <c r="F97" s="53">
        <f t="shared" si="11"/>
        <v>1500</v>
      </c>
      <c r="G97" s="53">
        <v>0</v>
      </c>
      <c r="H97" s="53">
        <f t="shared" si="13"/>
        <v>550</v>
      </c>
      <c r="I97" s="53">
        <f t="shared" si="14"/>
        <v>47550</v>
      </c>
      <c r="J97" s="53">
        <f t="shared" si="12"/>
        <v>1500</v>
      </c>
      <c r="K97" s="64">
        <f t="shared" si="15"/>
        <v>422450</v>
      </c>
    </row>
    <row r="98" spans="1:11">
      <c r="A98" s="49">
        <f>IF(Values_Entered,A97+1,"")</f>
        <v>82</v>
      </c>
      <c r="B98" s="7">
        <f t="shared" si="8"/>
        <v>44593</v>
      </c>
      <c r="C98" s="53">
        <f>IF(Values_Entered,Loan_Amount,"")</f>
        <v>470000</v>
      </c>
      <c r="D98" s="53">
        <f t="shared" si="9"/>
        <v>950</v>
      </c>
      <c r="E98" s="53">
        <f t="shared" si="10"/>
        <v>550</v>
      </c>
      <c r="F98" s="53">
        <f t="shared" si="11"/>
        <v>1500</v>
      </c>
      <c r="G98" s="53">
        <v>0</v>
      </c>
      <c r="H98" s="53">
        <f t="shared" si="13"/>
        <v>550</v>
      </c>
      <c r="I98" s="53">
        <f t="shared" si="14"/>
        <v>48100</v>
      </c>
      <c r="J98" s="53">
        <f t="shared" si="12"/>
        <v>1500</v>
      </c>
      <c r="K98" s="64">
        <f t="shared" si="15"/>
        <v>421900</v>
      </c>
    </row>
    <row r="99" spans="1:11">
      <c r="A99" s="49">
        <f>IF(Values_Entered,A98+1,"")</f>
        <v>83</v>
      </c>
      <c r="B99" s="7">
        <f t="shared" si="8"/>
        <v>44621</v>
      </c>
      <c r="C99" s="53">
        <f>IF(Values_Entered,Loan_Amount,"")</f>
        <v>470000</v>
      </c>
      <c r="D99" s="53">
        <f t="shared" si="9"/>
        <v>950</v>
      </c>
      <c r="E99" s="53">
        <f t="shared" si="10"/>
        <v>550</v>
      </c>
      <c r="F99" s="53">
        <f t="shared" si="11"/>
        <v>1500</v>
      </c>
      <c r="G99" s="53">
        <v>0</v>
      </c>
      <c r="H99" s="53">
        <f t="shared" si="13"/>
        <v>550</v>
      </c>
      <c r="I99" s="53">
        <f t="shared" si="14"/>
        <v>48650</v>
      </c>
      <c r="J99" s="53">
        <f t="shared" si="12"/>
        <v>1500</v>
      </c>
      <c r="K99" s="64">
        <f t="shared" si="15"/>
        <v>421350</v>
      </c>
    </row>
    <row r="100" spans="1:11">
      <c r="A100" s="49">
        <f>IF(Values_Entered,A99+1,"")</f>
        <v>84</v>
      </c>
      <c r="B100" s="7">
        <f t="shared" si="8"/>
        <v>44652</v>
      </c>
      <c r="C100" s="53">
        <f>IF(Values_Entered,Loan_Amount,"")</f>
        <v>470000</v>
      </c>
      <c r="D100" s="53">
        <f t="shared" si="9"/>
        <v>950</v>
      </c>
      <c r="E100" s="53">
        <f t="shared" si="10"/>
        <v>550</v>
      </c>
      <c r="F100" s="53">
        <f t="shared" si="11"/>
        <v>1500</v>
      </c>
      <c r="G100" s="53">
        <v>0</v>
      </c>
      <c r="H100" s="53">
        <f t="shared" si="13"/>
        <v>550</v>
      </c>
      <c r="I100" s="53">
        <f t="shared" si="14"/>
        <v>49200</v>
      </c>
      <c r="J100" s="53">
        <f t="shared" si="12"/>
        <v>1500</v>
      </c>
      <c r="K100" s="64">
        <f t="shared" si="15"/>
        <v>420800</v>
      </c>
    </row>
    <row r="101" spans="1:11">
      <c r="A101" s="49">
        <f>IF(Values_Entered,A100+1,"")</f>
        <v>85</v>
      </c>
      <c r="B101" s="7">
        <f t="shared" si="8"/>
        <v>44682</v>
      </c>
      <c r="C101" s="53">
        <f>IF(Values_Entered,Loan_Amount,"")</f>
        <v>470000</v>
      </c>
      <c r="D101" s="53">
        <f t="shared" si="9"/>
        <v>950</v>
      </c>
      <c r="E101" s="53">
        <f t="shared" si="10"/>
        <v>550</v>
      </c>
      <c r="F101" s="53">
        <f t="shared" si="11"/>
        <v>1500</v>
      </c>
      <c r="G101" s="53">
        <v>0</v>
      </c>
      <c r="H101" s="53">
        <f t="shared" si="13"/>
        <v>550</v>
      </c>
      <c r="I101" s="53">
        <f t="shared" si="14"/>
        <v>49750</v>
      </c>
      <c r="J101" s="53">
        <f t="shared" si="12"/>
        <v>1500</v>
      </c>
      <c r="K101" s="64">
        <f t="shared" si="15"/>
        <v>420250</v>
      </c>
    </row>
    <row r="102" spans="1:11">
      <c r="A102" s="49">
        <f>IF(Values_Entered,A101+1,"")</f>
        <v>86</v>
      </c>
      <c r="B102" s="7">
        <f t="shared" si="8"/>
        <v>44713</v>
      </c>
      <c r="C102" s="53">
        <f>IF(Values_Entered,Loan_Amount,"")</f>
        <v>470000</v>
      </c>
      <c r="D102" s="53">
        <f t="shared" si="9"/>
        <v>950</v>
      </c>
      <c r="E102" s="53">
        <f t="shared" si="10"/>
        <v>550</v>
      </c>
      <c r="F102" s="53">
        <f t="shared" si="11"/>
        <v>1500</v>
      </c>
      <c r="G102" s="53">
        <v>0</v>
      </c>
      <c r="H102" s="53">
        <f t="shared" si="13"/>
        <v>550</v>
      </c>
      <c r="I102" s="53">
        <f t="shared" si="14"/>
        <v>50300</v>
      </c>
      <c r="J102" s="53">
        <f t="shared" si="12"/>
        <v>1500</v>
      </c>
      <c r="K102" s="64">
        <f t="shared" si="15"/>
        <v>419700</v>
      </c>
    </row>
    <row r="103" spans="1:11">
      <c r="A103" s="49">
        <f>IF(Values_Entered,A102+1,"")</f>
        <v>87</v>
      </c>
      <c r="B103" s="7">
        <f t="shared" si="8"/>
        <v>44743</v>
      </c>
      <c r="C103" s="53">
        <f>IF(Values_Entered,Loan_Amount,"")</f>
        <v>470000</v>
      </c>
      <c r="D103" s="53">
        <f t="shared" si="9"/>
        <v>950</v>
      </c>
      <c r="E103" s="53">
        <f t="shared" si="10"/>
        <v>550</v>
      </c>
      <c r="F103" s="53">
        <f t="shared" si="11"/>
        <v>1500</v>
      </c>
      <c r="G103" s="53">
        <v>0</v>
      </c>
      <c r="H103" s="53">
        <f t="shared" si="13"/>
        <v>550</v>
      </c>
      <c r="I103" s="53">
        <f t="shared" si="14"/>
        <v>50850</v>
      </c>
      <c r="J103" s="53">
        <f t="shared" si="12"/>
        <v>1500</v>
      </c>
      <c r="K103" s="64">
        <f t="shared" si="15"/>
        <v>419150</v>
      </c>
    </row>
    <row r="104" spans="1:11">
      <c r="A104" s="49">
        <f>IF(Values_Entered,A103+1,"")</f>
        <v>88</v>
      </c>
      <c r="B104" s="7">
        <f t="shared" si="8"/>
        <v>44774</v>
      </c>
      <c r="C104" s="53">
        <f>IF(Values_Entered,Loan_Amount,"")</f>
        <v>470000</v>
      </c>
      <c r="D104" s="53">
        <f t="shared" si="9"/>
        <v>950</v>
      </c>
      <c r="E104" s="53">
        <f t="shared" si="10"/>
        <v>550</v>
      </c>
      <c r="F104" s="53">
        <f t="shared" si="11"/>
        <v>1500</v>
      </c>
      <c r="G104" s="53">
        <v>0</v>
      </c>
      <c r="H104" s="53">
        <f t="shared" si="13"/>
        <v>550</v>
      </c>
      <c r="I104" s="53">
        <f t="shared" si="14"/>
        <v>51400</v>
      </c>
      <c r="J104" s="53">
        <f t="shared" si="12"/>
        <v>1500</v>
      </c>
      <c r="K104" s="64">
        <f t="shared" si="15"/>
        <v>418600</v>
      </c>
    </row>
    <row r="105" spans="1:11">
      <c r="A105" s="49">
        <f>IF(Values_Entered,A104+1,"")</f>
        <v>89</v>
      </c>
      <c r="B105" s="7">
        <f t="shared" si="8"/>
        <v>44805</v>
      </c>
      <c r="C105" s="53">
        <f>IF(Values_Entered,Loan_Amount,"")</f>
        <v>470000</v>
      </c>
      <c r="D105" s="53">
        <f t="shared" si="9"/>
        <v>950</v>
      </c>
      <c r="E105" s="53">
        <f t="shared" si="10"/>
        <v>550</v>
      </c>
      <c r="F105" s="53">
        <f t="shared" si="11"/>
        <v>1500</v>
      </c>
      <c r="G105" s="53">
        <v>0</v>
      </c>
      <c r="H105" s="53">
        <f t="shared" si="13"/>
        <v>550</v>
      </c>
      <c r="I105" s="53">
        <f t="shared" si="14"/>
        <v>51950</v>
      </c>
      <c r="J105" s="53">
        <f t="shared" si="12"/>
        <v>1500</v>
      </c>
      <c r="K105" s="64">
        <f t="shared" si="15"/>
        <v>418050</v>
      </c>
    </row>
    <row r="106" spans="1:11">
      <c r="A106" s="49">
        <f>IF(Values_Entered,A105+1,"")</f>
        <v>90</v>
      </c>
      <c r="B106" s="7">
        <f t="shared" si="8"/>
        <v>44835</v>
      </c>
      <c r="C106" s="53">
        <f>IF(Values_Entered,Loan_Amount,"")</f>
        <v>470000</v>
      </c>
      <c r="D106" s="53">
        <f t="shared" si="9"/>
        <v>950</v>
      </c>
      <c r="E106" s="53">
        <f t="shared" si="10"/>
        <v>550</v>
      </c>
      <c r="F106" s="53">
        <f t="shared" si="11"/>
        <v>1500</v>
      </c>
      <c r="G106" s="53">
        <v>0</v>
      </c>
      <c r="H106" s="53">
        <f t="shared" si="13"/>
        <v>550</v>
      </c>
      <c r="I106" s="53">
        <f t="shared" si="14"/>
        <v>52500</v>
      </c>
      <c r="J106" s="53">
        <f t="shared" si="12"/>
        <v>1500</v>
      </c>
      <c r="K106" s="64">
        <f t="shared" si="15"/>
        <v>417500</v>
      </c>
    </row>
    <row r="107" spans="1:11">
      <c r="A107" s="49">
        <f>IF(Values_Entered,A106+1,"")</f>
        <v>91</v>
      </c>
      <c r="B107" s="7">
        <f t="shared" si="8"/>
        <v>44866</v>
      </c>
      <c r="C107" s="53">
        <f>IF(Values_Entered,Loan_Amount,"")</f>
        <v>470000</v>
      </c>
      <c r="D107" s="53">
        <f t="shared" si="9"/>
        <v>950</v>
      </c>
      <c r="E107" s="53">
        <f t="shared" si="10"/>
        <v>550</v>
      </c>
      <c r="F107" s="53">
        <f t="shared" si="11"/>
        <v>1500</v>
      </c>
      <c r="G107" s="53">
        <v>0</v>
      </c>
      <c r="H107" s="53">
        <f t="shared" si="13"/>
        <v>550</v>
      </c>
      <c r="I107" s="53">
        <f t="shared" si="14"/>
        <v>53050</v>
      </c>
      <c r="J107" s="53">
        <f t="shared" si="12"/>
        <v>1500</v>
      </c>
      <c r="K107" s="64">
        <f t="shared" si="15"/>
        <v>416950</v>
      </c>
    </row>
    <row r="108" spans="1:11">
      <c r="A108" s="49">
        <f>IF(Values_Entered,A107+1,"")</f>
        <v>92</v>
      </c>
      <c r="B108" s="7">
        <f t="shared" si="8"/>
        <v>44896</v>
      </c>
      <c r="C108" s="53">
        <f>IF(Values_Entered,Loan_Amount,"")</f>
        <v>470000</v>
      </c>
      <c r="D108" s="53">
        <f t="shared" si="9"/>
        <v>950</v>
      </c>
      <c r="E108" s="53">
        <f t="shared" si="10"/>
        <v>550</v>
      </c>
      <c r="F108" s="53">
        <f t="shared" si="11"/>
        <v>1500</v>
      </c>
      <c r="G108" s="53">
        <v>0</v>
      </c>
      <c r="H108" s="53">
        <f t="shared" si="13"/>
        <v>550</v>
      </c>
      <c r="I108" s="53">
        <f t="shared" si="14"/>
        <v>53600</v>
      </c>
      <c r="J108" s="53">
        <f t="shared" si="12"/>
        <v>1500</v>
      </c>
      <c r="K108" s="64">
        <f t="shared" si="15"/>
        <v>416400</v>
      </c>
    </row>
    <row r="109" spans="1:11">
      <c r="A109" s="49">
        <f>IF(Values_Entered,A108+1,"")</f>
        <v>93</v>
      </c>
      <c r="B109" s="7">
        <f t="shared" si="8"/>
        <v>44927</v>
      </c>
      <c r="C109" s="53">
        <f>IF(Values_Entered,Loan_Amount,"")</f>
        <v>470000</v>
      </c>
      <c r="D109" s="53">
        <f t="shared" si="9"/>
        <v>950</v>
      </c>
      <c r="E109" s="53">
        <f t="shared" si="10"/>
        <v>550</v>
      </c>
      <c r="F109" s="53">
        <f t="shared" si="11"/>
        <v>1500</v>
      </c>
      <c r="G109" s="53">
        <v>0</v>
      </c>
      <c r="H109" s="53">
        <f t="shared" si="13"/>
        <v>550</v>
      </c>
      <c r="I109" s="53">
        <f t="shared" si="14"/>
        <v>54150</v>
      </c>
      <c r="J109" s="53">
        <f t="shared" si="12"/>
        <v>1500</v>
      </c>
      <c r="K109" s="64">
        <f t="shared" si="15"/>
        <v>415850</v>
      </c>
    </row>
    <row r="110" spans="1:11">
      <c r="A110" s="49">
        <f>IF(Values_Entered,A109+1,"")</f>
        <v>94</v>
      </c>
      <c r="B110" s="7">
        <f t="shared" si="8"/>
        <v>44958</v>
      </c>
      <c r="C110" s="53">
        <f>IF(Values_Entered,Loan_Amount,"")</f>
        <v>470000</v>
      </c>
      <c r="D110" s="53">
        <f t="shared" si="9"/>
        <v>950</v>
      </c>
      <c r="E110" s="53">
        <f t="shared" si="10"/>
        <v>550</v>
      </c>
      <c r="F110" s="53">
        <f t="shared" si="11"/>
        <v>1500</v>
      </c>
      <c r="G110" s="53">
        <v>0</v>
      </c>
      <c r="H110" s="53">
        <f t="shared" si="13"/>
        <v>550</v>
      </c>
      <c r="I110" s="53">
        <f t="shared" si="14"/>
        <v>54700</v>
      </c>
      <c r="J110" s="53">
        <f t="shared" si="12"/>
        <v>1500</v>
      </c>
      <c r="K110" s="64">
        <f t="shared" si="15"/>
        <v>415300</v>
      </c>
    </row>
    <row r="111" spans="1:11">
      <c r="A111" s="49">
        <f>IF(Values_Entered,A110+1,"")</f>
        <v>95</v>
      </c>
      <c r="B111" s="7">
        <f t="shared" si="8"/>
        <v>44986</v>
      </c>
      <c r="C111" s="53">
        <f>IF(Values_Entered,Loan_Amount,"")</f>
        <v>470000</v>
      </c>
      <c r="D111" s="53">
        <f t="shared" si="9"/>
        <v>950</v>
      </c>
      <c r="E111" s="53">
        <f t="shared" si="10"/>
        <v>550</v>
      </c>
      <c r="F111" s="53">
        <f t="shared" si="11"/>
        <v>1500</v>
      </c>
      <c r="G111" s="53">
        <v>0</v>
      </c>
      <c r="H111" s="53">
        <f t="shared" si="13"/>
        <v>550</v>
      </c>
      <c r="I111" s="53">
        <f t="shared" si="14"/>
        <v>55250</v>
      </c>
      <c r="J111" s="53">
        <f t="shared" si="12"/>
        <v>1500</v>
      </c>
      <c r="K111" s="64">
        <f t="shared" si="15"/>
        <v>414750</v>
      </c>
    </row>
    <row r="112" spans="1:11">
      <c r="A112" s="49">
        <f>IF(Values_Entered,A111+1,"")</f>
        <v>96</v>
      </c>
      <c r="B112" s="7">
        <f t="shared" si="8"/>
        <v>45017</v>
      </c>
      <c r="C112" s="53">
        <f>IF(Values_Entered,Loan_Amount,"")</f>
        <v>470000</v>
      </c>
      <c r="D112" s="53">
        <f t="shared" si="9"/>
        <v>950</v>
      </c>
      <c r="E112" s="53">
        <f t="shared" si="10"/>
        <v>550</v>
      </c>
      <c r="F112" s="53">
        <f t="shared" si="11"/>
        <v>1500</v>
      </c>
      <c r="G112" s="53">
        <v>0</v>
      </c>
      <c r="H112" s="53">
        <f t="shared" si="13"/>
        <v>550</v>
      </c>
      <c r="I112" s="53">
        <f t="shared" si="14"/>
        <v>55800</v>
      </c>
      <c r="J112" s="53">
        <f t="shared" si="12"/>
        <v>1500</v>
      </c>
      <c r="K112" s="64">
        <f t="shared" si="15"/>
        <v>414200</v>
      </c>
    </row>
    <row r="113" spans="1:11">
      <c r="A113" s="49">
        <f>IF(Values_Entered,A112+1,"")</f>
        <v>97</v>
      </c>
      <c r="B113" s="7">
        <f t="shared" si="8"/>
        <v>45047</v>
      </c>
      <c r="C113" s="53">
        <f>IF(Values_Entered,Loan_Amount,"")</f>
        <v>470000</v>
      </c>
      <c r="D113" s="53">
        <f t="shared" si="9"/>
        <v>950</v>
      </c>
      <c r="E113" s="53">
        <f t="shared" si="10"/>
        <v>550</v>
      </c>
      <c r="F113" s="53">
        <f t="shared" si="11"/>
        <v>1500</v>
      </c>
      <c r="G113" s="53">
        <v>0</v>
      </c>
      <c r="H113" s="53">
        <f t="shared" si="13"/>
        <v>550</v>
      </c>
      <c r="I113" s="53">
        <f t="shared" si="14"/>
        <v>56350</v>
      </c>
      <c r="J113" s="53">
        <f t="shared" si="12"/>
        <v>1500</v>
      </c>
      <c r="K113" s="64">
        <f t="shared" si="15"/>
        <v>413650</v>
      </c>
    </row>
    <row r="114" spans="1:11">
      <c r="A114" s="49">
        <f>IF(Values_Entered,A113+1,"")</f>
        <v>98</v>
      </c>
      <c r="B114" s="7">
        <f t="shared" si="8"/>
        <v>45078</v>
      </c>
      <c r="C114" s="53">
        <f>IF(Values_Entered,Loan_Amount,"")</f>
        <v>470000</v>
      </c>
      <c r="D114" s="53">
        <f t="shared" si="9"/>
        <v>950</v>
      </c>
      <c r="E114" s="53">
        <f t="shared" si="10"/>
        <v>550</v>
      </c>
      <c r="F114" s="53">
        <f t="shared" si="11"/>
        <v>1500</v>
      </c>
      <c r="G114" s="53">
        <v>0</v>
      </c>
      <c r="H114" s="53">
        <f t="shared" si="13"/>
        <v>550</v>
      </c>
      <c r="I114" s="53">
        <f t="shared" si="14"/>
        <v>56900</v>
      </c>
      <c r="J114" s="53">
        <f t="shared" si="12"/>
        <v>1500</v>
      </c>
      <c r="K114" s="64">
        <f t="shared" si="15"/>
        <v>413100</v>
      </c>
    </row>
    <row r="115" spans="1:11">
      <c r="A115" s="49">
        <f>IF(Values_Entered,A114+1,"")</f>
        <v>99</v>
      </c>
      <c r="B115" s="7">
        <f t="shared" si="8"/>
        <v>45108</v>
      </c>
      <c r="C115" s="53">
        <f>IF(Values_Entered,Loan_Amount,"")</f>
        <v>470000</v>
      </c>
      <c r="D115" s="53">
        <f t="shared" si="9"/>
        <v>950</v>
      </c>
      <c r="E115" s="53">
        <f t="shared" si="10"/>
        <v>550</v>
      </c>
      <c r="F115" s="53">
        <f t="shared" si="11"/>
        <v>1500</v>
      </c>
      <c r="G115" s="53">
        <v>0</v>
      </c>
      <c r="H115" s="53">
        <f t="shared" si="13"/>
        <v>550</v>
      </c>
      <c r="I115" s="53">
        <f t="shared" si="14"/>
        <v>57450</v>
      </c>
      <c r="J115" s="53">
        <f t="shared" si="12"/>
        <v>1500</v>
      </c>
      <c r="K115" s="64">
        <f t="shared" si="15"/>
        <v>412550</v>
      </c>
    </row>
    <row r="116" spans="1:11">
      <c r="A116" s="49">
        <f>IF(Values_Entered,A115+1,"")</f>
        <v>100</v>
      </c>
      <c r="B116" s="7">
        <f t="shared" si="8"/>
        <v>45139</v>
      </c>
      <c r="C116" s="53">
        <f>IF(Values_Entered,Loan_Amount,"")</f>
        <v>470000</v>
      </c>
      <c r="D116" s="53">
        <f t="shared" si="9"/>
        <v>950</v>
      </c>
      <c r="E116" s="53">
        <f t="shared" si="10"/>
        <v>550</v>
      </c>
      <c r="F116" s="53">
        <f t="shared" si="11"/>
        <v>1500</v>
      </c>
      <c r="G116" s="53">
        <v>0</v>
      </c>
      <c r="H116" s="53">
        <f t="shared" si="13"/>
        <v>550</v>
      </c>
      <c r="I116" s="53">
        <f t="shared" si="14"/>
        <v>58000</v>
      </c>
      <c r="J116" s="53">
        <f t="shared" si="12"/>
        <v>1500</v>
      </c>
      <c r="K116" s="64">
        <f t="shared" si="15"/>
        <v>412000</v>
      </c>
    </row>
    <row r="117" spans="1:11">
      <c r="A117" s="49">
        <f>IF(Values_Entered,A116+1,"")</f>
        <v>101</v>
      </c>
      <c r="B117" s="7">
        <f t="shared" si="8"/>
        <v>45170</v>
      </c>
      <c r="C117" s="53">
        <f>IF(Values_Entered,Loan_Amount,"")</f>
        <v>470000</v>
      </c>
      <c r="D117" s="53">
        <f t="shared" si="9"/>
        <v>950</v>
      </c>
      <c r="E117" s="53">
        <f t="shared" si="10"/>
        <v>550</v>
      </c>
      <c r="F117" s="53">
        <f t="shared" si="11"/>
        <v>1500</v>
      </c>
      <c r="G117" s="53">
        <v>0</v>
      </c>
      <c r="H117" s="53">
        <f t="shared" si="13"/>
        <v>550</v>
      </c>
      <c r="I117" s="53">
        <f t="shared" si="14"/>
        <v>58550</v>
      </c>
      <c r="J117" s="53">
        <f t="shared" si="12"/>
        <v>1500</v>
      </c>
      <c r="K117" s="64">
        <f t="shared" si="15"/>
        <v>411450</v>
      </c>
    </row>
    <row r="118" spans="1:11">
      <c r="A118" s="49">
        <f>IF(Values_Entered,A117+1,"")</f>
        <v>102</v>
      </c>
      <c r="B118" s="7">
        <f t="shared" si="8"/>
        <v>45200</v>
      </c>
      <c r="C118" s="53">
        <f>IF(Values_Entered,Loan_Amount,"")</f>
        <v>470000</v>
      </c>
      <c r="D118" s="53">
        <f t="shared" si="9"/>
        <v>950</v>
      </c>
      <c r="E118" s="53">
        <f t="shared" si="10"/>
        <v>550</v>
      </c>
      <c r="F118" s="53">
        <f t="shared" si="11"/>
        <v>1500</v>
      </c>
      <c r="G118" s="53">
        <v>0</v>
      </c>
      <c r="H118" s="53">
        <f t="shared" si="13"/>
        <v>550</v>
      </c>
      <c r="I118" s="53">
        <f t="shared" si="14"/>
        <v>59100</v>
      </c>
      <c r="J118" s="53">
        <f t="shared" si="12"/>
        <v>1500</v>
      </c>
      <c r="K118" s="64">
        <f t="shared" si="15"/>
        <v>410900</v>
      </c>
    </row>
    <row r="119" spans="1:11">
      <c r="A119" s="49">
        <f>IF(Values_Entered,A118+1,"")</f>
        <v>103</v>
      </c>
      <c r="B119" s="7">
        <f t="shared" si="8"/>
        <v>45231</v>
      </c>
      <c r="C119" s="53">
        <f>IF(Values_Entered,Loan_Amount,"")</f>
        <v>470000</v>
      </c>
      <c r="D119" s="53">
        <f t="shared" si="9"/>
        <v>950</v>
      </c>
      <c r="E119" s="53">
        <f t="shared" si="10"/>
        <v>550</v>
      </c>
      <c r="F119" s="53">
        <f t="shared" si="11"/>
        <v>1500</v>
      </c>
      <c r="G119" s="53">
        <v>0</v>
      </c>
      <c r="H119" s="53">
        <f t="shared" si="13"/>
        <v>550</v>
      </c>
      <c r="I119" s="53">
        <f t="shared" si="14"/>
        <v>59650</v>
      </c>
      <c r="J119" s="53">
        <f t="shared" si="12"/>
        <v>1500</v>
      </c>
      <c r="K119" s="64">
        <f t="shared" si="15"/>
        <v>410350</v>
      </c>
    </row>
    <row r="120" spans="1:11">
      <c r="A120" s="49">
        <f>IF(Values_Entered,A119+1,"")</f>
        <v>104</v>
      </c>
      <c r="B120" s="7">
        <f t="shared" si="8"/>
        <v>45261</v>
      </c>
      <c r="C120" s="53">
        <f>IF(Values_Entered,Loan_Amount,"")</f>
        <v>470000</v>
      </c>
      <c r="D120" s="53">
        <f t="shared" si="9"/>
        <v>950</v>
      </c>
      <c r="E120" s="53">
        <f t="shared" si="10"/>
        <v>550</v>
      </c>
      <c r="F120" s="53">
        <f t="shared" si="11"/>
        <v>1500</v>
      </c>
      <c r="G120" s="53">
        <v>0</v>
      </c>
      <c r="H120" s="53">
        <f t="shared" si="13"/>
        <v>550</v>
      </c>
      <c r="I120" s="53">
        <f t="shared" si="14"/>
        <v>60200</v>
      </c>
      <c r="J120" s="53">
        <f t="shared" si="12"/>
        <v>1500</v>
      </c>
      <c r="K120" s="64">
        <f t="shared" si="15"/>
        <v>409800</v>
      </c>
    </row>
    <row r="121" spans="1:11">
      <c r="A121" s="49">
        <f>IF(Values_Entered,A120+1,"")</f>
        <v>105</v>
      </c>
      <c r="B121" s="7">
        <f t="shared" si="8"/>
        <v>45292</v>
      </c>
      <c r="C121" s="53">
        <f>IF(Values_Entered,Loan_Amount,"")</f>
        <v>470000</v>
      </c>
      <c r="D121" s="53">
        <f t="shared" si="9"/>
        <v>950</v>
      </c>
      <c r="E121" s="53">
        <f t="shared" si="10"/>
        <v>550</v>
      </c>
      <c r="F121" s="53">
        <f t="shared" si="11"/>
        <v>1500</v>
      </c>
      <c r="G121" s="53">
        <v>0</v>
      </c>
      <c r="H121" s="53">
        <f t="shared" si="13"/>
        <v>550</v>
      </c>
      <c r="I121" s="53">
        <f t="shared" si="14"/>
        <v>60750</v>
      </c>
      <c r="J121" s="53">
        <f t="shared" si="12"/>
        <v>1500</v>
      </c>
      <c r="K121" s="64">
        <f t="shared" si="15"/>
        <v>409250</v>
      </c>
    </row>
    <row r="122" spans="1:11">
      <c r="A122" s="49">
        <f>IF(Values_Entered,A121+1,"")</f>
        <v>106</v>
      </c>
      <c r="B122" s="7">
        <f t="shared" si="8"/>
        <v>45323</v>
      </c>
      <c r="C122" s="53">
        <f>IF(Values_Entered,Loan_Amount,"")</f>
        <v>470000</v>
      </c>
      <c r="D122" s="53">
        <f t="shared" si="9"/>
        <v>950</v>
      </c>
      <c r="E122" s="53">
        <f t="shared" si="10"/>
        <v>550</v>
      </c>
      <c r="F122" s="53">
        <f t="shared" si="11"/>
        <v>1500</v>
      </c>
      <c r="G122" s="53">
        <v>0</v>
      </c>
      <c r="H122" s="53">
        <f t="shared" si="13"/>
        <v>550</v>
      </c>
      <c r="I122" s="53">
        <f t="shared" si="14"/>
        <v>61300</v>
      </c>
      <c r="J122" s="53">
        <f t="shared" si="12"/>
        <v>1500</v>
      </c>
      <c r="K122" s="64">
        <f t="shared" si="15"/>
        <v>408700</v>
      </c>
    </row>
    <row r="123" spans="1:11">
      <c r="A123" s="49">
        <f>IF(Values_Entered,A122+1,"")</f>
        <v>107</v>
      </c>
      <c r="B123" s="7">
        <f t="shared" si="8"/>
        <v>45352</v>
      </c>
      <c r="C123" s="53">
        <f>IF(Values_Entered,Loan_Amount,"")</f>
        <v>470000</v>
      </c>
      <c r="D123" s="53">
        <f t="shared" si="9"/>
        <v>950</v>
      </c>
      <c r="E123" s="53">
        <f t="shared" si="10"/>
        <v>550</v>
      </c>
      <c r="F123" s="53">
        <f t="shared" si="11"/>
        <v>1500</v>
      </c>
      <c r="G123" s="53">
        <v>0</v>
      </c>
      <c r="H123" s="53">
        <f t="shared" si="13"/>
        <v>550</v>
      </c>
      <c r="I123" s="53">
        <f t="shared" si="14"/>
        <v>61850</v>
      </c>
      <c r="J123" s="53">
        <f t="shared" si="12"/>
        <v>1500</v>
      </c>
      <c r="K123" s="64">
        <f t="shared" si="15"/>
        <v>408150</v>
      </c>
    </row>
    <row r="124" spans="1:11">
      <c r="A124" s="49">
        <f>IF(Values_Entered,A123+1,"")</f>
        <v>108</v>
      </c>
      <c r="B124" s="7">
        <f t="shared" si="8"/>
        <v>45383</v>
      </c>
      <c r="C124" s="53">
        <f>IF(Values_Entered,Loan_Amount,"")</f>
        <v>470000</v>
      </c>
      <c r="D124" s="53">
        <f t="shared" si="9"/>
        <v>950</v>
      </c>
      <c r="E124" s="53">
        <f t="shared" si="10"/>
        <v>550</v>
      </c>
      <c r="F124" s="53">
        <f t="shared" si="11"/>
        <v>1500</v>
      </c>
      <c r="G124" s="53">
        <v>0</v>
      </c>
      <c r="H124" s="53">
        <f t="shared" si="13"/>
        <v>550</v>
      </c>
      <c r="I124" s="53">
        <f t="shared" si="14"/>
        <v>62400</v>
      </c>
      <c r="J124" s="53">
        <f t="shared" si="12"/>
        <v>1500</v>
      </c>
      <c r="K124" s="64">
        <f t="shared" si="15"/>
        <v>407600</v>
      </c>
    </row>
    <row r="125" spans="1:11">
      <c r="A125" s="49">
        <f>IF(Values_Entered,A124+1,"")</f>
        <v>109</v>
      </c>
      <c r="B125" s="7">
        <f t="shared" si="8"/>
        <v>45413</v>
      </c>
      <c r="C125" s="53">
        <f>IF(Values_Entered,Loan_Amount,"")</f>
        <v>470000</v>
      </c>
      <c r="D125" s="53">
        <f t="shared" si="9"/>
        <v>950</v>
      </c>
      <c r="E125" s="53">
        <f t="shared" si="10"/>
        <v>550</v>
      </c>
      <c r="F125" s="53">
        <f t="shared" si="11"/>
        <v>1500</v>
      </c>
      <c r="G125" s="53">
        <v>0</v>
      </c>
      <c r="H125" s="53">
        <f t="shared" si="13"/>
        <v>550</v>
      </c>
      <c r="I125" s="53">
        <f t="shared" si="14"/>
        <v>62950</v>
      </c>
      <c r="J125" s="53">
        <f t="shared" si="12"/>
        <v>1500</v>
      </c>
      <c r="K125" s="64">
        <f t="shared" si="15"/>
        <v>407050</v>
      </c>
    </row>
    <row r="126" spans="1:11">
      <c r="A126" s="49">
        <f>IF(Values_Entered,A125+1,"")</f>
        <v>110</v>
      </c>
      <c r="B126" s="7">
        <f t="shared" si="8"/>
        <v>45444</v>
      </c>
      <c r="C126" s="53">
        <f>IF(Values_Entered,Loan_Amount,"")</f>
        <v>470000</v>
      </c>
      <c r="D126" s="53">
        <f t="shared" si="9"/>
        <v>950</v>
      </c>
      <c r="E126" s="53">
        <f t="shared" si="10"/>
        <v>550</v>
      </c>
      <c r="F126" s="53">
        <f t="shared" si="11"/>
        <v>1500</v>
      </c>
      <c r="G126" s="53">
        <v>0</v>
      </c>
      <c r="H126" s="53">
        <f t="shared" si="13"/>
        <v>550</v>
      </c>
      <c r="I126" s="53">
        <f t="shared" si="14"/>
        <v>63500</v>
      </c>
      <c r="J126" s="53">
        <f t="shared" si="12"/>
        <v>1500</v>
      </c>
      <c r="K126" s="64">
        <f t="shared" si="15"/>
        <v>406500</v>
      </c>
    </row>
    <row r="127" spans="1:11">
      <c r="A127" s="49">
        <f>IF(Values_Entered,A126+1,"")</f>
        <v>111</v>
      </c>
      <c r="B127" s="7">
        <f t="shared" si="8"/>
        <v>45474</v>
      </c>
      <c r="C127" s="53">
        <f>IF(Values_Entered,Loan_Amount,"")</f>
        <v>470000</v>
      </c>
      <c r="D127" s="53">
        <f t="shared" si="9"/>
        <v>950</v>
      </c>
      <c r="E127" s="53">
        <f t="shared" si="10"/>
        <v>550</v>
      </c>
      <c r="F127" s="53">
        <f t="shared" si="11"/>
        <v>1500</v>
      </c>
      <c r="G127" s="53">
        <v>0</v>
      </c>
      <c r="H127" s="53">
        <f t="shared" si="13"/>
        <v>550</v>
      </c>
      <c r="I127" s="53">
        <f t="shared" si="14"/>
        <v>64050</v>
      </c>
      <c r="J127" s="53">
        <f t="shared" si="12"/>
        <v>1500</v>
      </c>
      <c r="K127" s="64">
        <f t="shared" si="15"/>
        <v>405950</v>
      </c>
    </row>
    <row r="128" spans="1:11">
      <c r="A128" s="49">
        <f>IF(Values_Entered,A127+1,"")</f>
        <v>112</v>
      </c>
      <c r="B128" s="7">
        <f t="shared" si="8"/>
        <v>45505</v>
      </c>
      <c r="C128" s="53">
        <f>IF(Values_Entered,Loan_Amount,"")</f>
        <v>470000</v>
      </c>
      <c r="D128" s="53">
        <f t="shared" si="9"/>
        <v>950</v>
      </c>
      <c r="E128" s="53">
        <f t="shared" si="10"/>
        <v>550</v>
      </c>
      <c r="F128" s="53">
        <f t="shared" si="11"/>
        <v>1500</v>
      </c>
      <c r="G128" s="53">
        <v>0</v>
      </c>
      <c r="H128" s="53">
        <f t="shared" si="13"/>
        <v>550</v>
      </c>
      <c r="I128" s="53">
        <f t="shared" si="14"/>
        <v>64600</v>
      </c>
      <c r="J128" s="53">
        <f t="shared" si="12"/>
        <v>1500</v>
      </c>
      <c r="K128" s="64">
        <f t="shared" si="15"/>
        <v>405400</v>
      </c>
    </row>
    <row r="129" spans="1:11">
      <c r="A129" s="49">
        <f>IF(Values_Entered,A128+1,"")</f>
        <v>113</v>
      </c>
      <c r="B129" s="7">
        <f t="shared" si="8"/>
        <v>45536</v>
      </c>
      <c r="C129" s="53">
        <f>IF(Values_Entered,Loan_Amount,"")</f>
        <v>470000</v>
      </c>
      <c r="D129" s="53">
        <f t="shared" si="9"/>
        <v>950</v>
      </c>
      <c r="E129" s="53">
        <f t="shared" si="10"/>
        <v>550</v>
      </c>
      <c r="F129" s="53">
        <f t="shared" si="11"/>
        <v>1500</v>
      </c>
      <c r="G129" s="53">
        <v>0</v>
      </c>
      <c r="H129" s="53">
        <f t="shared" si="13"/>
        <v>550</v>
      </c>
      <c r="I129" s="53">
        <f t="shared" si="14"/>
        <v>65150</v>
      </c>
      <c r="J129" s="53">
        <f t="shared" si="12"/>
        <v>1500</v>
      </c>
      <c r="K129" s="64">
        <f t="shared" si="15"/>
        <v>404850</v>
      </c>
    </row>
    <row r="130" spans="1:11">
      <c r="A130" s="49">
        <f>IF(Values_Entered,A129+1,"")</f>
        <v>114</v>
      </c>
      <c r="B130" s="7">
        <f t="shared" si="8"/>
        <v>45566</v>
      </c>
      <c r="C130" s="53">
        <f>IF(Values_Entered,Loan_Amount,"")</f>
        <v>470000</v>
      </c>
      <c r="D130" s="53">
        <f t="shared" si="9"/>
        <v>950</v>
      </c>
      <c r="E130" s="53">
        <f t="shared" si="10"/>
        <v>550</v>
      </c>
      <c r="F130" s="53">
        <f t="shared" si="11"/>
        <v>1500</v>
      </c>
      <c r="G130" s="53">
        <v>0</v>
      </c>
      <c r="H130" s="53">
        <f t="shared" si="13"/>
        <v>550</v>
      </c>
      <c r="I130" s="53">
        <f t="shared" si="14"/>
        <v>65700</v>
      </c>
      <c r="J130" s="53">
        <f t="shared" si="12"/>
        <v>1500</v>
      </c>
      <c r="K130" s="64">
        <f t="shared" si="15"/>
        <v>404300</v>
      </c>
    </row>
    <row r="131" spans="1:11">
      <c r="A131" s="49">
        <f>IF(Values_Entered,A130+1,"")</f>
        <v>115</v>
      </c>
      <c r="B131" s="7">
        <f t="shared" si="8"/>
        <v>45597</v>
      </c>
      <c r="C131" s="53">
        <f>IF(Values_Entered,Loan_Amount,"")</f>
        <v>470000</v>
      </c>
      <c r="D131" s="53">
        <f t="shared" si="9"/>
        <v>950</v>
      </c>
      <c r="E131" s="53">
        <f t="shared" si="10"/>
        <v>550</v>
      </c>
      <c r="F131" s="53">
        <f t="shared" si="11"/>
        <v>1500</v>
      </c>
      <c r="G131" s="53">
        <v>0</v>
      </c>
      <c r="H131" s="53">
        <f t="shared" si="13"/>
        <v>550</v>
      </c>
      <c r="I131" s="53">
        <f t="shared" si="14"/>
        <v>66250</v>
      </c>
      <c r="J131" s="53">
        <f t="shared" si="12"/>
        <v>1500</v>
      </c>
      <c r="K131" s="64">
        <f t="shared" si="15"/>
        <v>403750</v>
      </c>
    </row>
    <row r="132" spans="1:11">
      <c r="A132" s="49">
        <f>IF(Values_Entered,A131+1,"")</f>
        <v>116</v>
      </c>
      <c r="B132" s="7">
        <f t="shared" si="8"/>
        <v>45627</v>
      </c>
      <c r="C132" s="53">
        <f>IF(Values_Entered,Loan_Amount,"")</f>
        <v>470000</v>
      </c>
      <c r="D132" s="53">
        <f t="shared" si="9"/>
        <v>950</v>
      </c>
      <c r="E132" s="53">
        <f t="shared" si="10"/>
        <v>550</v>
      </c>
      <c r="F132" s="53">
        <f t="shared" si="11"/>
        <v>1500</v>
      </c>
      <c r="G132" s="53">
        <v>0</v>
      </c>
      <c r="H132" s="53">
        <f t="shared" si="13"/>
        <v>550</v>
      </c>
      <c r="I132" s="53">
        <f t="shared" si="14"/>
        <v>66800</v>
      </c>
      <c r="J132" s="53">
        <f t="shared" si="12"/>
        <v>1500</v>
      </c>
      <c r="K132" s="64">
        <f t="shared" si="15"/>
        <v>403200</v>
      </c>
    </row>
    <row r="133" spans="1:11">
      <c r="A133" s="49">
        <f>IF(Values_Entered,A132+1,"")</f>
        <v>117</v>
      </c>
      <c r="B133" s="7">
        <f t="shared" si="8"/>
        <v>45658</v>
      </c>
      <c r="C133" s="53">
        <f>IF(Values_Entered,Loan_Amount,"")</f>
        <v>470000</v>
      </c>
      <c r="D133" s="53">
        <f t="shared" si="9"/>
        <v>950</v>
      </c>
      <c r="E133" s="53">
        <f t="shared" si="10"/>
        <v>550</v>
      </c>
      <c r="F133" s="53">
        <f t="shared" si="11"/>
        <v>1500</v>
      </c>
      <c r="G133" s="53">
        <v>0</v>
      </c>
      <c r="H133" s="53">
        <f t="shared" si="13"/>
        <v>550</v>
      </c>
      <c r="I133" s="53">
        <f t="shared" si="14"/>
        <v>67350</v>
      </c>
      <c r="J133" s="53">
        <f t="shared" si="12"/>
        <v>1500</v>
      </c>
      <c r="K133" s="64">
        <f t="shared" si="15"/>
        <v>402650</v>
      </c>
    </row>
    <row r="134" spans="1:11">
      <c r="A134" s="49">
        <f>IF(Values_Entered,A133+1,"")</f>
        <v>118</v>
      </c>
      <c r="B134" s="7">
        <f t="shared" si="8"/>
        <v>45689</v>
      </c>
      <c r="C134" s="53">
        <f>IF(Values_Entered,Loan_Amount,"")</f>
        <v>470000</v>
      </c>
      <c r="D134" s="53">
        <f t="shared" si="9"/>
        <v>950</v>
      </c>
      <c r="E134" s="53">
        <f t="shared" si="10"/>
        <v>550</v>
      </c>
      <c r="F134" s="53">
        <f t="shared" si="11"/>
        <v>1500</v>
      </c>
      <c r="G134" s="53">
        <v>0</v>
      </c>
      <c r="H134" s="53">
        <f t="shared" si="13"/>
        <v>550</v>
      </c>
      <c r="I134" s="53">
        <f t="shared" si="14"/>
        <v>67900</v>
      </c>
      <c r="J134" s="53">
        <f t="shared" si="12"/>
        <v>1500</v>
      </c>
      <c r="K134" s="64">
        <f t="shared" si="15"/>
        <v>402100</v>
      </c>
    </row>
    <row r="135" spans="1:11">
      <c r="A135" s="49">
        <f>IF(Values_Entered,A134+1,"")</f>
        <v>119</v>
      </c>
      <c r="B135" s="7">
        <f t="shared" si="8"/>
        <v>45717</v>
      </c>
      <c r="C135" s="53">
        <f>IF(Values_Entered,Loan_Amount,"")</f>
        <v>470000</v>
      </c>
      <c r="D135" s="53">
        <f t="shared" si="9"/>
        <v>950</v>
      </c>
      <c r="E135" s="53">
        <f t="shared" si="10"/>
        <v>550</v>
      </c>
      <c r="F135" s="53">
        <f t="shared" si="11"/>
        <v>1500</v>
      </c>
      <c r="G135" s="53">
        <v>0</v>
      </c>
      <c r="H135" s="53">
        <f t="shared" si="13"/>
        <v>550</v>
      </c>
      <c r="I135" s="53">
        <f t="shared" si="14"/>
        <v>68450</v>
      </c>
      <c r="J135" s="53">
        <f t="shared" si="12"/>
        <v>1500</v>
      </c>
      <c r="K135" s="64">
        <f t="shared" si="15"/>
        <v>401550</v>
      </c>
    </row>
    <row r="136" spans="1:11">
      <c r="A136" s="49">
        <f>IF(Values_Entered,A135+1,"")</f>
        <v>120</v>
      </c>
      <c r="B136" s="7">
        <f t="shared" si="8"/>
        <v>45748</v>
      </c>
      <c r="C136" s="53">
        <f>IF(Values_Entered,Loan_Amount,"")</f>
        <v>470000</v>
      </c>
      <c r="D136" s="53">
        <f t="shared" si="9"/>
        <v>950</v>
      </c>
      <c r="E136" s="53">
        <f t="shared" si="10"/>
        <v>550</v>
      </c>
      <c r="F136" s="53">
        <f t="shared" si="11"/>
        <v>1500</v>
      </c>
      <c r="G136" s="53">
        <v>0</v>
      </c>
      <c r="H136" s="53">
        <f t="shared" si="13"/>
        <v>550</v>
      </c>
      <c r="I136" s="53">
        <f t="shared" si="14"/>
        <v>69000</v>
      </c>
      <c r="J136" s="53">
        <f t="shared" si="12"/>
        <v>1500</v>
      </c>
      <c r="K136" s="64">
        <f t="shared" si="15"/>
        <v>401000</v>
      </c>
    </row>
    <row r="137" spans="1:11">
      <c r="A137" s="49">
        <f>IF(Values_Entered,A136+1,"")</f>
        <v>121</v>
      </c>
      <c r="B137" s="7">
        <f t="shared" si="8"/>
        <v>45778</v>
      </c>
      <c r="C137" s="53">
        <f>IF(Values_Entered,Loan_Amount,"")</f>
        <v>470000</v>
      </c>
      <c r="D137" s="53">
        <f t="shared" si="9"/>
        <v>950</v>
      </c>
      <c r="E137" s="53">
        <f t="shared" si="10"/>
        <v>550</v>
      </c>
      <c r="F137" s="53">
        <f t="shared" si="11"/>
        <v>1500</v>
      </c>
      <c r="G137" s="53">
        <v>0</v>
      </c>
      <c r="H137" s="53">
        <f t="shared" si="13"/>
        <v>550</v>
      </c>
      <c r="I137" s="53">
        <f t="shared" si="14"/>
        <v>69550</v>
      </c>
      <c r="J137" s="53">
        <f t="shared" si="12"/>
        <v>1500</v>
      </c>
      <c r="K137" s="64">
        <f t="shared" si="15"/>
        <v>400450</v>
      </c>
    </row>
    <row r="138" spans="1:11">
      <c r="A138" s="49">
        <f>IF(Values_Entered,A137+1,"")</f>
        <v>122</v>
      </c>
      <c r="B138" s="7">
        <f t="shared" si="8"/>
        <v>45809</v>
      </c>
      <c r="C138" s="53">
        <f>IF(Values_Entered,Loan_Amount,"")</f>
        <v>470000</v>
      </c>
      <c r="D138" s="53">
        <f t="shared" si="9"/>
        <v>950</v>
      </c>
      <c r="E138" s="53">
        <f t="shared" si="10"/>
        <v>550</v>
      </c>
      <c r="F138" s="53">
        <f t="shared" si="11"/>
        <v>1500</v>
      </c>
      <c r="G138" s="53">
        <v>0</v>
      </c>
      <c r="H138" s="53">
        <f t="shared" si="13"/>
        <v>550</v>
      </c>
      <c r="I138" s="53">
        <f t="shared" si="14"/>
        <v>70100</v>
      </c>
      <c r="J138" s="53">
        <f t="shared" si="12"/>
        <v>1500</v>
      </c>
      <c r="K138" s="64">
        <f t="shared" si="15"/>
        <v>399900</v>
      </c>
    </row>
    <row r="139" spans="1:11">
      <c r="A139" s="49">
        <f>IF(Values_Entered,A138+1,"")</f>
        <v>123</v>
      </c>
      <c r="B139" s="7">
        <f t="shared" si="8"/>
        <v>45839</v>
      </c>
      <c r="C139" s="53">
        <f>IF(Values_Entered,Loan_Amount,"")</f>
        <v>470000</v>
      </c>
      <c r="D139" s="53">
        <f t="shared" si="9"/>
        <v>950</v>
      </c>
      <c r="E139" s="53">
        <f t="shared" si="10"/>
        <v>550</v>
      </c>
      <c r="F139" s="53">
        <f t="shared" si="11"/>
        <v>1500</v>
      </c>
      <c r="G139" s="53">
        <v>0</v>
      </c>
      <c r="H139" s="53">
        <f t="shared" si="13"/>
        <v>550</v>
      </c>
      <c r="I139" s="53">
        <f t="shared" si="14"/>
        <v>70650</v>
      </c>
      <c r="J139" s="53">
        <f t="shared" si="12"/>
        <v>1500</v>
      </c>
      <c r="K139" s="64">
        <f t="shared" si="15"/>
        <v>399350</v>
      </c>
    </row>
    <row r="140" spans="1:11">
      <c r="A140" s="49">
        <f>IF(Values_Entered,A139+1,"")</f>
        <v>124</v>
      </c>
      <c r="B140" s="7">
        <f t="shared" si="8"/>
        <v>45870</v>
      </c>
      <c r="C140" s="53">
        <f>IF(Values_Entered,Loan_Amount,"")</f>
        <v>470000</v>
      </c>
      <c r="D140" s="53">
        <f t="shared" si="9"/>
        <v>950</v>
      </c>
      <c r="E140" s="53">
        <f t="shared" si="10"/>
        <v>550</v>
      </c>
      <c r="F140" s="53">
        <f t="shared" si="11"/>
        <v>1500</v>
      </c>
      <c r="G140" s="53">
        <v>0</v>
      </c>
      <c r="H140" s="53">
        <f t="shared" si="13"/>
        <v>550</v>
      </c>
      <c r="I140" s="53">
        <f t="shared" si="14"/>
        <v>71200</v>
      </c>
      <c r="J140" s="53">
        <f t="shared" si="12"/>
        <v>1500</v>
      </c>
      <c r="K140" s="64">
        <f t="shared" si="15"/>
        <v>398800</v>
      </c>
    </row>
    <row r="141" spans="1:11">
      <c r="A141" s="49">
        <f>IF(Values_Entered,A140+1,"")</f>
        <v>125</v>
      </c>
      <c r="B141" s="7">
        <f t="shared" si="8"/>
        <v>45901</v>
      </c>
      <c r="C141" s="53">
        <f>IF(Values_Entered,Loan_Amount,"")</f>
        <v>470000</v>
      </c>
      <c r="D141" s="53">
        <f t="shared" si="9"/>
        <v>950</v>
      </c>
      <c r="E141" s="53">
        <f t="shared" si="10"/>
        <v>550</v>
      </c>
      <c r="F141" s="53">
        <f t="shared" si="11"/>
        <v>1500</v>
      </c>
      <c r="G141" s="53">
        <v>0</v>
      </c>
      <c r="H141" s="53">
        <f t="shared" si="13"/>
        <v>550</v>
      </c>
      <c r="I141" s="53">
        <f t="shared" si="14"/>
        <v>71750</v>
      </c>
      <c r="J141" s="53">
        <f t="shared" si="12"/>
        <v>1500</v>
      </c>
      <c r="K141" s="64">
        <f t="shared" si="15"/>
        <v>398250</v>
      </c>
    </row>
    <row r="142" spans="1:11">
      <c r="A142" s="49">
        <f>IF(Values_Entered,A141+1,"")</f>
        <v>126</v>
      </c>
      <c r="B142" s="7">
        <f t="shared" si="8"/>
        <v>45931</v>
      </c>
      <c r="C142" s="53">
        <f>IF(Values_Entered,Loan_Amount,"")</f>
        <v>470000</v>
      </c>
      <c r="D142" s="53">
        <f t="shared" si="9"/>
        <v>950</v>
      </c>
      <c r="E142" s="53">
        <f t="shared" si="10"/>
        <v>550</v>
      </c>
      <c r="F142" s="53">
        <f t="shared" si="11"/>
        <v>1500</v>
      </c>
      <c r="G142" s="53">
        <v>0</v>
      </c>
      <c r="H142" s="53">
        <f t="shared" si="13"/>
        <v>550</v>
      </c>
      <c r="I142" s="53">
        <f t="shared" si="14"/>
        <v>72300</v>
      </c>
      <c r="J142" s="53">
        <f t="shared" si="12"/>
        <v>1500</v>
      </c>
      <c r="K142" s="64">
        <f t="shared" si="15"/>
        <v>397700</v>
      </c>
    </row>
    <row r="143" spans="1:11">
      <c r="A143" s="49">
        <f>IF(Values_Entered,A142+1,"")</f>
        <v>127</v>
      </c>
      <c r="B143" s="7">
        <f t="shared" si="8"/>
        <v>45962</v>
      </c>
      <c r="C143" s="53">
        <f>IF(Values_Entered,Loan_Amount,"")</f>
        <v>470000</v>
      </c>
      <c r="D143" s="53">
        <f t="shared" si="9"/>
        <v>950</v>
      </c>
      <c r="E143" s="53">
        <f t="shared" si="10"/>
        <v>550</v>
      </c>
      <c r="F143" s="53">
        <f t="shared" si="11"/>
        <v>1500</v>
      </c>
      <c r="G143" s="53">
        <v>0</v>
      </c>
      <c r="H143" s="53">
        <f t="shared" si="13"/>
        <v>550</v>
      </c>
      <c r="I143" s="53">
        <f t="shared" si="14"/>
        <v>72850</v>
      </c>
      <c r="J143" s="53">
        <f t="shared" si="12"/>
        <v>1500</v>
      </c>
      <c r="K143" s="64">
        <f t="shared" si="15"/>
        <v>397150</v>
      </c>
    </row>
    <row r="144" spans="1:11">
      <c r="A144" s="49">
        <f>IF(Values_Entered,A143+1,"")</f>
        <v>128</v>
      </c>
      <c r="B144" s="7">
        <f t="shared" si="8"/>
        <v>45992</v>
      </c>
      <c r="C144" s="53">
        <f>IF(Values_Entered,Loan_Amount,"")</f>
        <v>470000</v>
      </c>
      <c r="D144" s="53">
        <f t="shared" si="9"/>
        <v>950</v>
      </c>
      <c r="E144" s="53">
        <f t="shared" si="10"/>
        <v>550</v>
      </c>
      <c r="F144" s="53">
        <f t="shared" si="11"/>
        <v>1500</v>
      </c>
      <c r="G144" s="53">
        <v>0</v>
      </c>
      <c r="H144" s="53">
        <f t="shared" si="13"/>
        <v>550</v>
      </c>
      <c r="I144" s="53">
        <f t="shared" si="14"/>
        <v>73400</v>
      </c>
      <c r="J144" s="53">
        <f t="shared" si="12"/>
        <v>1500</v>
      </c>
      <c r="K144" s="64">
        <f t="shared" si="15"/>
        <v>396600</v>
      </c>
    </row>
    <row r="145" spans="1:11">
      <c r="A145" s="49">
        <f>IF(Values_Entered,A144+1,"")</f>
        <v>129</v>
      </c>
      <c r="B145" s="7">
        <f t="shared" ref="B145:B208" si="16">IF(Pay_Num&lt;&gt;"",DATE(YEAR(Loan_Start),MONTH(Loan_Start)+(Pay_Num)*12/Num_Pmt_Per_Year,DAY(Loan_Start)),"")</f>
        <v>46023</v>
      </c>
      <c r="C145" s="53">
        <f>IF(Values_Entered,Loan_Amount,"")</f>
        <v>470000</v>
      </c>
      <c r="D145" s="53">
        <f t="shared" ref="D145:D208" si="17">IF(Pay_Num&lt;&gt;"",ROUND((Beg_Bal*(Interest_Rate/Num_Pmt_Per_Year)/0.05),0)*0.05,"")</f>
        <v>950</v>
      </c>
      <c r="E145" s="53">
        <f t="shared" ref="E145:E208" si="18">IF(Pay_Num&lt;&gt;"",$K$10,"")</f>
        <v>550</v>
      </c>
      <c r="F145" s="53">
        <f t="shared" ref="F145:F208" si="19">IF(Pay_Num&lt;&gt;"",$K$9,"")</f>
        <v>1500</v>
      </c>
      <c r="G145" s="53">
        <v>0</v>
      </c>
      <c r="H145" s="53">
        <f t="shared" si="13"/>
        <v>550</v>
      </c>
      <c r="I145" s="53">
        <f t="shared" si="14"/>
        <v>73950</v>
      </c>
      <c r="J145" s="53">
        <f t="shared" ref="J145:J208" si="20">F145+G145</f>
        <v>1500</v>
      </c>
      <c r="K145" s="64">
        <f t="shared" si="15"/>
        <v>396050</v>
      </c>
    </row>
    <row r="146" spans="1:11">
      <c r="A146" s="49">
        <f>IF(Values_Entered,A145+1,"")</f>
        <v>130</v>
      </c>
      <c r="B146" s="7">
        <f t="shared" si="16"/>
        <v>46054</v>
      </c>
      <c r="C146" s="53">
        <f>IF(Values_Entered,Loan_Amount,"")</f>
        <v>470000</v>
      </c>
      <c r="D146" s="53">
        <f t="shared" si="17"/>
        <v>950</v>
      </c>
      <c r="E146" s="53">
        <f t="shared" si="18"/>
        <v>550</v>
      </c>
      <c r="F146" s="53">
        <f t="shared" si="19"/>
        <v>1500</v>
      </c>
      <c r="G146" s="53">
        <v>0</v>
      </c>
      <c r="H146" s="53">
        <f t="shared" ref="H146:H209" si="21">E146+G146</f>
        <v>550</v>
      </c>
      <c r="I146" s="53">
        <f t="shared" si="14"/>
        <v>74500</v>
      </c>
      <c r="J146" s="53">
        <f t="shared" si="20"/>
        <v>1500</v>
      </c>
      <c r="K146" s="64">
        <f t="shared" si="15"/>
        <v>395500</v>
      </c>
    </row>
    <row r="147" spans="1:11">
      <c r="A147" s="49">
        <f>IF(Values_Entered,A146+1,"")</f>
        <v>131</v>
      </c>
      <c r="B147" s="7">
        <f t="shared" si="16"/>
        <v>46082</v>
      </c>
      <c r="C147" s="53">
        <f>IF(Values_Entered,Loan_Amount,"")</f>
        <v>470000</v>
      </c>
      <c r="D147" s="53">
        <f t="shared" si="17"/>
        <v>950</v>
      </c>
      <c r="E147" s="53">
        <f t="shared" si="18"/>
        <v>550</v>
      </c>
      <c r="F147" s="53">
        <f t="shared" si="19"/>
        <v>1500</v>
      </c>
      <c r="G147" s="53">
        <v>0</v>
      </c>
      <c r="H147" s="53">
        <f t="shared" si="21"/>
        <v>550</v>
      </c>
      <c r="I147" s="53">
        <f t="shared" ref="I147:I210" si="22">I146+H147</f>
        <v>75050</v>
      </c>
      <c r="J147" s="53">
        <f t="shared" si="20"/>
        <v>1500</v>
      </c>
      <c r="K147" s="64">
        <f t="shared" ref="K147:K210" si="23">K146-H147</f>
        <v>394950</v>
      </c>
    </row>
    <row r="148" spans="1:11">
      <c r="A148" s="49">
        <f>IF(Values_Entered,A147+1,"")</f>
        <v>132</v>
      </c>
      <c r="B148" s="7">
        <f t="shared" si="16"/>
        <v>46113</v>
      </c>
      <c r="C148" s="53">
        <f>IF(Values_Entered,Loan_Amount,"")</f>
        <v>470000</v>
      </c>
      <c r="D148" s="53">
        <f t="shared" si="17"/>
        <v>950</v>
      </c>
      <c r="E148" s="53">
        <f t="shared" si="18"/>
        <v>550</v>
      </c>
      <c r="F148" s="53">
        <f t="shared" si="19"/>
        <v>1500</v>
      </c>
      <c r="G148" s="53">
        <v>0</v>
      </c>
      <c r="H148" s="53">
        <f t="shared" si="21"/>
        <v>550</v>
      </c>
      <c r="I148" s="53">
        <f t="shared" si="22"/>
        <v>75600</v>
      </c>
      <c r="J148" s="53">
        <f t="shared" si="20"/>
        <v>1500</v>
      </c>
      <c r="K148" s="64">
        <f t="shared" si="23"/>
        <v>394400</v>
      </c>
    </row>
    <row r="149" spans="1:11">
      <c r="A149" s="49">
        <f>IF(Values_Entered,A148+1,"")</f>
        <v>133</v>
      </c>
      <c r="B149" s="7">
        <f t="shared" si="16"/>
        <v>46143</v>
      </c>
      <c r="C149" s="53">
        <f>IF(Values_Entered,Loan_Amount,"")</f>
        <v>470000</v>
      </c>
      <c r="D149" s="53">
        <f t="shared" si="17"/>
        <v>950</v>
      </c>
      <c r="E149" s="53">
        <f t="shared" si="18"/>
        <v>550</v>
      </c>
      <c r="F149" s="53">
        <f t="shared" si="19"/>
        <v>1500</v>
      </c>
      <c r="G149" s="53">
        <v>0</v>
      </c>
      <c r="H149" s="53">
        <f t="shared" si="21"/>
        <v>550</v>
      </c>
      <c r="I149" s="53">
        <f t="shared" si="22"/>
        <v>76150</v>
      </c>
      <c r="J149" s="53">
        <f t="shared" si="20"/>
        <v>1500</v>
      </c>
      <c r="K149" s="64">
        <f t="shared" si="23"/>
        <v>393850</v>
      </c>
    </row>
    <row r="150" spans="1:11">
      <c r="A150" s="49">
        <f>IF(Values_Entered,A149+1,"")</f>
        <v>134</v>
      </c>
      <c r="B150" s="7">
        <f t="shared" si="16"/>
        <v>46174</v>
      </c>
      <c r="C150" s="53">
        <f>IF(Values_Entered,Loan_Amount,"")</f>
        <v>470000</v>
      </c>
      <c r="D150" s="53">
        <f t="shared" si="17"/>
        <v>950</v>
      </c>
      <c r="E150" s="53">
        <f t="shared" si="18"/>
        <v>550</v>
      </c>
      <c r="F150" s="53">
        <f t="shared" si="19"/>
        <v>1500</v>
      </c>
      <c r="G150" s="53">
        <v>0</v>
      </c>
      <c r="H150" s="53">
        <f t="shared" si="21"/>
        <v>550</v>
      </c>
      <c r="I150" s="53">
        <f t="shared" si="22"/>
        <v>76700</v>
      </c>
      <c r="J150" s="53">
        <f t="shared" si="20"/>
        <v>1500</v>
      </c>
      <c r="K150" s="64">
        <f t="shared" si="23"/>
        <v>393300</v>
      </c>
    </row>
    <row r="151" spans="1:11">
      <c r="A151" s="49">
        <f>IF(Values_Entered,A150+1,"")</f>
        <v>135</v>
      </c>
      <c r="B151" s="7">
        <f t="shared" si="16"/>
        <v>46204</v>
      </c>
      <c r="C151" s="53">
        <f>IF(Values_Entered,Loan_Amount,"")</f>
        <v>470000</v>
      </c>
      <c r="D151" s="53">
        <f t="shared" si="17"/>
        <v>950</v>
      </c>
      <c r="E151" s="53">
        <f t="shared" si="18"/>
        <v>550</v>
      </c>
      <c r="F151" s="53">
        <f t="shared" si="19"/>
        <v>1500</v>
      </c>
      <c r="G151" s="53">
        <v>0</v>
      </c>
      <c r="H151" s="53">
        <f t="shared" si="21"/>
        <v>550</v>
      </c>
      <c r="I151" s="53">
        <f t="shared" si="22"/>
        <v>77250</v>
      </c>
      <c r="J151" s="53">
        <f t="shared" si="20"/>
        <v>1500</v>
      </c>
      <c r="K151" s="64">
        <f t="shared" si="23"/>
        <v>392750</v>
      </c>
    </row>
    <row r="152" spans="1:11">
      <c r="A152" s="49">
        <f>IF(Values_Entered,A151+1,"")</f>
        <v>136</v>
      </c>
      <c r="B152" s="7">
        <f t="shared" si="16"/>
        <v>46235</v>
      </c>
      <c r="C152" s="53">
        <f>IF(Values_Entered,Loan_Amount,"")</f>
        <v>470000</v>
      </c>
      <c r="D152" s="53">
        <f t="shared" si="17"/>
        <v>950</v>
      </c>
      <c r="E152" s="53">
        <f t="shared" si="18"/>
        <v>550</v>
      </c>
      <c r="F152" s="53">
        <f t="shared" si="19"/>
        <v>1500</v>
      </c>
      <c r="G152" s="53">
        <v>0</v>
      </c>
      <c r="H152" s="53">
        <f t="shared" si="21"/>
        <v>550</v>
      </c>
      <c r="I152" s="53">
        <f t="shared" si="22"/>
        <v>77800</v>
      </c>
      <c r="J152" s="53">
        <f t="shared" si="20"/>
        <v>1500</v>
      </c>
      <c r="K152" s="64">
        <f t="shared" si="23"/>
        <v>392200</v>
      </c>
    </row>
    <row r="153" spans="1:11">
      <c r="A153" s="49">
        <f>IF(Values_Entered,A152+1,"")</f>
        <v>137</v>
      </c>
      <c r="B153" s="7">
        <f t="shared" si="16"/>
        <v>46266</v>
      </c>
      <c r="C153" s="53">
        <f>IF(Values_Entered,Loan_Amount,"")</f>
        <v>470000</v>
      </c>
      <c r="D153" s="53">
        <f t="shared" si="17"/>
        <v>950</v>
      </c>
      <c r="E153" s="53">
        <f t="shared" si="18"/>
        <v>550</v>
      </c>
      <c r="F153" s="53">
        <f t="shared" si="19"/>
        <v>1500</v>
      </c>
      <c r="G153" s="53">
        <v>0</v>
      </c>
      <c r="H153" s="53">
        <f t="shared" si="21"/>
        <v>550</v>
      </c>
      <c r="I153" s="53">
        <f t="shared" si="22"/>
        <v>78350</v>
      </c>
      <c r="J153" s="53">
        <f t="shared" si="20"/>
        <v>1500</v>
      </c>
      <c r="K153" s="64">
        <f t="shared" si="23"/>
        <v>391650</v>
      </c>
    </row>
    <row r="154" spans="1:11">
      <c r="A154" s="49">
        <f>IF(Values_Entered,A153+1,"")</f>
        <v>138</v>
      </c>
      <c r="B154" s="7">
        <f t="shared" si="16"/>
        <v>46296</v>
      </c>
      <c r="C154" s="53">
        <f>IF(Values_Entered,Loan_Amount,"")</f>
        <v>470000</v>
      </c>
      <c r="D154" s="53">
        <f t="shared" si="17"/>
        <v>950</v>
      </c>
      <c r="E154" s="53">
        <f t="shared" si="18"/>
        <v>550</v>
      </c>
      <c r="F154" s="53">
        <f t="shared" si="19"/>
        <v>1500</v>
      </c>
      <c r="G154" s="53">
        <v>0</v>
      </c>
      <c r="H154" s="53">
        <f t="shared" si="21"/>
        <v>550</v>
      </c>
      <c r="I154" s="53">
        <f t="shared" si="22"/>
        <v>78900</v>
      </c>
      <c r="J154" s="53">
        <f t="shared" si="20"/>
        <v>1500</v>
      </c>
      <c r="K154" s="64">
        <f t="shared" si="23"/>
        <v>391100</v>
      </c>
    </row>
    <row r="155" spans="1:11">
      <c r="A155" s="49">
        <f>IF(Values_Entered,A154+1,"")</f>
        <v>139</v>
      </c>
      <c r="B155" s="7">
        <f t="shared" si="16"/>
        <v>46327</v>
      </c>
      <c r="C155" s="53">
        <f>IF(Values_Entered,Loan_Amount,"")</f>
        <v>470000</v>
      </c>
      <c r="D155" s="53">
        <f t="shared" si="17"/>
        <v>950</v>
      </c>
      <c r="E155" s="53">
        <f t="shared" si="18"/>
        <v>550</v>
      </c>
      <c r="F155" s="53">
        <f t="shared" si="19"/>
        <v>1500</v>
      </c>
      <c r="G155" s="53">
        <v>0</v>
      </c>
      <c r="H155" s="53">
        <f t="shared" si="21"/>
        <v>550</v>
      </c>
      <c r="I155" s="53">
        <f t="shared" si="22"/>
        <v>79450</v>
      </c>
      <c r="J155" s="53">
        <f t="shared" si="20"/>
        <v>1500</v>
      </c>
      <c r="K155" s="64">
        <f t="shared" si="23"/>
        <v>390550</v>
      </c>
    </row>
    <row r="156" spans="1:11">
      <c r="A156" s="49">
        <f>IF(Values_Entered,A155+1,"")</f>
        <v>140</v>
      </c>
      <c r="B156" s="7">
        <f t="shared" si="16"/>
        <v>46357</v>
      </c>
      <c r="C156" s="53">
        <f>IF(Values_Entered,Loan_Amount,"")</f>
        <v>470000</v>
      </c>
      <c r="D156" s="53">
        <f t="shared" si="17"/>
        <v>950</v>
      </c>
      <c r="E156" s="53">
        <f t="shared" si="18"/>
        <v>550</v>
      </c>
      <c r="F156" s="53">
        <f t="shared" si="19"/>
        <v>1500</v>
      </c>
      <c r="G156" s="53">
        <v>0</v>
      </c>
      <c r="H156" s="53">
        <f t="shared" si="21"/>
        <v>550</v>
      </c>
      <c r="I156" s="53">
        <f t="shared" si="22"/>
        <v>80000</v>
      </c>
      <c r="J156" s="53">
        <f t="shared" si="20"/>
        <v>1500</v>
      </c>
      <c r="K156" s="64">
        <f t="shared" si="23"/>
        <v>390000</v>
      </c>
    </row>
    <row r="157" spans="1:11">
      <c r="A157" s="49">
        <f>IF(Values_Entered,A156+1,"")</f>
        <v>141</v>
      </c>
      <c r="B157" s="7">
        <f t="shared" si="16"/>
        <v>46388</v>
      </c>
      <c r="C157" s="53">
        <f>IF(Values_Entered,Loan_Amount,"")</f>
        <v>470000</v>
      </c>
      <c r="D157" s="53">
        <f t="shared" si="17"/>
        <v>950</v>
      </c>
      <c r="E157" s="53">
        <f t="shared" si="18"/>
        <v>550</v>
      </c>
      <c r="F157" s="53">
        <f t="shared" si="19"/>
        <v>1500</v>
      </c>
      <c r="G157" s="53">
        <v>0</v>
      </c>
      <c r="H157" s="53">
        <f t="shared" si="21"/>
        <v>550</v>
      </c>
      <c r="I157" s="53">
        <f t="shared" si="22"/>
        <v>80550</v>
      </c>
      <c r="J157" s="53">
        <f t="shared" si="20"/>
        <v>1500</v>
      </c>
      <c r="K157" s="64">
        <f t="shared" si="23"/>
        <v>389450</v>
      </c>
    </row>
    <row r="158" spans="1:11">
      <c r="A158" s="49">
        <f>IF(Values_Entered,A157+1,"")</f>
        <v>142</v>
      </c>
      <c r="B158" s="7">
        <f t="shared" si="16"/>
        <v>46419</v>
      </c>
      <c r="C158" s="53">
        <f>IF(Values_Entered,Loan_Amount,"")</f>
        <v>470000</v>
      </c>
      <c r="D158" s="53">
        <f t="shared" si="17"/>
        <v>950</v>
      </c>
      <c r="E158" s="53">
        <f t="shared" si="18"/>
        <v>550</v>
      </c>
      <c r="F158" s="53">
        <f t="shared" si="19"/>
        <v>1500</v>
      </c>
      <c r="G158" s="53">
        <v>0</v>
      </c>
      <c r="H158" s="53">
        <f t="shared" si="21"/>
        <v>550</v>
      </c>
      <c r="I158" s="53">
        <f t="shared" si="22"/>
        <v>81100</v>
      </c>
      <c r="J158" s="53">
        <f t="shared" si="20"/>
        <v>1500</v>
      </c>
      <c r="K158" s="64">
        <f t="shared" si="23"/>
        <v>388900</v>
      </c>
    </row>
    <row r="159" spans="1:11">
      <c r="A159" s="49">
        <f>IF(Values_Entered,A158+1,"")</f>
        <v>143</v>
      </c>
      <c r="B159" s="7">
        <f t="shared" si="16"/>
        <v>46447</v>
      </c>
      <c r="C159" s="53">
        <f>IF(Values_Entered,Loan_Amount,"")</f>
        <v>470000</v>
      </c>
      <c r="D159" s="53">
        <f t="shared" si="17"/>
        <v>950</v>
      </c>
      <c r="E159" s="53">
        <f t="shared" si="18"/>
        <v>550</v>
      </c>
      <c r="F159" s="53">
        <f t="shared" si="19"/>
        <v>1500</v>
      </c>
      <c r="G159" s="53">
        <v>0</v>
      </c>
      <c r="H159" s="53">
        <f t="shared" si="21"/>
        <v>550</v>
      </c>
      <c r="I159" s="53">
        <f t="shared" si="22"/>
        <v>81650</v>
      </c>
      <c r="J159" s="53">
        <f t="shared" si="20"/>
        <v>1500</v>
      </c>
      <c r="K159" s="64">
        <f t="shared" si="23"/>
        <v>388350</v>
      </c>
    </row>
    <row r="160" spans="1:11">
      <c r="A160" s="49">
        <f>IF(Values_Entered,A159+1,"")</f>
        <v>144</v>
      </c>
      <c r="B160" s="7">
        <f t="shared" si="16"/>
        <v>46478</v>
      </c>
      <c r="C160" s="53">
        <f>IF(Values_Entered,Loan_Amount,"")</f>
        <v>470000</v>
      </c>
      <c r="D160" s="53">
        <f t="shared" si="17"/>
        <v>950</v>
      </c>
      <c r="E160" s="53">
        <f t="shared" si="18"/>
        <v>550</v>
      </c>
      <c r="F160" s="53">
        <f t="shared" si="19"/>
        <v>1500</v>
      </c>
      <c r="G160" s="53">
        <v>0</v>
      </c>
      <c r="H160" s="53">
        <f t="shared" si="21"/>
        <v>550</v>
      </c>
      <c r="I160" s="53">
        <f t="shared" si="22"/>
        <v>82200</v>
      </c>
      <c r="J160" s="53">
        <f t="shared" si="20"/>
        <v>1500</v>
      </c>
      <c r="K160" s="64">
        <f t="shared" si="23"/>
        <v>387800</v>
      </c>
    </row>
    <row r="161" spans="1:11">
      <c r="A161" s="49">
        <f>IF(Values_Entered,A160+1,"")</f>
        <v>145</v>
      </c>
      <c r="B161" s="7">
        <f t="shared" si="16"/>
        <v>46508</v>
      </c>
      <c r="C161" s="53">
        <f>IF(Values_Entered,Loan_Amount,"")</f>
        <v>470000</v>
      </c>
      <c r="D161" s="53">
        <f t="shared" si="17"/>
        <v>950</v>
      </c>
      <c r="E161" s="53">
        <f t="shared" si="18"/>
        <v>550</v>
      </c>
      <c r="F161" s="53">
        <f t="shared" si="19"/>
        <v>1500</v>
      </c>
      <c r="G161" s="53">
        <v>0</v>
      </c>
      <c r="H161" s="53">
        <f t="shared" si="21"/>
        <v>550</v>
      </c>
      <c r="I161" s="53">
        <f t="shared" si="22"/>
        <v>82750</v>
      </c>
      <c r="J161" s="53">
        <f t="shared" si="20"/>
        <v>1500</v>
      </c>
      <c r="K161" s="64">
        <f t="shared" si="23"/>
        <v>387250</v>
      </c>
    </row>
    <row r="162" spans="1:11">
      <c r="A162" s="49">
        <f>IF(Values_Entered,A161+1,"")</f>
        <v>146</v>
      </c>
      <c r="B162" s="7">
        <f t="shared" si="16"/>
        <v>46539</v>
      </c>
      <c r="C162" s="53">
        <f>IF(Values_Entered,Loan_Amount,"")</f>
        <v>470000</v>
      </c>
      <c r="D162" s="53">
        <f t="shared" si="17"/>
        <v>950</v>
      </c>
      <c r="E162" s="53">
        <f t="shared" si="18"/>
        <v>550</v>
      </c>
      <c r="F162" s="53">
        <f t="shared" si="19"/>
        <v>1500</v>
      </c>
      <c r="G162" s="53">
        <v>0</v>
      </c>
      <c r="H162" s="53">
        <f t="shared" si="21"/>
        <v>550</v>
      </c>
      <c r="I162" s="53">
        <f t="shared" si="22"/>
        <v>83300</v>
      </c>
      <c r="J162" s="53">
        <f t="shared" si="20"/>
        <v>1500</v>
      </c>
      <c r="K162" s="64">
        <f t="shared" si="23"/>
        <v>386700</v>
      </c>
    </row>
    <row r="163" spans="1:11">
      <c r="A163" s="49">
        <f>IF(Values_Entered,A162+1,"")</f>
        <v>147</v>
      </c>
      <c r="B163" s="7">
        <f t="shared" si="16"/>
        <v>46569</v>
      </c>
      <c r="C163" s="53">
        <f>IF(Values_Entered,Loan_Amount,"")</f>
        <v>470000</v>
      </c>
      <c r="D163" s="53">
        <f t="shared" si="17"/>
        <v>950</v>
      </c>
      <c r="E163" s="53">
        <f t="shared" si="18"/>
        <v>550</v>
      </c>
      <c r="F163" s="53">
        <f t="shared" si="19"/>
        <v>1500</v>
      </c>
      <c r="G163" s="53">
        <v>0</v>
      </c>
      <c r="H163" s="53">
        <f t="shared" si="21"/>
        <v>550</v>
      </c>
      <c r="I163" s="53">
        <f t="shared" si="22"/>
        <v>83850</v>
      </c>
      <c r="J163" s="53">
        <f t="shared" si="20"/>
        <v>1500</v>
      </c>
      <c r="K163" s="64">
        <f t="shared" si="23"/>
        <v>386150</v>
      </c>
    </row>
    <row r="164" spans="1:11">
      <c r="A164" s="49">
        <f>IF(Values_Entered,A163+1,"")</f>
        <v>148</v>
      </c>
      <c r="B164" s="7">
        <f t="shared" si="16"/>
        <v>46600</v>
      </c>
      <c r="C164" s="53">
        <f>IF(Values_Entered,Loan_Amount,"")</f>
        <v>470000</v>
      </c>
      <c r="D164" s="53">
        <f t="shared" si="17"/>
        <v>950</v>
      </c>
      <c r="E164" s="53">
        <f t="shared" si="18"/>
        <v>550</v>
      </c>
      <c r="F164" s="53">
        <f t="shared" si="19"/>
        <v>1500</v>
      </c>
      <c r="G164" s="53">
        <v>0</v>
      </c>
      <c r="H164" s="53">
        <f t="shared" si="21"/>
        <v>550</v>
      </c>
      <c r="I164" s="53">
        <f t="shared" si="22"/>
        <v>84400</v>
      </c>
      <c r="J164" s="53">
        <f t="shared" si="20"/>
        <v>1500</v>
      </c>
      <c r="K164" s="64">
        <f t="shared" si="23"/>
        <v>385600</v>
      </c>
    </row>
    <row r="165" spans="1:11">
      <c r="A165" s="49">
        <f>IF(Values_Entered,A164+1,"")</f>
        <v>149</v>
      </c>
      <c r="B165" s="7">
        <f t="shared" si="16"/>
        <v>46631</v>
      </c>
      <c r="C165" s="53">
        <f>IF(Values_Entered,Loan_Amount,"")</f>
        <v>470000</v>
      </c>
      <c r="D165" s="53">
        <f t="shared" si="17"/>
        <v>950</v>
      </c>
      <c r="E165" s="53">
        <f t="shared" si="18"/>
        <v>550</v>
      </c>
      <c r="F165" s="53">
        <f t="shared" si="19"/>
        <v>1500</v>
      </c>
      <c r="G165" s="53">
        <v>0</v>
      </c>
      <c r="H165" s="53">
        <f t="shared" si="21"/>
        <v>550</v>
      </c>
      <c r="I165" s="53">
        <f t="shared" si="22"/>
        <v>84950</v>
      </c>
      <c r="J165" s="53">
        <f t="shared" si="20"/>
        <v>1500</v>
      </c>
      <c r="K165" s="64">
        <f t="shared" si="23"/>
        <v>385050</v>
      </c>
    </row>
    <row r="166" spans="1:11">
      <c r="A166" s="49">
        <f>IF(Values_Entered,A165+1,"")</f>
        <v>150</v>
      </c>
      <c r="B166" s="7">
        <f t="shared" si="16"/>
        <v>46661</v>
      </c>
      <c r="C166" s="53">
        <f>IF(Values_Entered,Loan_Amount,"")</f>
        <v>470000</v>
      </c>
      <c r="D166" s="53">
        <f t="shared" si="17"/>
        <v>950</v>
      </c>
      <c r="E166" s="53">
        <f t="shared" si="18"/>
        <v>550</v>
      </c>
      <c r="F166" s="53">
        <f t="shared" si="19"/>
        <v>1500</v>
      </c>
      <c r="G166" s="53">
        <v>0</v>
      </c>
      <c r="H166" s="53">
        <f t="shared" si="21"/>
        <v>550</v>
      </c>
      <c r="I166" s="53">
        <f t="shared" si="22"/>
        <v>85500</v>
      </c>
      <c r="J166" s="53">
        <f t="shared" si="20"/>
        <v>1500</v>
      </c>
      <c r="K166" s="64">
        <f t="shared" si="23"/>
        <v>384500</v>
      </c>
    </row>
    <row r="167" spans="1:11">
      <c r="A167" s="49">
        <f>IF(Values_Entered,A166+1,"")</f>
        <v>151</v>
      </c>
      <c r="B167" s="7">
        <f t="shared" si="16"/>
        <v>46692</v>
      </c>
      <c r="C167" s="53">
        <f>IF(Values_Entered,Loan_Amount,"")</f>
        <v>470000</v>
      </c>
      <c r="D167" s="53">
        <f t="shared" si="17"/>
        <v>950</v>
      </c>
      <c r="E167" s="53">
        <f t="shared" si="18"/>
        <v>550</v>
      </c>
      <c r="F167" s="53">
        <f t="shared" si="19"/>
        <v>1500</v>
      </c>
      <c r="G167" s="53">
        <v>0</v>
      </c>
      <c r="H167" s="53">
        <f t="shared" si="21"/>
        <v>550</v>
      </c>
      <c r="I167" s="53">
        <f t="shared" si="22"/>
        <v>86050</v>
      </c>
      <c r="J167" s="53">
        <f t="shared" si="20"/>
        <v>1500</v>
      </c>
      <c r="K167" s="64">
        <f t="shared" si="23"/>
        <v>383950</v>
      </c>
    </row>
    <row r="168" spans="1:11">
      <c r="A168" s="49">
        <f>IF(Values_Entered,A167+1,"")</f>
        <v>152</v>
      </c>
      <c r="B168" s="7">
        <f t="shared" si="16"/>
        <v>46722</v>
      </c>
      <c r="C168" s="53">
        <f>IF(Values_Entered,Loan_Amount,"")</f>
        <v>470000</v>
      </c>
      <c r="D168" s="53">
        <f t="shared" si="17"/>
        <v>950</v>
      </c>
      <c r="E168" s="53">
        <f t="shared" si="18"/>
        <v>550</v>
      </c>
      <c r="F168" s="53">
        <f t="shared" si="19"/>
        <v>1500</v>
      </c>
      <c r="G168" s="53">
        <v>0</v>
      </c>
      <c r="H168" s="53">
        <f t="shared" si="21"/>
        <v>550</v>
      </c>
      <c r="I168" s="53">
        <f t="shared" si="22"/>
        <v>86600</v>
      </c>
      <c r="J168" s="53">
        <f t="shared" si="20"/>
        <v>1500</v>
      </c>
      <c r="K168" s="64">
        <f t="shared" si="23"/>
        <v>383400</v>
      </c>
    </row>
    <row r="169" spans="1:11">
      <c r="A169" s="49">
        <f>IF(Values_Entered,A168+1,"")</f>
        <v>153</v>
      </c>
      <c r="B169" s="7">
        <f t="shared" si="16"/>
        <v>46753</v>
      </c>
      <c r="C169" s="53">
        <f>IF(Values_Entered,Loan_Amount,"")</f>
        <v>470000</v>
      </c>
      <c r="D169" s="53">
        <f t="shared" si="17"/>
        <v>950</v>
      </c>
      <c r="E169" s="53">
        <f t="shared" si="18"/>
        <v>550</v>
      </c>
      <c r="F169" s="53">
        <f t="shared" si="19"/>
        <v>1500</v>
      </c>
      <c r="G169" s="53">
        <v>0</v>
      </c>
      <c r="H169" s="53">
        <f t="shared" si="21"/>
        <v>550</v>
      </c>
      <c r="I169" s="53">
        <f t="shared" si="22"/>
        <v>87150</v>
      </c>
      <c r="J169" s="53">
        <f t="shared" si="20"/>
        <v>1500</v>
      </c>
      <c r="K169" s="64">
        <f t="shared" si="23"/>
        <v>382850</v>
      </c>
    </row>
    <row r="170" spans="1:11">
      <c r="A170" s="49">
        <f>IF(Values_Entered,A169+1,"")</f>
        <v>154</v>
      </c>
      <c r="B170" s="7">
        <f t="shared" si="16"/>
        <v>46784</v>
      </c>
      <c r="C170" s="53">
        <f>IF(Values_Entered,Loan_Amount,"")</f>
        <v>470000</v>
      </c>
      <c r="D170" s="53">
        <f t="shared" si="17"/>
        <v>950</v>
      </c>
      <c r="E170" s="53">
        <f t="shared" si="18"/>
        <v>550</v>
      </c>
      <c r="F170" s="53">
        <f t="shared" si="19"/>
        <v>1500</v>
      </c>
      <c r="G170" s="53">
        <v>0</v>
      </c>
      <c r="H170" s="53">
        <f t="shared" si="21"/>
        <v>550</v>
      </c>
      <c r="I170" s="53">
        <f t="shared" si="22"/>
        <v>87700</v>
      </c>
      <c r="J170" s="53">
        <f t="shared" si="20"/>
        <v>1500</v>
      </c>
      <c r="K170" s="64">
        <f t="shared" si="23"/>
        <v>382300</v>
      </c>
    </row>
    <row r="171" spans="1:11">
      <c r="A171" s="49">
        <f>IF(Values_Entered,A170+1,"")</f>
        <v>155</v>
      </c>
      <c r="B171" s="7">
        <f t="shared" si="16"/>
        <v>46813</v>
      </c>
      <c r="C171" s="53">
        <f>IF(Values_Entered,Loan_Amount,"")</f>
        <v>470000</v>
      </c>
      <c r="D171" s="53">
        <f t="shared" si="17"/>
        <v>950</v>
      </c>
      <c r="E171" s="53">
        <f t="shared" si="18"/>
        <v>550</v>
      </c>
      <c r="F171" s="53">
        <f t="shared" si="19"/>
        <v>1500</v>
      </c>
      <c r="G171" s="53">
        <v>0</v>
      </c>
      <c r="H171" s="53">
        <f t="shared" si="21"/>
        <v>550</v>
      </c>
      <c r="I171" s="53">
        <f t="shared" si="22"/>
        <v>88250</v>
      </c>
      <c r="J171" s="53">
        <f t="shared" si="20"/>
        <v>1500</v>
      </c>
      <c r="K171" s="64">
        <f t="shared" si="23"/>
        <v>381750</v>
      </c>
    </row>
    <row r="172" spans="1:11">
      <c r="A172" s="49">
        <f>IF(Values_Entered,A171+1,"")</f>
        <v>156</v>
      </c>
      <c r="B172" s="7">
        <f t="shared" si="16"/>
        <v>46844</v>
      </c>
      <c r="C172" s="53">
        <f>IF(Values_Entered,Loan_Amount,"")</f>
        <v>470000</v>
      </c>
      <c r="D172" s="53">
        <f t="shared" si="17"/>
        <v>950</v>
      </c>
      <c r="E172" s="53">
        <f t="shared" si="18"/>
        <v>550</v>
      </c>
      <c r="F172" s="53">
        <f t="shared" si="19"/>
        <v>1500</v>
      </c>
      <c r="G172" s="53">
        <v>0</v>
      </c>
      <c r="H172" s="53">
        <f t="shared" si="21"/>
        <v>550</v>
      </c>
      <c r="I172" s="53">
        <f t="shared" si="22"/>
        <v>88800</v>
      </c>
      <c r="J172" s="53">
        <f t="shared" si="20"/>
        <v>1500</v>
      </c>
      <c r="K172" s="64">
        <f t="shared" si="23"/>
        <v>381200</v>
      </c>
    </row>
    <row r="173" spans="1:11">
      <c r="A173" s="49">
        <f>IF(Values_Entered,A172+1,"")</f>
        <v>157</v>
      </c>
      <c r="B173" s="7">
        <f t="shared" si="16"/>
        <v>46874</v>
      </c>
      <c r="C173" s="53">
        <f>IF(Values_Entered,Loan_Amount,"")</f>
        <v>470000</v>
      </c>
      <c r="D173" s="53">
        <f t="shared" si="17"/>
        <v>950</v>
      </c>
      <c r="E173" s="53">
        <f t="shared" si="18"/>
        <v>550</v>
      </c>
      <c r="F173" s="53">
        <f t="shared" si="19"/>
        <v>1500</v>
      </c>
      <c r="G173" s="53">
        <v>0</v>
      </c>
      <c r="H173" s="53">
        <f t="shared" si="21"/>
        <v>550</v>
      </c>
      <c r="I173" s="53">
        <f t="shared" si="22"/>
        <v>89350</v>
      </c>
      <c r="J173" s="53">
        <f t="shared" si="20"/>
        <v>1500</v>
      </c>
      <c r="K173" s="64">
        <f t="shared" si="23"/>
        <v>380650</v>
      </c>
    </row>
    <row r="174" spans="1:11">
      <c r="A174" s="49">
        <f>IF(Values_Entered,A173+1,"")</f>
        <v>158</v>
      </c>
      <c r="B174" s="7">
        <f t="shared" si="16"/>
        <v>46905</v>
      </c>
      <c r="C174" s="53">
        <f>IF(Values_Entered,Loan_Amount,"")</f>
        <v>470000</v>
      </c>
      <c r="D174" s="53">
        <f t="shared" si="17"/>
        <v>950</v>
      </c>
      <c r="E174" s="53">
        <f t="shared" si="18"/>
        <v>550</v>
      </c>
      <c r="F174" s="53">
        <f t="shared" si="19"/>
        <v>1500</v>
      </c>
      <c r="G174" s="53">
        <v>0</v>
      </c>
      <c r="H174" s="53">
        <f t="shared" si="21"/>
        <v>550</v>
      </c>
      <c r="I174" s="53">
        <f t="shared" si="22"/>
        <v>89900</v>
      </c>
      <c r="J174" s="53">
        <f t="shared" si="20"/>
        <v>1500</v>
      </c>
      <c r="K174" s="64">
        <f t="shared" si="23"/>
        <v>380100</v>
      </c>
    </row>
    <row r="175" spans="1:11">
      <c r="A175" s="49">
        <f>IF(Values_Entered,A174+1,"")</f>
        <v>159</v>
      </c>
      <c r="B175" s="7">
        <f t="shared" si="16"/>
        <v>46935</v>
      </c>
      <c r="C175" s="53">
        <f>IF(Values_Entered,Loan_Amount,"")</f>
        <v>470000</v>
      </c>
      <c r="D175" s="53">
        <f t="shared" si="17"/>
        <v>950</v>
      </c>
      <c r="E175" s="53">
        <f t="shared" si="18"/>
        <v>550</v>
      </c>
      <c r="F175" s="53">
        <f t="shared" si="19"/>
        <v>1500</v>
      </c>
      <c r="G175" s="53">
        <v>0</v>
      </c>
      <c r="H175" s="53">
        <f t="shared" si="21"/>
        <v>550</v>
      </c>
      <c r="I175" s="53">
        <f t="shared" si="22"/>
        <v>90450</v>
      </c>
      <c r="J175" s="53">
        <f t="shared" si="20"/>
        <v>1500</v>
      </c>
      <c r="K175" s="64">
        <f t="shared" si="23"/>
        <v>379550</v>
      </c>
    </row>
    <row r="176" spans="1:11">
      <c r="A176" s="49">
        <f>IF(Values_Entered,A175+1,"")</f>
        <v>160</v>
      </c>
      <c r="B176" s="7">
        <f t="shared" si="16"/>
        <v>46966</v>
      </c>
      <c r="C176" s="53">
        <f>IF(Values_Entered,Loan_Amount,"")</f>
        <v>470000</v>
      </c>
      <c r="D176" s="53">
        <f t="shared" si="17"/>
        <v>950</v>
      </c>
      <c r="E176" s="53">
        <f t="shared" si="18"/>
        <v>550</v>
      </c>
      <c r="F176" s="53">
        <f t="shared" si="19"/>
        <v>1500</v>
      </c>
      <c r="G176" s="53">
        <v>0</v>
      </c>
      <c r="H176" s="53">
        <f t="shared" si="21"/>
        <v>550</v>
      </c>
      <c r="I176" s="53">
        <f t="shared" si="22"/>
        <v>91000</v>
      </c>
      <c r="J176" s="53">
        <f t="shared" si="20"/>
        <v>1500</v>
      </c>
      <c r="K176" s="64">
        <f t="shared" si="23"/>
        <v>379000</v>
      </c>
    </row>
    <row r="177" spans="1:11">
      <c r="A177" s="49">
        <f>IF(Values_Entered,A176+1,"")</f>
        <v>161</v>
      </c>
      <c r="B177" s="7">
        <f t="shared" si="16"/>
        <v>46997</v>
      </c>
      <c r="C177" s="53">
        <f>IF(Values_Entered,Loan_Amount,"")</f>
        <v>470000</v>
      </c>
      <c r="D177" s="53">
        <f t="shared" si="17"/>
        <v>950</v>
      </c>
      <c r="E177" s="53">
        <f t="shared" si="18"/>
        <v>550</v>
      </c>
      <c r="F177" s="53">
        <f t="shared" si="19"/>
        <v>1500</v>
      </c>
      <c r="G177" s="53">
        <v>0</v>
      </c>
      <c r="H177" s="53">
        <f t="shared" si="21"/>
        <v>550</v>
      </c>
      <c r="I177" s="53">
        <f t="shared" si="22"/>
        <v>91550</v>
      </c>
      <c r="J177" s="53">
        <f t="shared" si="20"/>
        <v>1500</v>
      </c>
      <c r="K177" s="64">
        <f t="shared" si="23"/>
        <v>378450</v>
      </c>
    </row>
    <row r="178" spans="1:11">
      <c r="A178" s="49">
        <f>IF(Values_Entered,A177+1,"")</f>
        <v>162</v>
      </c>
      <c r="B178" s="7">
        <f t="shared" si="16"/>
        <v>47027</v>
      </c>
      <c r="C178" s="53">
        <f>IF(Values_Entered,Loan_Amount,"")</f>
        <v>470000</v>
      </c>
      <c r="D178" s="53">
        <f t="shared" si="17"/>
        <v>950</v>
      </c>
      <c r="E178" s="53">
        <f t="shared" si="18"/>
        <v>550</v>
      </c>
      <c r="F178" s="53">
        <f t="shared" si="19"/>
        <v>1500</v>
      </c>
      <c r="G178" s="53">
        <v>0</v>
      </c>
      <c r="H178" s="53">
        <f t="shared" si="21"/>
        <v>550</v>
      </c>
      <c r="I178" s="53">
        <f t="shared" si="22"/>
        <v>92100</v>
      </c>
      <c r="J178" s="53">
        <f t="shared" si="20"/>
        <v>1500</v>
      </c>
      <c r="K178" s="64">
        <f t="shared" si="23"/>
        <v>377900</v>
      </c>
    </row>
    <row r="179" spans="1:11">
      <c r="A179" s="49">
        <f>IF(Values_Entered,A178+1,"")</f>
        <v>163</v>
      </c>
      <c r="B179" s="7">
        <f t="shared" si="16"/>
        <v>47058</v>
      </c>
      <c r="C179" s="53">
        <f>IF(Values_Entered,Loan_Amount,"")</f>
        <v>470000</v>
      </c>
      <c r="D179" s="53">
        <f t="shared" si="17"/>
        <v>950</v>
      </c>
      <c r="E179" s="53">
        <f t="shared" si="18"/>
        <v>550</v>
      </c>
      <c r="F179" s="53">
        <f t="shared" si="19"/>
        <v>1500</v>
      </c>
      <c r="G179" s="53">
        <v>0</v>
      </c>
      <c r="H179" s="53">
        <f t="shared" si="21"/>
        <v>550</v>
      </c>
      <c r="I179" s="53">
        <f t="shared" si="22"/>
        <v>92650</v>
      </c>
      <c r="J179" s="53">
        <f t="shared" si="20"/>
        <v>1500</v>
      </c>
      <c r="K179" s="64">
        <f t="shared" si="23"/>
        <v>377350</v>
      </c>
    </row>
    <row r="180" spans="1:11">
      <c r="A180" s="49">
        <f>IF(Values_Entered,A179+1,"")</f>
        <v>164</v>
      </c>
      <c r="B180" s="7">
        <f t="shared" si="16"/>
        <v>47088</v>
      </c>
      <c r="C180" s="53">
        <f>IF(Values_Entered,Loan_Amount,"")</f>
        <v>470000</v>
      </c>
      <c r="D180" s="53">
        <f t="shared" si="17"/>
        <v>950</v>
      </c>
      <c r="E180" s="53">
        <f t="shared" si="18"/>
        <v>550</v>
      </c>
      <c r="F180" s="53">
        <f t="shared" si="19"/>
        <v>1500</v>
      </c>
      <c r="G180" s="53">
        <v>0</v>
      </c>
      <c r="H180" s="53">
        <f t="shared" si="21"/>
        <v>550</v>
      </c>
      <c r="I180" s="53">
        <f t="shared" si="22"/>
        <v>93200</v>
      </c>
      <c r="J180" s="53">
        <f t="shared" si="20"/>
        <v>1500</v>
      </c>
      <c r="K180" s="64">
        <f t="shared" si="23"/>
        <v>376800</v>
      </c>
    </row>
    <row r="181" spans="1:11">
      <c r="A181" s="49">
        <f>IF(Values_Entered,A180+1,"")</f>
        <v>165</v>
      </c>
      <c r="B181" s="7">
        <f t="shared" si="16"/>
        <v>47119</v>
      </c>
      <c r="C181" s="53">
        <f>IF(Values_Entered,Loan_Amount,"")</f>
        <v>470000</v>
      </c>
      <c r="D181" s="53">
        <f t="shared" si="17"/>
        <v>950</v>
      </c>
      <c r="E181" s="53">
        <f t="shared" si="18"/>
        <v>550</v>
      </c>
      <c r="F181" s="53">
        <f t="shared" si="19"/>
        <v>1500</v>
      </c>
      <c r="G181" s="53">
        <v>0</v>
      </c>
      <c r="H181" s="53">
        <f t="shared" si="21"/>
        <v>550</v>
      </c>
      <c r="I181" s="53">
        <f t="shared" si="22"/>
        <v>93750</v>
      </c>
      <c r="J181" s="53">
        <f t="shared" si="20"/>
        <v>1500</v>
      </c>
      <c r="K181" s="64">
        <f t="shared" si="23"/>
        <v>376250</v>
      </c>
    </row>
    <row r="182" spans="1:11">
      <c r="A182" s="49">
        <f>IF(Values_Entered,A181+1,"")</f>
        <v>166</v>
      </c>
      <c r="B182" s="7">
        <f t="shared" si="16"/>
        <v>47150</v>
      </c>
      <c r="C182" s="53">
        <f>IF(Values_Entered,Loan_Amount,"")</f>
        <v>470000</v>
      </c>
      <c r="D182" s="53">
        <f t="shared" si="17"/>
        <v>950</v>
      </c>
      <c r="E182" s="53">
        <f t="shared" si="18"/>
        <v>550</v>
      </c>
      <c r="F182" s="53">
        <f t="shared" si="19"/>
        <v>1500</v>
      </c>
      <c r="G182" s="53">
        <v>0</v>
      </c>
      <c r="H182" s="53">
        <f t="shared" si="21"/>
        <v>550</v>
      </c>
      <c r="I182" s="53">
        <f t="shared" si="22"/>
        <v>94300</v>
      </c>
      <c r="J182" s="53">
        <f t="shared" si="20"/>
        <v>1500</v>
      </c>
      <c r="K182" s="64">
        <f t="shared" si="23"/>
        <v>375700</v>
      </c>
    </row>
    <row r="183" spans="1:11">
      <c r="A183" s="49">
        <f>IF(Values_Entered,A182+1,"")</f>
        <v>167</v>
      </c>
      <c r="B183" s="7">
        <f t="shared" si="16"/>
        <v>47178</v>
      </c>
      <c r="C183" s="53">
        <f>IF(Values_Entered,Loan_Amount,"")</f>
        <v>470000</v>
      </c>
      <c r="D183" s="53">
        <f t="shared" si="17"/>
        <v>950</v>
      </c>
      <c r="E183" s="53">
        <f t="shared" si="18"/>
        <v>550</v>
      </c>
      <c r="F183" s="53">
        <f t="shared" si="19"/>
        <v>1500</v>
      </c>
      <c r="G183" s="53">
        <v>0</v>
      </c>
      <c r="H183" s="53">
        <f t="shared" si="21"/>
        <v>550</v>
      </c>
      <c r="I183" s="53">
        <f t="shared" si="22"/>
        <v>94850</v>
      </c>
      <c r="J183" s="53">
        <f t="shared" si="20"/>
        <v>1500</v>
      </c>
      <c r="K183" s="64">
        <f t="shared" si="23"/>
        <v>375150</v>
      </c>
    </row>
    <row r="184" spans="1:11">
      <c r="A184" s="49">
        <f>IF(Values_Entered,A183+1,"")</f>
        <v>168</v>
      </c>
      <c r="B184" s="7">
        <f t="shared" si="16"/>
        <v>47209</v>
      </c>
      <c r="C184" s="53">
        <f>IF(Values_Entered,Loan_Amount,"")</f>
        <v>470000</v>
      </c>
      <c r="D184" s="53">
        <f t="shared" si="17"/>
        <v>950</v>
      </c>
      <c r="E184" s="53">
        <f t="shared" si="18"/>
        <v>550</v>
      </c>
      <c r="F184" s="53">
        <f t="shared" si="19"/>
        <v>1500</v>
      </c>
      <c r="G184" s="53">
        <v>0</v>
      </c>
      <c r="H184" s="53">
        <f t="shared" si="21"/>
        <v>550</v>
      </c>
      <c r="I184" s="53">
        <f t="shared" si="22"/>
        <v>95400</v>
      </c>
      <c r="J184" s="53">
        <f t="shared" si="20"/>
        <v>1500</v>
      </c>
      <c r="K184" s="64">
        <f t="shared" si="23"/>
        <v>374600</v>
      </c>
    </row>
    <row r="185" spans="1:11">
      <c r="A185" s="49">
        <f>IF(Values_Entered,A184+1,"")</f>
        <v>169</v>
      </c>
      <c r="B185" s="7">
        <f t="shared" si="16"/>
        <v>47239</v>
      </c>
      <c r="C185" s="53">
        <f>IF(Values_Entered,Loan_Amount,"")</f>
        <v>470000</v>
      </c>
      <c r="D185" s="53">
        <f t="shared" si="17"/>
        <v>950</v>
      </c>
      <c r="E185" s="53">
        <f t="shared" si="18"/>
        <v>550</v>
      </c>
      <c r="F185" s="53">
        <f t="shared" si="19"/>
        <v>1500</v>
      </c>
      <c r="G185" s="53">
        <v>0</v>
      </c>
      <c r="H185" s="53">
        <f t="shared" si="21"/>
        <v>550</v>
      </c>
      <c r="I185" s="53">
        <f t="shared" si="22"/>
        <v>95950</v>
      </c>
      <c r="J185" s="53">
        <f t="shared" si="20"/>
        <v>1500</v>
      </c>
      <c r="K185" s="64">
        <f t="shared" si="23"/>
        <v>374050</v>
      </c>
    </row>
    <row r="186" spans="1:11">
      <c r="A186" s="49">
        <f>IF(Values_Entered,A185+1,"")</f>
        <v>170</v>
      </c>
      <c r="B186" s="7">
        <f t="shared" si="16"/>
        <v>47270</v>
      </c>
      <c r="C186" s="53">
        <f>IF(Values_Entered,Loan_Amount,"")</f>
        <v>470000</v>
      </c>
      <c r="D186" s="53">
        <f t="shared" si="17"/>
        <v>950</v>
      </c>
      <c r="E186" s="53">
        <f t="shared" si="18"/>
        <v>550</v>
      </c>
      <c r="F186" s="53">
        <f t="shared" si="19"/>
        <v>1500</v>
      </c>
      <c r="G186" s="53">
        <v>0</v>
      </c>
      <c r="H186" s="53">
        <f t="shared" si="21"/>
        <v>550</v>
      </c>
      <c r="I186" s="53">
        <f t="shared" si="22"/>
        <v>96500</v>
      </c>
      <c r="J186" s="53">
        <f t="shared" si="20"/>
        <v>1500</v>
      </c>
      <c r="K186" s="64">
        <f t="shared" si="23"/>
        <v>373500</v>
      </c>
    </row>
    <row r="187" spans="1:11">
      <c r="A187" s="49">
        <f>IF(Values_Entered,A186+1,"")</f>
        <v>171</v>
      </c>
      <c r="B187" s="7">
        <f t="shared" si="16"/>
        <v>47300</v>
      </c>
      <c r="C187" s="53">
        <f>IF(Values_Entered,Loan_Amount,"")</f>
        <v>470000</v>
      </c>
      <c r="D187" s="53">
        <f t="shared" si="17"/>
        <v>950</v>
      </c>
      <c r="E187" s="53">
        <f t="shared" si="18"/>
        <v>550</v>
      </c>
      <c r="F187" s="53">
        <f t="shared" si="19"/>
        <v>1500</v>
      </c>
      <c r="G187" s="53">
        <v>0</v>
      </c>
      <c r="H187" s="53">
        <f t="shared" si="21"/>
        <v>550</v>
      </c>
      <c r="I187" s="53">
        <f t="shared" si="22"/>
        <v>97050</v>
      </c>
      <c r="J187" s="53">
        <f t="shared" si="20"/>
        <v>1500</v>
      </c>
      <c r="K187" s="64">
        <f t="shared" si="23"/>
        <v>372950</v>
      </c>
    </row>
    <row r="188" spans="1:11">
      <c r="A188" s="49">
        <f>IF(Values_Entered,A187+1,"")</f>
        <v>172</v>
      </c>
      <c r="B188" s="7">
        <f t="shared" si="16"/>
        <v>47331</v>
      </c>
      <c r="C188" s="53">
        <f>IF(Values_Entered,Loan_Amount,"")</f>
        <v>470000</v>
      </c>
      <c r="D188" s="53">
        <f t="shared" si="17"/>
        <v>950</v>
      </c>
      <c r="E188" s="53">
        <f t="shared" si="18"/>
        <v>550</v>
      </c>
      <c r="F188" s="53">
        <f t="shared" si="19"/>
        <v>1500</v>
      </c>
      <c r="G188" s="53">
        <v>0</v>
      </c>
      <c r="H188" s="53">
        <f t="shared" si="21"/>
        <v>550</v>
      </c>
      <c r="I188" s="53">
        <f t="shared" si="22"/>
        <v>97600</v>
      </c>
      <c r="J188" s="53">
        <f t="shared" si="20"/>
        <v>1500</v>
      </c>
      <c r="K188" s="64">
        <f t="shared" si="23"/>
        <v>372400</v>
      </c>
    </row>
    <row r="189" spans="1:11">
      <c r="A189" s="49">
        <f>IF(Values_Entered,A188+1,"")</f>
        <v>173</v>
      </c>
      <c r="B189" s="7">
        <f t="shared" si="16"/>
        <v>47362</v>
      </c>
      <c r="C189" s="53">
        <f>IF(Values_Entered,Loan_Amount,"")</f>
        <v>470000</v>
      </c>
      <c r="D189" s="53">
        <f t="shared" si="17"/>
        <v>950</v>
      </c>
      <c r="E189" s="53">
        <f t="shared" si="18"/>
        <v>550</v>
      </c>
      <c r="F189" s="53">
        <f t="shared" si="19"/>
        <v>1500</v>
      </c>
      <c r="G189" s="53">
        <v>0</v>
      </c>
      <c r="H189" s="53">
        <f t="shared" si="21"/>
        <v>550</v>
      </c>
      <c r="I189" s="53">
        <f t="shared" si="22"/>
        <v>98150</v>
      </c>
      <c r="J189" s="53">
        <f t="shared" si="20"/>
        <v>1500</v>
      </c>
      <c r="K189" s="64">
        <f t="shared" si="23"/>
        <v>371850</v>
      </c>
    </row>
    <row r="190" spans="1:11">
      <c r="A190" s="49">
        <f>IF(Values_Entered,A189+1,"")</f>
        <v>174</v>
      </c>
      <c r="B190" s="7">
        <f t="shared" si="16"/>
        <v>47392</v>
      </c>
      <c r="C190" s="53">
        <f>IF(Values_Entered,Loan_Amount,"")</f>
        <v>470000</v>
      </c>
      <c r="D190" s="53">
        <f t="shared" si="17"/>
        <v>950</v>
      </c>
      <c r="E190" s="53">
        <f t="shared" si="18"/>
        <v>550</v>
      </c>
      <c r="F190" s="53">
        <f t="shared" si="19"/>
        <v>1500</v>
      </c>
      <c r="G190" s="53">
        <v>0</v>
      </c>
      <c r="H190" s="53">
        <f t="shared" si="21"/>
        <v>550</v>
      </c>
      <c r="I190" s="53">
        <f t="shared" si="22"/>
        <v>98700</v>
      </c>
      <c r="J190" s="53">
        <f t="shared" si="20"/>
        <v>1500</v>
      </c>
      <c r="K190" s="64">
        <f t="shared" si="23"/>
        <v>371300</v>
      </c>
    </row>
    <row r="191" spans="1:11">
      <c r="A191" s="49">
        <f>IF(Values_Entered,A190+1,"")</f>
        <v>175</v>
      </c>
      <c r="B191" s="7">
        <f t="shared" si="16"/>
        <v>47423</v>
      </c>
      <c r="C191" s="53">
        <f>IF(Values_Entered,Loan_Amount,"")</f>
        <v>470000</v>
      </c>
      <c r="D191" s="53">
        <f t="shared" si="17"/>
        <v>950</v>
      </c>
      <c r="E191" s="53">
        <f t="shared" si="18"/>
        <v>550</v>
      </c>
      <c r="F191" s="53">
        <f t="shared" si="19"/>
        <v>1500</v>
      </c>
      <c r="G191" s="53">
        <v>0</v>
      </c>
      <c r="H191" s="53">
        <f t="shared" si="21"/>
        <v>550</v>
      </c>
      <c r="I191" s="53">
        <f t="shared" si="22"/>
        <v>99250</v>
      </c>
      <c r="J191" s="53">
        <f t="shared" si="20"/>
        <v>1500</v>
      </c>
      <c r="K191" s="64">
        <f t="shared" si="23"/>
        <v>370750</v>
      </c>
    </row>
    <row r="192" spans="1:11">
      <c r="A192" s="49">
        <f>IF(Values_Entered,A191+1,"")</f>
        <v>176</v>
      </c>
      <c r="B192" s="7">
        <f t="shared" si="16"/>
        <v>47453</v>
      </c>
      <c r="C192" s="53">
        <f>IF(Values_Entered,Loan_Amount,"")</f>
        <v>470000</v>
      </c>
      <c r="D192" s="53">
        <f t="shared" si="17"/>
        <v>950</v>
      </c>
      <c r="E192" s="53">
        <f t="shared" si="18"/>
        <v>550</v>
      </c>
      <c r="F192" s="53">
        <f t="shared" si="19"/>
        <v>1500</v>
      </c>
      <c r="G192" s="53">
        <v>0</v>
      </c>
      <c r="H192" s="53">
        <f t="shared" si="21"/>
        <v>550</v>
      </c>
      <c r="I192" s="53">
        <f t="shared" si="22"/>
        <v>99800</v>
      </c>
      <c r="J192" s="53">
        <f t="shared" si="20"/>
        <v>1500</v>
      </c>
      <c r="K192" s="64">
        <f t="shared" si="23"/>
        <v>370200</v>
      </c>
    </row>
    <row r="193" spans="1:11">
      <c r="A193" s="49">
        <f>IF(Values_Entered,A192+1,"")</f>
        <v>177</v>
      </c>
      <c r="B193" s="7">
        <f t="shared" si="16"/>
        <v>47484</v>
      </c>
      <c r="C193" s="53">
        <f>IF(Values_Entered,Loan_Amount,"")</f>
        <v>470000</v>
      </c>
      <c r="D193" s="53">
        <f t="shared" si="17"/>
        <v>950</v>
      </c>
      <c r="E193" s="53">
        <f t="shared" si="18"/>
        <v>550</v>
      </c>
      <c r="F193" s="53">
        <f t="shared" si="19"/>
        <v>1500</v>
      </c>
      <c r="G193" s="53">
        <v>0</v>
      </c>
      <c r="H193" s="53">
        <f t="shared" si="21"/>
        <v>550</v>
      </c>
      <c r="I193" s="53">
        <f t="shared" si="22"/>
        <v>100350</v>
      </c>
      <c r="J193" s="53">
        <f t="shared" si="20"/>
        <v>1500</v>
      </c>
      <c r="K193" s="64">
        <f t="shared" si="23"/>
        <v>369650</v>
      </c>
    </row>
    <row r="194" spans="1:11">
      <c r="A194" s="49">
        <f>IF(Values_Entered,A193+1,"")</f>
        <v>178</v>
      </c>
      <c r="B194" s="7">
        <f t="shared" si="16"/>
        <v>47515</v>
      </c>
      <c r="C194" s="53">
        <f>IF(Values_Entered,Loan_Amount,"")</f>
        <v>470000</v>
      </c>
      <c r="D194" s="53">
        <f t="shared" si="17"/>
        <v>950</v>
      </c>
      <c r="E194" s="53">
        <f t="shared" si="18"/>
        <v>550</v>
      </c>
      <c r="F194" s="53">
        <f t="shared" si="19"/>
        <v>1500</v>
      </c>
      <c r="G194" s="53">
        <v>0</v>
      </c>
      <c r="H194" s="53">
        <f t="shared" si="21"/>
        <v>550</v>
      </c>
      <c r="I194" s="53">
        <f t="shared" si="22"/>
        <v>100900</v>
      </c>
      <c r="J194" s="53">
        <f t="shared" si="20"/>
        <v>1500</v>
      </c>
      <c r="K194" s="64">
        <f t="shared" si="23"/>
        <v>369100</v>
      </c>
    </row>
    <row r="195" spans="1:11">
      <c r="A195" s="49">
        <f>IF(Values_Entered,A194+1,"")</f>
        <v>179</v>
      </c>
      <c r="B195" s="7">
        <f t="shared" si="16"/>
        <v>47543</v>
      </c>
      <c r="C195" s="53">
        <f>IF(Values_Entered,Loan_Amount,"")</f>
        <v>470000</v>
      </c>
      <c r="D195" s="53">
        <f t="shared" si="17"/>
        <v>950</v>
      </c>
      <c r="E195" s="53">
        <f t="shared" si="18"/>
        <v>550</v>
      </c>
      <c r="F195" s="53">
        <f t="shared" si="19"/>
        <v>1500</v>
      </c>
      <c r="G195" s="53">
        <v>0</v>
      </c>
      <c r="H195" s="53">
        <f t="shared" si="21"/>
        <v>550</v>
      </c>
      <c r="I195" s="53">
        <f t="shared" si="22"/>
        <v>101450</v>
      </c>
      <c r="J195" s="53">
        <f t="shared" si="20"/>
        <v>1500</v>
      </c>
      <c r="K195" s="64">
        <f t="shared" si="23"/>
        <v>368550</v>
      </c>
    </row>
    <row r="196" spans="1:11">
      <c r="A196" s="49">
        <f>IF(Values_Entered,A195+1,"")</f>
        <v>180</v>
      </c>
      <c r="B196" s="7">
        <f t="shared" si="16"/>
        <v>47574</v>
      </c>
      <c r="C196" s="53">
        <f>IF(Values_Entered,Loan_Amount,"")</f>
        <v>470000</v>
      </c>
      <c r="D196" s="53">
        <f t="shared" si="17"/>
        <v>950</v>
      </c>
      <c r="E196" s="53">
        <f t="shared" si="18"/>
        <v>550</v>
      </c>
      <c r="F196" s="53">
        <f t="shared" si="19"/>
        <v>1500</v>
      </c>
      <c r="G196" s="53">
        <v>0</v>
      </c>
      <c r="H196" s="53">
        <f t="shared" si="21"/>
        <v>550</v>
      </c>
      <c r="I196" s="53">
        <f t="shared" si="22"/>
        <v>102000</v>
      </c>
      <c r="J196" s="53">
        <f t="shared" si="20"/>
        <v>1500</v>
      </c>
      <c r="K196" s="64">
        <f t="shared" si="23"/>
        <v>368000</v>
      </c>
    </row>
    <row r="197" spans="1:11">
      <c r="A197" s="49">
        <f>IF(Values_Entered,A196+1,"")</f>
        <v>181</v>
      </c>
      <c r="B197" s="7">
        <f t="shared" si="16"/>
        <v>47604</v>
      </c>
      <c r="C197" s="53">
        <f>IF(Values_Entered,Loan_Amount,"")</f>
        <v>470000</v>
      </c>
      <c r="D197" s="53">
        <f t="shared" si="17"/>
        <v>950</v>
      </c>
      <c r="E197" s="53">
        <f t="shared" si="18"/>
        <v>550</v>
      </c>
      <c r="F197" s="53">
        <f t="shared" si="19"/>
        <v>1500</v>
      </c>
      <c r="G197" s="53">
        <v>0</v>
      </c>
      <c r="H197" s="53">
        <f t="shared" si="21"/>
        <v>550</v>
      </c>
      <c r="I197" s="53">
        <f t="shared" si="22"/>
        <v>102550</v>
      </c>
      <c r="J197" s="53">
        <f t="shared" si="20"/>
        <v>1500</v>
      </c>
      <c r="K197" s="64">
        <f t="shared" si="23"/>
        <v>367450</v>
      </c>
    </row>
    <row r="198" spans="1:11">
      <c r="A198" s="49">
        <f>IF(Values_Entered,A197+1,"")</f>
        <v>182</v>
      </c>
      <c r="B198" s="7">
        <f t="shared" si="16"/>
        <v>47635</v>
      </c>
      <c r="C198" s="53">
        <f>IF(Values_Entered,Loan_Amount,"")</f>
        <v>470000</v>
      </c>
      <c r="D198" s="53">
        <f t="shared" si="17"/>
        <v>950</v>
      </c>
      <c r="E198" s="53">
        <f t="shared" si="18"/>
        <v>550</v>
      </c>
      <c r="F198" s="53">
        <f t="shared" si="19"/>
        <v>1500</v>
      </c>
      <c r="G198" s="53">
        <v>0</v>
      </c>
      <c r="H198" s="53">
        <f t="shared" si="21"/>
        <v>550</v>
      </c>
      <c r="I198" s="53">
        <f t="shared" si="22"/>
        <v>103100</v>
      </c>
      <c r="J198" s="53">
        <f t="shared" si="20"/>
        <v>1500</v>
      </c>
      <c r="K198" s="64">
        <f t="shared" si="23"/>
        <v>366900</v>
      </c>
    </row>
    <row r="199" spans="1:11">
      <c r="A199" s="49">
        <f>IF(Values_Entered,A198+1,"")</f>
        <v>183</v>
      </c>
      <c r="B199" s="7">
        <f t="shared" si="16"/>
        <v>47665</v>
      </c>
      <c r="C199" s="53">
        <f>IF(Values_Entered,Loan_Amount,"")</f>
        <v>470000</v>
      </c>
      <c r="D199" s="53">
        <f t="shared" si="17"/>
        <v>950</v>
      </c>
      <c r="E199" s="53">
        <f t="shared" si="18"/>
        <v>550</v>
      </c>
      <c r="F199" s="53">
        <f t="shared" si="19"/>
        <v>1500</v>
      </c>
      <c r="G199" s="53">
        <v>0</v>
      </c>
      <c r="H199" s="53">
        <f t="shared" si="21"/>
        <v>550</v>
      </c>
      <c r="I199" s="53">
        <f t="shared" si="22"/>
        <v>103650</v>
      </c>
      <c r="J199" s="53">
        <f t="shared" si="20"/>
        <v>1500</v>
      </c>
      <c r="K199" s="64">
        <f t="shared" si="23"/>
        <v>366350</v>
      </c>
    </row>
    <row r="200" spans="1:11">
      <c r="A200" s="49">
        <f>IF(Values_Entered,A199+1,"")</f>
        <v>184</v>
      </c>
      <c r="B200" s="7">
        <f t="shared" si="16"/>
        <v>47696</v>
      </c>
      <c r="C200" s="53">
        <f>IF(Values_Entered,Loan_Amount,"")</f>
        <v>470000</v>
      </c>
      <c r="D200" s="53">
        <f t="shared" si="17"/>
        <v>950</v>
      </c>
      <c r="E200" s="53">
        <f t="shared" si="18"/>
        <v>550</v>
      </c>
      <c r="F200" s="53">
        <f t="shared" si="19"/>
        <v>1500</v>
      </c>
      <c r="G200" s="53">
        <v>0</v>
      </c>
      <c r="H200" s="53">
        <f t="shared" si="21"/>
        <v>550</v>
      </c>
      <c r="I200" s="53">
        <f t="shared" si="22"/>
        <v>104200</v>
      </c>
      <c r="J200" s="53">
        <f t="shared" si="20"/>
        <v>1500</v>
      </c>
      <c r="K200" s="64">
        <f t="shared" si="23"/>
        <v>365800</v>
      </c>
    </row>
    <row r="201" spans="1:11">
      <c r="A201" s="49">
        <f>IF(Values_Entered,A200+1,"")</f>
        <v>185</v>
      </c>
      <c r="B201" s="7">
        <f t="shared" si="16"/>
        <v>47727</v>
      </c>
      <c r="C201" s="53">
        <f>IF(Values_Entered,Loan_Amount,"")</f>
        <v>470000</v>
      </c>
      <c r="D201" s="53">
        <f t="shared" si="17"/>
        <v>950</v>
      </c>
      <c r="E201" s="53">
        <f t="shared" si="18"/>
        <v>550</v>
      </c>
      <c r="F201" s="53">
        <f t="shared" si="19"/>
        <v>1500</v>
      </c>
      <c r="G201" s="53">
        <v>0</v>
      </c>
      <c r="H201" s="53">
        <f t="shared" si="21"/>
        <v>550</v>
      </c>
      <c r="I201" s="53">
        <f t="shared" si="22"/>
        <v>104750</v>
      </c>
      <c r="J201" s="53">
        <f t="shared" si="20"/>
        <v>1500</v>
      </c>
      <c r="K201" s="64">
        <f t="shared" si="23"/>
        <v>365250</v>
      </c>
    </row>
    <row r="202" spans="1:11">
      <c r="A202" s="49">
        <f>IF(Values_Entered,A201+1,"")</f>
        <v>186</v>
      </c>
      <c r="B202" s="7">
        <f t="shared" si="16"/>
        <v>47757</v>
      </c>
      <c r="C202" s="53">
        <f>IF(Values_Entered,Loan_Amount,"")</f>
        <v>470000</v>
      </c>
      <c r="D202" s="53">
        <f t="shared" si="17"/>
        <v>950</v>
      </c>
      <c r="E202" s="53">
        <f t="shared" si="18"/>
        <v>550</v>
      </c>
      <c r="F202" s="53">
        <f t="shared" si="19"/>
        <v>1500</v>
      </c>
      <c r="G202" s="53">
        <v>0</v>
      </c>
      <c r="H202" s="53">
        <f t="shared" si="21"/>
        <v>550</v>
      </c>
      <c r="I202" s="53">
        <f t="shared" si="22"/>
        <v>105300</v>
      </c>
      <c r="J202" s="53">
        <f t="shared" si="20"/>
        <v>1500</v>
      </c>
      <c r="K202" s="64">
        <f t="shared" si="23"/>
        <v>364700</v>
      </c>
    </row>
    <row r="203" spans="1:11">
      <c r="A203" s="49">
        <f>IF(Values_Entered,A202+1,"")</f>
        <v>187</v>
      </c>
      <c r="B203" s="7">
        <f t="shared" si="16"/>
        <v>47788</v>
      </c>
      <c r="C203" s="53">
        <f>IF(Values_Entered,Loan_Amount,"")</f>
        <v>470000</v>
      </c>
      <c r="D203" s="53">
        <f t="shared" si="17"/>
        <v>950</v>
      </c>
      <c r="E203" s="53">
        <f t="shared" si="18"/>
        <v>550</v>
      </c>
      <c r="F203" s="53">
        <f t="shared" si="19"/>
        <v>1500</v>
      </c>
      <c r="G203" s="53">
        <v>0</v>
      </c>
      <c r="H203" s="53">
        <f t="shared" si="21"/>
        <v>550</v>
      </c>
      <c r="I203" s="53">
        <f t="shared" si="22"/>
        <v>105850</v>
      </c>
      <c r="J203" s="53">
        <f t="shared" si="20"/>
        <v>1500</v>
      </c>
      <c r="K203" s="64">
        <f t="shared" si="23"/>
        <v>364150</v>
      </c>
    </row>
    <row r="204" spans="1:11">
      <c r="A204" s="49">
        <f>IF(Values_Entered,A203+1,"")</f>
        <v>188</v>
      </c>
      <c r="B204" s="7">
        <f t="shared" si="16"/>
        <v>47818</v>
      </c>
      <c r="C204" s="53">
        <f>IF(Values_Entered,Loan_Amount,"")</f>
        <v>470000</v>
      </c>
      <c r="D204" s="53">
        <f t="shared" si="17"/>
        <v>950</v>
      </c>
      <c r="E204" s="53">
        <f t="shared" si="18"/>
        <v>550</v>
      </c>
      <c r="F204" s="53">
        <f t="shared" si="19"/>
        <v>1500</v>
      </c>
      <c r="G204" s="53">
        <v>0</v>
      </c>
      <c r="H204" s="53">
        <f t="shared" si="21"/>
        <v>550</v>
      </c>
      <c r="I204" s="53">
        <f t="shared" si="22"/>
        <v>106400</v>
      </c>
      <c r="J204" s="53">
        <f t="shared" si="20"/>
        <v>1500</v>
      </c>
      <c r="K204" s="64">
        <f t="shared" si="23"/>
        <v>363600</v>
      </c>
    </row>
    <row r="205" spans="1:11">
      <c r="A205" s="49">
        <f>IF(Values_Entered,A204+1,"")</f>
        <v>189</v>
      </c>
      <c r="B205" s="7">
        <f t="shared" si="16"/>
        <v>47849</v>
      </c>
      <c r="C205" s="53">
        <f>IF(Values_Entered,Loan_Amount,"")</f>
        <v>470000</v>
      </c>
      <c r="D205" s="53">
        <f t="shared" si="17"/>
        <v>950</v>
      </c>
      <c r="E205" s="53">
        <f t="shared" si="18"/>
        <v>550</v>
      </c>
      <c r="F205" s="53">
        <f t="shared" si="19"/>
        <v>1500</v>
      </c>
      <c r="G205" s="53">
        <v>0</v>
      </c>
      <c r="H205" s="53">
        <f t="shared" si="21"/>
        <v>550</v>
      </c>
      <c r="I205" s="53">
        <f t="shared" si="22"/>
        <v>106950</v>
      </c>
      <c r="J205" s="53">
        <f t="shared" si="20"/>
        <v>1500</v>
      </c>
      <c r="K205" s="64">
        <f t="shared" si="23"/>
        <v>363050</v>
      </c>
    </row>
    <row r="206" spans="1:11">
      <c r="A206" s="49">
        <f>IF(Values_Entered,A205+1,"")</f>
        <v>190</v>
      </c>
      <c r="B206" s="7">
        <f t="shared" si="16"/>
        <v>47880</v>
      </c>
      <c r="C206" s="53">
        <f>IF(Values_Entered,Loan_Amount,"")</f>
        <v>470000</v>
      </c>
      <c r="D206" s="53">
        <f t="shared" si="17"/>
        <v>950</v>
      </c>
      <c r="E206" s="53">
        <f t="shared" si="18"/>
        <v>550</v>
      </c>
      <c r="F206" s="53">
        <f t="shared" si="19"/>
        <v>1500</v>
      </c>
      <c r="G206" s="53">
        <v>0</v>
      </c>
      <c r="H206" s="53">
        <f t="shared" si="21"/>
        <v>550</v>
      </c>
      <c r="I206" s="53">
        <f t="shared" si="22"/>
        <v>107500</v>
      </c>
      <c r="J206" s="53">
        <f t="shared" si="20"/>
        <v>1500</v>
      </c>
      <c r="K206" s="64">
        <f t="shared" si="23"/>
        <v>362500</v>
      </c>
    </row>
    <row r="207" spans="1:11">
      <c r="A207" s="49">
        <f>IF(Values_Entered,A206+1,"")</f>
        <v>191</v>
      </c>
      <c r="B207" s="7">
        <f t="shared" si="16"/>
        <v>47908</v>
      </c>
      <c r="C207" s="53">
        <f>IF(Values_Entered,Loan_Amount,"")</f>
        <v>470000</v>
      </c>
      <c r="D207" s="53">
        <f t="shared" si="17"/>
        <v>950</v>
      </c>
      <c r="E207" s="53">
        <f t="shared" si="18"/>
        <v>550</v>
      </c>
      <c r="F207" s="53">
        <f t="shared" si="19"/>
        <v>1500</v>
      </c>
      <c r="G207" s="53">
        <v>0</v>
      </c>
      <c r="H207" s="53">
        <f t="shared" si="21"/>
        <v>550</v>
      </c>
      <c r="I207" s="53">
        <f t="shared" si="22"/>
        <v>108050</v>
      </c>
      <c r="J207" s="53">
        <f t="shared" si="20"/>
        <v>1500</v>
      </c>
      <c r="K207" s="64">
        <f t="shared" si="23"/>
        <v>361950</v>
      </c>
    </row>
    <row r="208" spans="1:11">
      <c r="A208" s="49">
        <f>IF(Values_Entered,A207+1,"")</f>
        <v>192</v>
      </c>
      <c r="B208" s="7">
        <f t="shared" si="16"/>
        <v>47939</v>
      </c>
      <c r="C208" s="53">
        <f>IF(Values_Entered,Loan_Amount,"")</f>
        <v>470000</v>
      </c>
      <c r="D208" s="53">
        <f t="shared" si="17"/>
        <v>950</v>
      </c>
      <c r="E208" s="53">
        <f t="shared" si="18"/>
        <v>550</v>
      </c>
      <c r="F208" s="53">
        <f t="shared" si="19"/>
        <v>1500</v>
      </c>
      <c r="G208" s="53">
        <v>0</v>
      </c>
      <c r="H208" s="53">
        <f t="shared" si="21"/>
        <v>550</v>
      </c>
      <c r="I208" s="53">
        <f t="shared" si="22"/>
        <v>108600</v>
      </c>
      <c r="J208" s="53">
        <f t="shared" si="20"/>
        <v>1500</v>
      </c>
      <c r="K208" s="64">
        <f t="shared" si="23"/>
        <v>361400</v>
      </c>
    </row>
    <row r="209" spans="1:11">
      <c r="A209" s="49">
        <f>IF(Values_Entered,A208+1,"")</f>
        <v>193</v>
      </c>
      <c r="B209" s="7">
        <f t="shared" ref="B209:B261" si="24">IF(Pay_Num&lt;&gt;"",DATE(YEAR(Loan_Start),MONTH(Loan_Start)+(Pay_Num)*12/Num_Pmt_Per_Year,DAY(Loan_Start)),"")</f>
        <v>47969</v>
      </c>
      <c r="C209" s="53">
        <f>IF(Values_Entered,Loan_Amount,"")</f>
        <v>470000</v>
      </c>
      <c r="D209" s="53">
        <f t="shared" ref="D209:D261" si="25">IF(Pay_Num&lt;&gt;"",ROUND((Beg_Bal*(Interest_Rate/Num_Pmt_Per_Year)/0.05),0)*0.05,"")</f>
        <v>950</v>
      </c>
      <c r="E209" s="53">
        <f t="shared" ref="E209:E261" si="26">IF(Pay_Num&lt;&gt;"",$K$10,"")</f>
        <v>550</v>
      </c>
      <c r="F209" s="53">
        <f t="shared" ref="F209:F261" si="27">IF(Pay_Num&lt;&gt;"",$K$9,"")</f>
        <v>1500</v>
      </c>
      <c r="G209" s="53">
        <v>0</v>
      </c>
      <c r="H209" s="53">
        <f t="shared" si="21"/>
        <v>550</v>
      </c>
      <c r="I209" s="53">
        <f t="shared" si="22"/>
        <v>109150</v>
      </c>
      <c r="J209" s="53">
        <f t="shared" ref="J209:J261" si="28">F209+G209</f>
        <v>1500</v>
      </c>
      <c r="K209" s="64">
        <f t="shared" si="23"/>
        <v>360850</v>
      </c>
    </row>
    <row r="210" spans="1:11">
      <c r="A210" s="49">
        <f>IF(Values_Entered,A209+1,"")</f>
        <v>194</v>
      </c>
      <c r="B210" s="7">
        <f t="shared" si="24"/>
        <v>48000</v>
      </c>
      <c r="C210" s="53">
        <f>IF(Values_Entered,Loan_Amount,"")</f>
        <v>470000</v>
      </c>
      <c r="D210" s="53">
        <f t="shared" si="25"/>
        <v>950</v>
      </c>
      <c r="E210" s="53">
        <f t="shared" si="26"/>
        <v>550</v>
      </c>
      <c r="F210" s="53">
        <f t="shared" si="27"/>
        <v>1500</v>
      </c>
      <c r="G210" s="53">
        <v>0</v>
      </c>
      <c r="H210" s="53">
        <f t="shared" ref="H210:H261" si="29">E210+G210</f>
        <v>550</v>
      </c>
      <c r="I210" s="53">
        <f t="shared" si="22"/>
        <v>109700</v>
      </c>
      <c r="J210" s="53">
        <f t="shared" si="28"/>
        <v>1500</v>
      </c>
      <c r="K210" s="64">
        <f t="shared" si="23"/>
        <v>360300</v>
      </c>
    </row>
    <row r="211" spans="1:11">
      <c r="A211" s="49">
        <f>IF(Values_Entered,A210+1,"")</f>
        <v>195</v>
      </c>
      <c r="B211" s="7">
        <f t="shared" si="24"/>
        <v>48030</v>
      </c>
      <c r="C211" s="53">
        <f>IF(Values_Entered,Loan_Amount,"")</f>
        <v>470000</v>
      </c>
      <c r="D211" s="53">
        <f t="shared" si="25"/>
        <v>950</v>
      </c>
      <c r="E211" s="53">
        <f t="shared" si="26"/>
        <v>550</v>
      </c>
      <c r="F211" s="53">
        <f t="shared" si="27"/>
        <v>1500</v>
      </c>
      <c r="G211" s="53">
        <v>0</v>
      </c>
      <c r="H211" s="53">
        <f t="shared" si="29"/>
        <v>550</v>
      </c>
      <c r="I211" s="53">
        <f t="shared" ref="I211:I261" si="30">I210+H211</f>
        <v>110250</v>
      </c>
      <c r="J211" s="53">
        <f t="shared" si="28"/>
        <v>1500</v>
      </c>
      <c r="K211" s="64">
        <f t="shared" ref="K211:K261" si="31">K210-H211</f>
        <v>359750</v>
      </c>
    </row>
    <row r="212" spans="1:11">
      <c r="A212" s="49">
        <f>IF(Values_Entered,A211+1,"")</f>
        <v>196</v>
      </c>
      <c r="B212" s="7">
        <f t="shared" si="24"/>
        <v>48061</v>
      </c>
      <c r="C212" s="53">
        <f>IF(Values_Entered,Loan_Amount,"")</f>
        <v>470000</v>
      </c>
      <c r="D212" s="53">
        <f t="shared" si="25"/>
        <v>950</v>
      </c>
      <c r="E212" s="53">
        <f t="shared" si="26"/>
        <v>550</v>
      </c>
      <c r="F212" s="53">
        <f t="shared" si="27"/>
        <v>1500</v>
      </c>
      <c r="G212" s="53">
        <v>0</v>
      </c>
      <c r="H212" s="53">
        <f t="shared" si="29"/>
        <v>550</v>
      </c>
      <c r="I212" s="53">
        <f t="shared" si="30"/>
        <v>110800</v>
      </c>
      <c r="J212" s="53">
        <f t="shared" si="28"/>
        <v>1500</v>
      </c>
      <c r="K212" s="64">
        <f t="shared" si="31"/>
        <v>359200</v>
      </c>
    </row>
    <row r="213" spans="1:11">
      <c r="A213" s="49">
        <f>IF(Values_Entered,A212+1,"")</f>
        <v>197</v>
      </c>
      <c r="B213" s="7">
        <f t="shared" si="24"/>
        <v>48092</v>
      </c>
      <c r="C213" s="53">
        <f>IF(Values_Entered,Loan_Amount,"")</f>
        <v>470000</v>
      </c>
      <c r="D213" s="53">
        <f t="shared" si="25"/>
        <v>950</v>
      </c>
      <c r="E213" s="53">
        <f t="shared" si="26"/>
        <v>550</v>
      </c>
      <c r="F213" s="53">
        <f t="shared" si="27"/>
        <v>1500</v>
      </c>
      <c r="G213" s="53">
        <v>0</v>
      </c>
      <c r="H213" s="53">
        <f t="shared" si="29"/>
        <v>550</v>
      </c>
      <c r="I213" s="53">
        <f t="shared" si="30"/>
        <v>111350</v>
      </c>
      <c r="J213" s="53">
        <f t="shared" si="28"/>
        <v>1500</v>
      </c>
      <c r="K213" s="64">
        <f t="shared" si="31"/>
        <v>358650</v>
      </c>
    </row>
    <row r="214" spans="1:11">
      <c r="A214" s="49">
        <f>IF(Values_Entered,A213+1,"")</f>
        <v>198</v>
      </c>
      <c r="B214" s="7">
        <f t="shared" si="24"/>
        <v>48122</v>
      </c>
      <c r="C214" s="53">
        <f>IF(Values_Entered,Loan_Amount,"")</f>
        <v>470000</v>
      </c>
      <c r="D214" s="53">
        <f t="shared" si="25"/>
        <v>950</v>
      </c>
      <c r="E214" s="53">
        <f t="shared" si="26"/>
        <v>550</v>
      </c>
      <c r="F214" s="53">
        <f t="shared" si="27"/>
        <v>1500</v>
      </c>
      <c r="G214" s="53">
        <v>0</v>
      </c>
      <c r="H214" s="53">
        <f t="shared" si="29"/>
        <v>550</v>
      </c>
      <c r="I214" s="53">
        <f t="shared" si="30"/>
        <v>111900</v>
      </c>
      <c r="J214" s="53">
        <f t="shared" si="28"/>
        <v>1500</v>
      </c>
      <c r="K214" s="64">
        <f t="shared" si="31"/>
        <v>358100</v>
      </c>
    </row>
    <row r="215" spans="1:11">
      <c r="A215" s="49">
        <f>IF(Values_Entered,A214+1,"")</f>
        <v>199</v>
      </c>
      <c r="B215" s="7">
        <f t="shared" si="24"/>
        <v>48153</v>
      </c>
      <c r="C215" s="53">
        <f>IF(Values_Entered,Loan_Amount,"")</f>
        <v>470000</v>
      </c>
      <c r="D215" s="53">
        <f t="shared" si="25"/>
        <v>950</v>
      </c>
      <c r="E215" s="53">
        <f t="shared" si="26"/>
        <v>550</v>
      </c>
      <c r="F215" s="53">
        <f t="shared" si="27"/>
        <v>1500</v>
      </c>
      <c r="G215" s="53">
        <v>0</v>
      </c>
      <c r="H215" s="53">
        <f t="shared" si="29"/>
        <v>550</v>
      </c>
      <c r="I215" s="53">
        <f t="shared" si="30"/>
        <v>112450</v>
      </c>
      <c r="J215" s="53">
        <f t="shared" si="28"/>
        <v>1500</v>
      </c>
      <c r="K215" s="64">
        <f t="shared" si="31"/>
        <v>357550</v>
      </c>
    </row>
    <row r="216" spans="1:11">
      <c r="A216" s="49">
        <f>IF(Values_Entered,A215+1,"")</f>
        <v>200</v>
      </c>
      <c r="B216" s="7">
        <f t="shared" si="24"/>
        <v>48183</v>
      </c>
      <c r="C216" s="53">
        <f>IF(Values_Entered,Loan_Amount,"")</f>
        <v>470000</v>
      </c>
      <c r="D216" s="53">
        <f t="shared" si="25"/>
        <v>950</v>
      </c>
      <c r="E216" s="53">
        <f t="shared" si="26"/>
        <v>550</v>
      </c>
      <c r="F216" s="53">
        <f t="shared" si="27"/>
        <v>1500</v>
      </c>
      <c r="G216" s="53">
        <v>0</v>
      </c>
      <c r="H216" s="53">
        <f t="shared" si="29"/>
        <v>550</v>
      </c>
      <c r="I216" s="53">
        <f t="shared" si="30"/>
        <v>113000</v>
      </c>
      <c r="J216" s="53">
        <f t="shared" si="28"/>
        <v>1500</v>
      </c>
      <c r="K216" s="64">
        <f t="shared" si="31"/>
        <v>357000</v>
      </c>
    </row>
    <row r="217" spans="1:11">
      <c r="A217" s="49">
        <f>IF(Values_Entered,A216+1,"")</f>
        <v>201</v>
      </c>
      <c r="B217" s="7">
        <f t="shared" si="24"/>
        <v>48214</v>
      </c>
      <c r="C217" s="53">
        <f>IF(Values_Entered,Loan_Amount,"")</f>
        <v>470000</v>
      </c>
      <c r="D217" s="53">
        <f t="shared" si="25"/>
        <v>950</v>
      </c>
      <c r="E217" s="53">
        <f t="shared" si="26"/>
        <v>550</v>
      </c>
      <c r="F217" s="53">
        <f t="shared" si="27"/>
        <v>1500</v>
      </c>
      <c r="G217" s="53">
        <v>0</v>
      </c>
      <c r="H217" s="53">
        <f t="shared" si="29"/>
        <v>550</v>
      </c>
      <c r="I217" s="53">
        <f t="shared" si="30"/>
        <v>113550</v>
      </c>
      <c r="J217" s="53">
        <f t="shared" si="28"/>
        <v>1500</v>
      </c>
      <c r="K217" s="64">
        <f t="shared" si="31"/>
        <v>356450</v>
      </c>
    </row>
    <row r="218" spans="1:11">
      <c r="A218" s="49">
        <f>IF(Values_Entered,A217+1,"")</f>
        <v>202</v>
      </c>
      <c r="B218" s="7">
        <f t="shared" si="24"/>
        <v>48245</v>
      </c>
      <c r="C218" s="53">
        <f>IF(Values_Entered,Loan_Amount,"")</f>
        <v>470000</v>
      </c>
      <c r="D218" s="53">
        <f t="shared" si="25"/>
        <v>950</v>
      </c>
      <c r="E218" s="53">
        <f t="shared" si="26"/>
        <v>550</v>
      </c>
      <c r="F218" s="53">
        <f t="shared" si="27"/>
        <v>1500</v>
      </c>
      <c r="G218" s="53">
        <v>0</v>
      </c>
      <c r="H218" s="53">
        <f t="shared" si="29"/>
        <v>550</v>
      </c>
      <c r="I218" s="53">
        <f t="shared" si="30"/>
        <v>114100</v>
      </c>
      <c r="J218" s="53">
        <f t="shared" si="28"/>
        <v>1500</v>
      </c>
      <c r="K218" s="64">
        <f t="shared" si="31"/>
        <v>355900</v>
      </c>
    </row>
    <row r="219" spans="1:11">
      <c r="A219" s="49">
        <f>IF(Values_Entered,A218+1,"")</f>
        <v>203</v>
      </c>
      <c r="B219" s="7">
        <f t="shared" si="24"/>
        <v>48274</v>
      </c>
      <c r="C219" s="53">
        <f>IF(Values_Entered,Loan_Amount,"")</f>
        <v>470000</v>
      </c>
      <c r="D219" s="53">
        <f t="shared" si="25"/>
        <v>950</v>
      </c>
      <c r="E219" s="53">
        <f t="shared" si="26"/>
        <v>550</v>
      </c>
      <c r="F219" s="53">
        <f t="shared" si="27"/>
        <v>1500</v>
      </c>
      <c r="G219" s="53">
        <v>0</v>
      </c>
      <c r="H219" s="53">
        <f t="shared" si="29"/>
        <v>550</v>
      </c>
      <c r="I219" s="53">
        <f t="shared" si="30"/>
        <v>114650</v>
      </c>
      <c r="J219" s="53">
        <f t="shared" si="28"/>
        <v>1500</v>
      </c>
      <c r="K219" s="64">
        <f t="shared" si="31"/>
        <v>355350</v>
      </c>
    </row>
    <row r="220" spans="1:11">
      <c r="A220" s="49">
        <f>IF(Values_Entered,A219+1,"")</f>
        <v>204</v>
      </c>
      <c r="B220" s="7">
        <f t="shared" si="24"/>
        <v>48305</v>
      </c>
      <c r="C220" s="53">
        <f>IF(Values_Entered,Loan_Amount,"")</f>
        <v>470000</v>
      </c>
      <c r="D220" s="53">
        <f t="shared" si="25"/>
        <v>950</v>
      </c>
      <c r="E220" s="53">
        <f t="shared" si="26"/>
        <v>550</v>
      </c>
      <c r="F220" s="53">
        <f t="shared" si="27"/>
        <v>1500</v>
      </c>
      <c r="G220" s="53">
        <v>0</v>
      </c>
      <c r="H220" s="53">
        <f t="shared" si="29"/>
        <v>550</v>
      </c>
      <c r="I220" s="53">
        <f t="shared" si="30"/>
        <v>115200</v>
      </c>
      <c r="J220" s="53">
        <f t="shared" si="28"/>
        <v>1500</v>
      </c>
      <c r="K220" s="64">
        <f t="shared" si="31"/>
        <v>354800</v>
      </c>
    </row>
    <row r="221" spans="1:11">
      <c r="A221" s="49">
        <f>IF(Values_Entered,A220+1,"")</f>
        <v>205</v>
      </c>
      <c r="B221" s="7">
        <f t="shared" si="24"/>
        <v>48335</v>
      </c>
      <c r="C221" s="53">
        <f>IF(Values_Entered,Loan_Amount,"")</f>
        <v>470000</v>
      </c>
      <c r="D221" s="53">
        <f t="shared" si="25"/>
        <v>950</v>
      </c>
      <c r="E221" s="53">
        <f t="shared" si="26"/>
        <v>550</v>
      </c>
      <c r="F221" s="53">
        <f t="shared" si="27"/>
        <v>1500</v>
      </c>
      <c r="G221" s="53">
        <v>0</v>
      </c>
      <c r="H221" s="53">
        <f t="shared" si="29"/>
        <v>550</v>
      </c>
      <c r="I221" s="53">
        <f t="shared" si="30"/>
        <v>115750</v>
      </c>
      <c r="J221" s="53">
        <f t="shared" si="28"/>
        <v>1500</v>
      </c>
      <c r="K221" s="64">
        <f t="shared" si="31"/>
        <v>354250</v>
      </c>
    </row>
    <row r="222" spans="1:11">
      <c r="A222" s="49">
        <f>IF(Values_Entered,A221+1,"")</f>
        <v>206</v>
      </c>
      <c r="B222" s="7">
        <f t="shared" si="24"/>
        <v>48366</v>
      </c>
      <c r="C222" s="53">
        <f>IF(Values_Entered,Loan_Amount,"")</f>
        <v>470000</v>
      </c>
      <c r="D222" s="53">
        <f t="shared" si="25"/>
        <v>950</v>
      </c>
      <c r="E222" s="53">
        <f t="shared" si="26"/>
        <v>550</v>
      </c>
      <c r="F222" s="53">
        <f t="shared" si="27"/>
        <v>1500</v>
      </c>
      <c r="G222" s="53">
        <v>0</v>
      </c>
      <c r="H222" s="53">
        <f t="shared" si="29"/>
        <v>550</v>
      </c>
      <c r="I222" s="53">
        <f t="shared" si="30"/>
        <v>116300</v>
      </c>
      <c r="J222" s="53">
        <f t="shared" si="28"/>
        <v>1500</v>
      </c>
      <c r="K222" s="64">
        <f t="shared" si="31"/>
        <v>353700</v>
      </c>
    </row>
    <row r="223" spans="1:11">
      <c r="A223" s="49">
        <f>IF(Values_Entered,A222+1,"")</f>
        <v>207</v>
      </c>
      <c r="B223" s="7">
        <f t="shared" si="24"/>
        <v>48396</v>
      </c>
      <c r="C223" s="53">
        <f>IF(Values_Entered,Loan_Amount,"")</f>
        <v>470000</v>
      </c>
      <c r="D223" s="53">
        <f t="shared" si="25"/>
        <v>950</v>
      </c>
      <c r="E223" s="53">
        <f t="shared" si="26"/>
        <v>550</v>
      </c>
      <c r="F223" s="53">
        <f t="shared" si="27"/>
        <v>1500</v>
      </c>
      <c r="G223" s="53">
        <v>0</v>
      </c>
      <c r="H223" s="53">
        <f t="shared" si="29"/>
        <v>550</v>
      </c>
      <c r="I223" s="53">
        <f t="shared" si="30"/>
        <v>116850</v>
      </c>
      <c r="J223" s="53">
        <f t="shared" si="28"/>
        <v>1500</v>
      </c>
      <c r="K223" s="64">
        <f t="shared" si="31"/>
        <v>353150</v>
      </c>
    </row>
    <row r="224" spans="1:11">
      <c r="A224" s="49">
        <f>IF(Values_Entered,A223+1,"")</f>
        <v>208</v>
      </c>
      <c r="B224" s="7">
        <f t="shared" si="24"/>
        <v>48427</v>
      </c>
      <c r="C224" s="53">
        <f>IF(Values_Entered,Loan_Amount,"")</f>
        <v>470000</v>
      </c>
      <c r="D224" s="53">
        <f t="shared" si="25"/>
        <v>950</v>
      </c>
      <c r="E224" s="53">
        <f t="shared" si="26"/>
        <v>550</v>
      </c>
      <c r="F224" s="53">
        <f t="shared" si="27"/>
        <v>1500</v>
      </c>
      <c r="G224" s="53">
        <v>0</v>
      </c>
      <c r="H224" s="53">
        <f t="shared" si="29"/>
        <v>550</v>
      </c>
      <c r="I224" s="53">
        <f t="shared" si="30"/>
        <v>117400</v>
      </c>
      <c r="J224" s="53">
        <f t="shared" si="28"/>
        <v>1500</v>
      </c>
      <c r="K224" s="64">
        <f t="shared" si="31"/>
        <v>352600</v>
      </c>
    </row>
    <row r="225" spans="1:11">
      <c r="A225" s="49">
        <f>IF(Values_Entered,A224+1,"")</f>
        <v>209</v>
      </c>
      <c r="B225" s="7">
        <f t="shared" si="24"/>
        <v>48458</v>
      </c>
      <c r="C225" s="53">
        <f>IF(Values_Entered,Loan_Amount,"")</f>
        <v>470000</v>
      </c>
      <c r="D225" s="53">
        <f t="shared" si="25"/>
        <v>950</v>
      </c>
      <c r="E225" s="53">
        <f t="shared" si="26"/>
        <v>550</v>
      </c>
      <c r="F225" s="53">
        <f t="shared" si="27"/>
        <v>1500</v>
      </c>
      <c r="G225" s="53">
        <v>0</v>
      </c>
      <c r="H225" s="53">
        <f t="shared" si="29"/>
        <v>550</v>
      </c>
      <c r="I225" s="53">
        <f t="shared" si="30"/>
        <v>117950</v>
      </c>
      <c r="J225" s="53">
        <f t="shared" si="28"/>
        <v>1500</v>
      </c>
      <c r="K225" s="64">
        <f t="shared" si="31"/>
        <v>352050</v>
      </c>
    </row>
    <row r="226" spans="1:11">
      <c r="A226" s="49">
        <f>IF(Values_Entered,A225+1,"")</f>
        <v>210</v>
      </c>
      <c r="B226" s="7">
        <f t="shared" si="24"/>
        <v>48488</v>
      </c>
      <c r="C226" s="53">
        <f>IF(Values_Entered,Loan_Amount,"")</f>
        <v>470000</v>
      </c>
      <c r="D226" s="53">
        <f t="shared" si="25"/>
        <v>950</v>
      </c>
      <c r="E226" s="53">
        <f t="shared" si="26"/>
        <v>550</v>
      </c>
      <c r="F226" s="53">
        <f t="shared" si="27"/>
        <v>1500</v>
      </c>
      <c r="G226" s="53">
        <v>0</v>
      </c>
      <c r="H226" s="53">
        <f t="shared" si="29"/>
        <v>550</v>
      </c>
      <c r="I226" s="53">
        <f t="shared" si="30"/>
        <v>118500</v>
      </c>
      <c r="J226" s="53">
        <f t="shared" si="28"/>
        <v>1500</v>
      </c>
      <c r="K226" s="64">
        <f t="shared" si="31"/>
        <v>351500</v>
      </c>
    </row>
    <row r="227" spans="1:11">
      <c r="A227" s="49">
        <f>IF(Values_Entered,A226+1,"")</f>
        <v>211</v>
      </c>
      <c r="B227" s="7">
        <f t="shared" si="24"/>
        <v>48519</v>
      </c>
      <c r="C227" s="53">
        <f>IF(Values_Entered,Loan_Amount,"")</f>
        <v>470000</v>
      </c>
      <c r="D227" s="53">
        <f t="shared" si="25"/>
        <v>950</v>
      </c>
      <c r="E227" s="53">
        <f t="shared" si="26"/>
        <v>550</v>
      </c>
      <c r="F227" s="53">
        <f t="shared" si="27"/>
        <v>1500</v>
      </c>
      <c r="G227" s="53">
        <v>0</v>
      </c>
      <c r="H227" s="53">
        <f t="shared" si="29"/>
        <v>550</v>
      </c>
      <c r="I227" s="53">
        <f t="shared" si="30"/>
        <v>119050</v>
      </c>
      <c r="J227" s="53">
        <f t="shared" si="28"/>
        <v>1500</v>
      </c>
      <c r="K227" s="64">
        <f t="shared" si="31"/>
        <v>350950</v>
      </c>
    </row>
    <row r="228" spans="1:11">
      <c r="A228" s="49">
        <f>IF(Values_Entered,A227+1,"")</f>
        <v>212</v>
      </c>
      <c r="B228" s="7">
        <f t="shared" si="24"/>
        <v>48549</v>
      </c>
      <c r="C228" s="53">
        <f>IF(Values_Entered,Loan_Amount,"")</f>
        <v>470000</v>
      </c>
      <c r="D228" s="53">
        <f t="shared" si="25"/>
        <v>950</v>
      </c>
      <c r="E228" s="53">
        <f t="shared" si="26"/>
        <v>550</v>
      </c>
      <c r="F228" s="53">
        <f t="shared" si="27"/>
        <v>1500</v>
      </c>
      <c r="G228" s="53">
        <v>0</v>
      </c>
      <c r="H228" s="53">
        <f t="shared" si="29"/>
        <v>550</v>
      </c>
      <c r="I228" s="53">
        <f t="shared" si="30"/>
        <v>119600</v>
      </c>
      <c r="J228" s="53">
        <f t="shared" si="28"/>
        <v>1500</v>
      </c>
      <c r="K228" s="64">
        <f t="shared" si="31"/>
        <v>350400</v>
      </c>
    </row>
    <row r="229" spans="1:11">
      <c r="A229" s="49">
        <f>IF(Values_Entered,A228+1,"")</f>
        <v>213</v>
      </c>
      <c r="B229" s="7">
        <f t="shared" si="24"/>
        <v>48580</v>
      </c>
      <c r="C229" s="53">
        <f>IF(Values_Entered,Loan_Amount,"")</f>
        <v>470000</v>
      </c>
      <c r="D229" s="53">
        <f t="shared" si="25"/>
        <v>950</v>
      </c>
      <c r="E229" s="53">
        <f t="shared" si="26"/>
        <v>550</v>
      </c>
      <c r="F229" s="53">
        <f t="shared" si="27"/>
        <v>1500</v>
      </c>
      <c r="G229" s="53">
        <v>0</v>
      </c>
      <c r="H229" s="53">
        <f t="shared" si="29"/>
        <v>550</v>
      </c>
      <c r="I229" s="53">
        <f t="shared" si="30"/>
        <v>120150</v>
      </c>
      <c r="J229" s="53">
        <f t="shared" si="28"/>
        <v>1500</v>
      </c>
      <c r="K229" s="64">
        <f t="shared" si="31"/>
        <v>349850</v>
      </c>
    </row>
    <row r="230" spans="1:11">
      <c r="A230" s="49">
        <f>IF(Values_Entered,A229+1,"")</f>
        <v>214</v>
      </c>
      <c r="B230" s="7">
        <f t="shared" si="24"/>
        <v>48611</v>
      </c>
      <c r="C230" s="53">
        <f>IF(Values_Entered,Loan_Amount,"")</f>
        <v>470000</v>
      </c>
      <c r="D230" s="53">
        <f t="shared" si="25"/>
        <v>950</v>
      </c>
      <c r="E230" s="53">
        <f t="shared" si="26"/>
        <v>550</v>
      </c>
      <c r="F230" s="53">
        <f t="shared" si="27"/>
        <v>1500</v>
      </c>
      <c r="G230" s="53">
        <v>0</v>
      </c>
      <c r="H230" s="53">
        <f t="shared" si="29"/>
        <v>550</v>
      </c>
      <c r="I230" s="53">
        <f t="shared" si="30"/>
        <v>120700</v>
      </c>
      <c r="J230" s="53">
        <f t="shared" si="28"/>
        <v>1500</v>
      </c>
      <c r="K230" s="64">
        <f t="shared" si="31"/>
        <v>349300</v>
      </c>
    </row>
    <row r="231" spans="1:11">
      <c r="A231" s="49">
        <f>IF(Values_Entered,A230+1,"")</f>
        <v>215</v>
      </c>
      <c r="B231" s="7">
        <f t="shared" si="24"/>
        <v>48639</v>
      </c>
      <c r="C231" s="53">
        <f>IF(Values_Entered,Loan_Amount,"")</f>
        <v>470000</v>
      </c>
      <c r="D231" s="53">
        <f t="shared" si="25"/>
        <v>950</v>
      </c>
      <c r="E231" s="53">
        <f t="shared" si="26"/>
        <v>550</v>
      </c>
      <c r="F231" s="53">
        <f t="shared" si="27"/>
        <v>1500</v>
      </c>
      <c r="G231" s="53">
        <v>0</v>
      </c>
      <c r="H231" s="53">
        <f t="shared" si="29"/>
        <v>550</v>
      </c>
      <c r="I231" s="53">
        <f t="shared" si="30"/>
        <v>121250</v>
      </c>
      <c r="J231" s="53">
        <f t="shared" si="28"/>
        <v>1500</v>
      </c>
      <c r="K231" s="64">
        <f t="shared" si="31"/>
        <v>348750</v>
      </c>
    </row>
    <row r="232" spans="1:11">
      <c r="A232" s="49">
        <f>IF(Values_Entered,A231+1,"")</f>
        <v>216</v>
      </c>
      <c r="B232" s="7">
        <f t="shared" si="24"/>
        <v>48670</v>
      </c>
      <c r="C232" s="53">
        <f>IF(Values_Entered,Loan_Amount,"")</f>
        <v>470000</v>
      </c>
      <c r="D232" s="53">
        <f t="shared" si="25"/>
        <v>950</v>
      </c>
      <c r="E232" s="53">
        <f t="shared" si="26"/>
        <v>550</v>
      </c>
      <c r="F232" s="53">
        <f t="shared" si="27"/>
        <v>1500</v>
      </c>
      <c r="G232" s="53">
        <v>0</v>
      </c>
      <c r="H232" s="53">
        <f t="shared" si="29"/>
        <v>550</v>
      </c>
      <c r="I232" s="53">
        <f t="shared" si="30"/>
        <v>121800</v>
      </c>
      <c r="J232" s="53">
        <f t="shared" si="28"/>
        <v>1500</v>
      </c>
      <c r="K232" s="64">
        <f t="shared" si="31"/>
        <v>348200</v>
      </c>
    </row>
    <row r="233" spans="1:11">
      <c r="A233" s="49">
        <f>IF(Values_Entered,A232+1,"")</f>
        <v>217</v>
      </c>
      <c r="B233" s="7">
        <f t="shared" si="24"/>
        <v>48700</v>
      </c>
      <c r="C233" s="53">
        <f>IF(Values_Entered,Loan_Amount,"")</f>
        <v>470000</v>
      </c>
      <c r="D233" s="53">
        <f t="shared" si="25"/>
        <v>950</v>
      </c>
      <c r="E233" s="53">
        <f t="shared" si="26"/>
        <v>550</v>
      </c>
      <c r="F233" s="53">
        <f t="shared" si="27"/>
        <v>1500</v>
      </c>
      <c r="G233" s="53">
        <v>0</v>
      </c>
      <c r="H233" s="53">
        <f t="shared" si="29"/>
        <v>550</v>
      </c>
      <c r="I233" s="53">
        <f t="shared" si="30"/>
        <v>122350</v>
      </c>
      <c r="J233" s="53">
        <f t="shared" si="28"/>
        <v>1500</v>
      </c>
      <c r="K233" s="64">
        <f t="shared" si="31"/>
        <v>347650</v>
      </c>
    </row>
    <row r="234" spans="1:11">
      <c r="A234" s="49">
        <f>IF(Values_Entered,A233+1,"")</f>
        <v>218</v>
      </c>
      <c r="B234" s="7">
        <f t="shared" si="24"/>
        <v>48731</v>
      </c>
      <c r="C234" s="53">
        <f>IF(Values_Entered,Loan_Amount,"")</f>
        <v>470000</v>
      </c>
      <c r="D234" s="53">
        <f t="shared" si="25"/>
        <v>950</v>
      </c>
      <c r="E234" s="53">
        <f t="shared" si="26"/>
        <v>550</v>
      </c>
      <c r="F234" s="53">
        <f t="shared" si="27"/>
        <v>1500</v>
      </c>
      <c r="G234" s="53">
        <v>0</v>
      </c>
      <c r="H234" s="53">
        <f t="shared" si="29"/>
        <v>550</v>
      </c>
      <c r="I234" s="53">
        <f t="shared" si="30"/>
        <v>122900</v>
      </c>
      <c r="J234" s="53">
        <f t="shared" si="28"/>
        <v>1500</v>
      </c>
      <c r="K234" s="64">
        <f t="shared" si="31"/>
        <v>347100</v>
      </c>
    </row>
    <row r="235" spans="1:11">
      <c r="A235" s="49">
        <f>IF(Values_Entered,A234+1,"")</f>
        <v>219</v>
      </c>
      <c r="B235" s="7">
        <f t="shared" si="24"/>
        <v>48761</v>
      </c>
      <c r="C235" s="53">
        <f>IF(Values_Entered,Loan_Amount,"")</f>
        <v>470000</v>
      </c>
      <c r="D235" s="53">
        <f t="shared" si="25"/>
        <v>950</v>
      </c>
      <c r="E235" s="53">
        <f t="shared" si="26"/>
        <v>550</v>
      </c>
      <c r="F235" s="53">
        <f t="shared" si="27"/>
        <v>1500</v>
      </c>
      <c r="G235" s="53">
        <v>0</v>
      </c>
      <c r="H235" s="53">
        <f t="shared" si="29"/>
        <v>550</v>
      </c>
      <c r="I235" s="53">
        <f t="shared" si="30"/>
        <v>123450</v>
      </c>
      <c r="J235" s="53">
        <f t="shared" si="28"/>
        <v>1500</v>
      </c>
      <c r="K235" s="64">
        <f t="shared" si="31"/>
        <v>346550</v>
      </c>
    </row>
    <row r="236" spans="1:11">
      <c r="A236" s="49">
        <f>IF(Values_Entered,A235+1,"")</f>
        <v>220</v>
      </c>
      <c r="B236" s="7">
        <f t="shared" si="24"/>
        <v>48792</v>
      </c>
      <c r="C236" s="53">
        <f>IF(Values_Entered,Loan_Amount,"")</f>
        <v>470000</v>
      </c>
      <c r="D236" s="53">
        <f t="shared" si="25"/>
        <v>950</v>
      </c>
      <c r="E236" s="53">
        <f t="shared" si="26"/>
        <v>550</v>
      </c>
      <c r="F236" s="53">
        <f t="shared" si="27"/>
        <v>1500</v>
      </c>
      <c r="G236" s="53">
        <v>0</v>
      </c>
      <c r="H236" s="53">
        <f t="shared" si="29"/>
        <v>550</v>
      </c>
      <c r="I236" s="53">
        <f t="shared" si="30"/>
        <v>124000</v>
      </c>
      <c r="J236" s="53">
        <f t="shared" si="28"/>
        <v>1500</v>
      </c>
      <c r="K236" s="64">
        <f t="shared" si="31"/>
        <v>346000</v>
      </c>
    </row>
    <row r="237" spans="1:11">
      <c r="A237" s="49">
        <f>IF(Values_Entered,A236+1,"")</f>
        <v>221</v>
      </c>
      <c r="B237" s="7">
        <f t="shared" si="24"/>
        <v>48823</v>
      </c>
      <c r="C237" s="53">
        <f>IF(Values_Entered,Loan_Amount,"")</f>
        <v>470000</v>
      </c>
      <c r="D237" s="53">
        <f t="shared" si="25"/>
        <v>950</v>
      </c>
      <c r="E237" s="53">
        <f t="shared" si="26"/>
        <v>550</v>
      </c>
      <c r="F237" s="53">
        <f t="shared" si="27"/>
        <v>1500</v>
      </c>
      <c r="G237" s="53">
        <v>0</v>
      </c>
      <c r="H237" s="53">
        <f t="shared" si="29"/>
        <v>550</v>
      </c>
      <c r="I237" s="53">
        <f t="shared" si="30"/>
        <v>124550</v>
      </c>
      <c r="J237" s="53">
        <f t="shared" si="28"/>
        <v>1500</v>
      </c>
      <c r="K237" s="64">
        <f t="shared" si="31"/>
        <v>345450</v>
      </c>
    </row>
    <row r="238" spans="1:11">
      <c r="A238" s="49">
        <f>IF(Values_Entered,A237+1,"")</f>
        <v>222</v>
      </c>
      <c r="B238" s="7">
        <f t="shared" si="24"/>
        <v>48853</v>
      </c>
      <c r="C238" s="53">
        <f>IF(Values_Entered,Loan_Amount,"")</f>
        <v>470000</v>
      </c>
      <c r="D238" s="53">
        <f t="shared" si="25"/>
        <v>950</v>
      </c>
      <c r="E238" s="53">
        <f t="shared" si="26"/>
        <v>550</v>
      </c>
      <c r="F238" s="53">
        <f t="shared" si="27"/>
        <v>1500</v>
      </c>
      <c r="G238" s="53">
        <v>0</v>
      </c>
      <c r="H238" s="53">
        <f t="shared" si="29"/>
        <v>550</v>
      </c>
      <c r="I238" s="53">
        <f t="shared" si="30"/>
        <v>125100</v>
      </c>
      <c r="J238" s="53">
        <f t="shared" si="28"/>
        <v>1500</v>
      </c>
      <c r="K238" s="64">
        <f t="shared" si="31"/>
        <v>344900</v>
      </c>
    </row>
    <row r="239" spans="1:11">
      <c r="A239" s="49">
        <f>IF(Values_Entered,A238+1,"")</f>
        <v>223</v>
      </c>
      <c r="B239" s="7">
        <f t="shared" si="24"/>
        <v>48884</v>
      </c>
      <c r="C239" s="53">
        <f>IF(Values_Entered,Loan_Amount,"")</f>
        <v>470000</v>
      </c>
      <c r="D239" s="53">
        <f t="shared" si="25"/>
        <v>950</v>
      </c>
      <c r="E239" s="53">
        <f t="shared" si="26"/>
        <v>550</v>
      </c>
      <c r="F239" s="53">
        <f t="shared" si="27"/>
        <v>1500</v>
      </c>
      <c r="G239" s="53">
        <v>0</v>
      </c>
      <c r="H239" s="53">
        <f t="shared" si="29"/>
        <v>550</v>
      </c>
      <c r="I239" s="53">
        <f t="shared" si="30"/>
        <v>125650</v>
      </c>
      <c r="J239" s="53">
        <f t="shared" si="28"/>
        <v>1500</v>
      </c>
      <c r="K239" s="64">
        <f t="shared" si="31"/>
        <v>344350</v>
      </c>
    </row>
    <row r="240" spans="1:11">
      <c r="A240" s="49">
        <f>IF(Values_Entered,A239+1,"")</f>
        <v>224</v>
      </c>
      <c r="B240" s="7">
        <f t="shared" si="24"/>
        <v>48914</v>
      </c>
      <c r="C240" s="53">
        <f>IF(Values_Entered,Loan_Amount,"")</f>
        <v>470000</v>
      </c>
      <c r="D240" s="53">
        <f t="shared" si="25"/>
        <v>950</v>
      </c>
      <c r="E240" s="53">
        <f t="shared" si="26"/>
        <v>550</v>
      </c>
      <c r="F240" s="53">
        <f t="shared" si="27"/>
        <v>1500</v>
      </c>
      <c r="G240" s="53">
        <v>0</v>
      </c>
      <c r="H240" s="53">
        <f t="shared" si="29"/>
        <v>550</v>
      </c>
      <c r="I240" s="53">
        <f t="shared" si="30"/>
        <v>126200</v>
      </c>
      <c r="J240" s="53">
        <f t="shared" si="28"/>
        <v>1500</v>
      </c>
      <c r="K240" s="64">
        <f t="shared" si="31"/>
        <v>343800</v>
      </c>
    </row>
    <row r="241" spans="1:11">
      <c r="A241" s="49">
        <f>IF(Values_Entered,A240+1,"")</f>
        <v>225</v>
      </c>
      <c r="B241" s="7">
        <f t="shared" si="24"/>
        <v>48945</v>
      </c>
      <c r="C241" s="53">
        <f>IF(Values_Entered,Loan_Amount,"")</f>
        <v>470000</v>
      </c>
      <c r="D241" s="53">
        <f t="shared" si="25"/>
        <v>950</v>
      </c>
      <c r="E241" s="53">
        <f t="shared" si="26"/>
        <v>550</v>
      </c>
      <c r="F241" s="53">
        <f t="shared" si="27"/>
        <v>1500</v>
      </c>
      <c r="G241" s="53">
        <v>0</v>
      </c>
      <c r="H241" s="53">
        <f t="shared" si="29"/>
        <v>550</v>
      </c>
      <c r="I241" s="53">
        <f t="shared" si="30"/>
        <v>126750</v>
      </c>
      <c r="J241" s="53">
        <f t="shared" si="28"/>
        <v>1500</v>
      </c>
      <c r="K241" s="64">
        <f t="shared" si="31"/>
        <v>343250</v>
      </c>
    </row>
    <row r="242" spans="1:11">
      <c r="A242" s="49">
        <f>IF(Values_Entered,A241+1,"")</f>
        <v>226</v>
      </c>
      <c r="B242" s="7">
        <f t="shared" si="24"/>
        <v>48976</v>
      </c>
      <c r="C242" s="53">
        <f>IF(Values_Entered,Loan_Amount,"")</f>
        <v>470000</v>
      </c>
      <c r="D242" s="53">
        <f t="shared" si="25"/>
        <v>950</v>
      </c>
      <c r="E242" s="53">
        <f t="shared" si="26"/>
        <v>550</v>
      </c>
      <c r="F242" s="53">
        <f t="shared" si="27"/>
        <v>1500</v>
      </c>
      <c r="G242" s="53">
        <v>0</v>
      </c>
      <c r="H242" s="53">
        <f t="shared" si="29"/>
        <v>550</v>
      </c>
      <c r="I242" s="53">
        <f t="shared" si="30"/>
        <v>127300</v>
      </c>
      <c r="J242" s="53">
        <f t="shared" si="28"/>
        <v>1500</v>
      </c>
      <c r="K242" s="64">
        <f t="shared" si="31"/>
        <v>342700</v>
      </c>
    </row>
    <row r="243" spans="1:11">
      <c r="A243" s="49">
        <f>IF(Values_Entered,A242+1,"")</f>
        <v>227</v>
      </c>
      <c r="B243" s="7">
        <f t="shared" si="24"/>
        <v>49004</v>
      </c>
      <c r="C243" s="53">
        <f>IF(Values_Entered,Loan_Amount,"")</f>
        <v>470000</v>
      </c>
      <c r="D243" s="53">
        <f t="shared" si="25"/>
        <v>950</v>
      </c>
      <c r="E243" s="53">
        <f t="shared" si="26"/>
        <v>550</v>
      </c>
      <c r="F243" s="53">
        <f t="shared" si="27"/>
        <v>1500</v>
      </c>
      <c r="G243" s="53">
        <v>0</v>
      </c>
      <c r="H243" s="53">
        <f t="shared" si="29"/>
        <v>550</v>
      </c>
      <c r="I243" s="53">
        <f t="shared" si="30"/>
        <v>127850</v>
      </c>
      <c r="J243" s="53">
        <f t="shared" si="28"/>
        <v>1500</v>
      </c>
      <c r="K243" s="64">
        <f t="shared" si="31"/>
        <v>342150</v>
      </c>
    </row>
    <row r="244" spans="1:11">
      <c r="A244" s="49">
        <f>IF(Values_Entered,A243+1,"")</f>
        <v>228</v>
      </c>
      <c r="B244" s="7">
        <f t="shared" si="24"/>
        <v>49035</v>
      </c>
      <c r="C244" s="53">
        <f>IF(Values_Entered,Loan_Amount,"")</f>
        <v>470000</v>
      </c>
      <c r="D244" s="53">
        <f t="shared" si="25"/>
        <v>950</v>
      </c>
      <c r="E244" s="53">
        <f t="shared" si="26"/>
        <v>550</v>
      </c>
      <c r="F244" s="53">
        <f t="shared" si="27"/>
        <v>1500</v>
      </c>
      <c r="G244" s="53">
        <v>0</v>
      </c>
      <c r="H244" s="53">
        <f t="shared" si="29"/>
        <v>550</v>
      </c>
      <c r="I244" s="53">
        <f t="shared" si="30"/>
        <v>128400</v>
      </c>
      <c r="J244" s="53">
        <f t="shared" si="28"/>
        <v>1500</v>
      </c>
      <c r="K244" s="64">
        <f t="shared" si="31"/>
        <v>341600</v>
      </c>
    </row>
    <row r="245" spans="1:11">
      <c r="A245" s="49">
        <f>IF(Values_Entered,A244+1,"")</f>
        <v>229</v>
      </c>
      <c r="B245" s="7">
        <f t="shared" si="24"/>
        <v>49065</v>
      </c>
      <c r="C245" s="53">
        <f>IF(Values_Entered,Loan_Amount,"")</f>
        <v>470000</v>
      </c>
      <c r="D245" s="53">
        <f t="shared" si="25"/>
        <v>950</v>
      </c>
      <c r="E245" s="53">
        <f t="shared" si="26"/>
        <v>550</v>
      </c>
      <c r="F245" s="53">
        <f t="shared" si="27"/>
        <v>1500</v>
      </c>
      <c r="G245" s="53">
        <v>0</v>
      </c>
      <c r="H245" s="53">
        <f t="shared" si="29"/>
        <v>550</v>
      </c>
      <c r="I245" s="53">
        <f t="shared" si="30"/>
        <v>128950</v>
      </c>
      <c r="J245" s="53">
        <f t="shared" si="28"/>
        <v>1500</v>
      </c>
      <c r="K245" s="64">
        <f t="shared" si="31"/>
        <v>341050</v>
      </c>
    </row>
    <row r="246" spans="1:11">
      <c r="A246" s="49">
        <f>IF(Values_Entered,A245+1,"")</f>
        <v>230</v>
      </c>
      <c r="B246" s="7">
        <f t="shared" si="24"/>
        <v>49096</v>
      </c>
      <c r="C246" s="53">
        <f>IF(Values_Entered,Loan_Amount,"")</f>
        <v>470000</v>
      </c>
      <c r="D246" s="53">
        <f t="shared" si="25"/>
        <v>950</v>
      </c>
      <c r="E246" s="53">
        <f t="shared" si="26"/>
        <v>550</v>
      </c>
      <c r="F246" s="53">
        <f t="shared" si="27"/>
        <v>1500</v>
      </c>
      <c r="G246" s="53">
        <v>0</v>
      </c>
      <c r="H246" s="53">
        <f t="shared" si="29"/>
        <v>550</v>
      </c>
      <c r="I246" s="53">
        <f t="shared" si="30"/>
        <v>129500</v>
      </c>
      <c r="J246" s="53">
        <f t="shared" si="28"/>
        <v>1500</v>
      </c>
      <c r="K246" s="64">
        <f t="shared" si="31"/>
        <v>340500</v>
      </c>
    </row>
    <row r="247" spans="1:11">
      <c r="A247" s="49">
        <f>IF(Values_Entered,A246+1,"")</f>
        <v>231</v>
      </c>
      <c r="B247" s="7">
        <f t="shared" si="24"/>
        <v>49126</v>
      </c>
      <c r="C247" s="53">
        <f>IF(Values_Entered,Loan_Amount,"")</f>
        <v>470000</v>
      </c>
      <c r="D247" s="53">
        <f t="shared" si="25"/>
        <v>950</v>
      </c>
      <c r="E247" s="53">
        <f t="shared" si="26"/>
        <v>550</v>
      </c>
      <c r="F247" s="53">
        <f t="shared" si="27"/>
        <v>1500</v>
      </c>
      <c r="G247" s="53">
        <v>0</v>
      </c>
      <c r="H247" s="53">
        <f t="shared" si="29"/>
        <v>550</v>
      </c>
      <c r="I247" s="53">
        <f t="shared" si="30"/>
        <v>130050</v>
      </c>
      <c r="J247" s="53">
        <f t="shared" si="28"/>
        <v>1500</v>
      </c>
      <c r="K247" s="64">
        <f t="shared" si="31"/>
        <v>339950</v>
      </c>
    </row>
    <row r="248" spans="1:11">
      <c r="A248" s="49">
        <f>IF(Values_Entered,A247+1,"")</f>
        <v>232</v>
      </c>
      <c r="B248" s="7">
        <f t="shared" si="24"/>
        <v>49157</v>
      </c>
      <c r="C248" s="53">
        <f>IF(Values_Entered,Loan_Amount,"")</f>
        <v>470000</v>
      </c>
      <c r="D248" s="53">
        <f t="shared" si="25"/>
        <v>950</v>
      </c>
      <c r="E248" s="53">
        <f t="shared" si="26"/>
        <v>550</v>
      </c>
      <c r="F248" s="53">
        <f t="shared" si="27"/>
        <v>1500</v>
      </c>
      <c r="G248" s="53">
        <v>0</v>
      </c>
      <c r="H248" s="53">
        <f t="shared" si="29"/>
        <v>550</v>
      </c>
      <c r="I248" s="53">
        <f t="shared" si="30"/>
        <v>130600</v>
      </c>
      <c r="J248" s="53">
        <f t="shared" si="28"/>
        <v>1500</v>
      </c>
      <c r="K248" s="64">
        <f t="shared" si="31"/>
        <v>339400</v>
      </c>
    </row>
    <row r="249" spans="1:11">
      <c r="A249" s="49">
        <f>IF(Values_Entered,A248+1,"")</f>
        <v>233</v>
      </c>
      <c r="B249" s="7">
        <f t="shared" si="24"/>
        <v>49188</v>
      </c>
      <c r="C249" s="53">
        <f>IF(Values_Entered,Loan_Amount,"")</f>
        <v>470000</v>
      </c>
      <c r="D249" s="53">
        <f t="shared" si="25"/>
        <v>950</v>
      </c>
      <c r="E249" s="53">
        <f t="shared" si="26"/>
        <v>550</v>
      </c>
      <c r="F249" s="53">
        <f t="shared" si="27"/>
        <v>1500</v>
      </c>
      <c r="G249" s="53">
        <v>0</v>
      </c>
      <c r="H249" s="53">
        <f t="shared" si="29"/>
        <v>550</v>
      </c>
      <c r="I249" s="53">
        <f t="shared" si="30"/>
        <v>131150</v>
      </c>
      <c r="J249" s="53">
        <f t="shared" si="28"/>
        <v>1500</v>
      </c>
      <c r="K249" s="64">
        <f t="shared" si="31"/>
        <v>338850</v>
      </c>
    </row>
    <row r="250" spans="1:11">
      <c r="A250" s="49">
        <f>IF(Values_Entered,A249+1,"")</f>
        <v>234</v>
      </c>
      <c r="B250" s="7">
        <f t="shared" si="24"/>
        <v>49218</v>
      </c>
      <c r="C250" s="53">
        <f>IF(Values_Entered,Loan_Amount,"")</f>
        <v>470000</v>
      </c>
      <c r="D250" s="53">
        <f t="shared" si="25"/>
        <v>950</v>
      </c>
      <c r="E250" s="53">
        <f t="shared" si="26"/>
        <v>550</v>
      </c>
      <c r="F250" s="53">
        <f t="shared" si="27"/>
        <v>1500</v>
      </c>
      <c r="G250" s="53">
        <v>0</v>
      </c>
      <c r="H250" s="53">
        <f t="shared" si="29"/>
        <v>550</v>
      </c>
      <c r="I250" s="53">
        <f t="shared" si="30"/>
        <v>131700</v>
      </c>
      <c r="J250" s="53">
        <f t="shared" si="28"/>
        <v>1500</v>
      </c>
      <c r="K250" s="64">
        <f t="shared" si="31"/>
        <v>338300</v>
      </c>
    </row>
    <row r="251" spans="1:11">
      <c r="A251" s="49">
        <f>IF(Values_Entered,A250+1,"")</f>
        <v>235</v>
      </c>
      <c r="B251" s="7">
        <f t="shared" si="24"/>
        <v>49249</v>
      </c>
      <c r="C251" s="53">
        <f>IF(Values_Entered,Loan_Amount,"")</f>
        <v>470000</v>
      </c>
      <c r="D251" s="53">
        <f t="shared" si="25"/>
        <v>950</v>
      </c>
      <c r="E251" s="53">
        <f t="shared" si="26"/>
        <v>550</v>
      </c>
      <c r="F251" s="53">
        <f t="shared" si="27"/>
        <v>1500</v>
      </c>
      <c r="G251" s="53">
        <v>0</v>
      </c>
      <c r="H251" s="53">
        <f t="shared" si="29"/>
        <v>550</v>
      </c>
      <c r="I251" s="53">
        <f t="shared" si="30"/>
        <v>132250</v>
      </c>
      <c r="J251" s="53">
        <f t="shared" si="28"/>
        <v>1500</v>
      </c>
      <c r="K251" s="64">
        <f t="shared" si="31"/>
        <v>337750</v>
      </c>
    </row>
    <row r="252" spans="1:11">
      <c r="A252" s="49">
        <f>IF(Values_Entered,A251+1,"")</f>
        <v>236</v>
      </c>
      <c r="B252" s="7">
        <f t="shared" si="24"/>
        <v>49279</v>
      </c>
      <c r="C252" s="53">
        <f>IF(Values_Entered,Loan_Amount,"")</f>
        <v>470000</v>
      </c>
      <c r="D252" s="53">
        <f t="shared" si="25"/>
        <v>950</v>
      </c>
      <c r="E252" s="53">
        <f t="shared" si="26"/>
        <v>550</v>
      </c>
      <c r="F252" s="53">
        <f t="shared" si="27"/>
        <v>1500</v>
      </c>
      <c r="G252" s="53">
        <v>0</v>
      </c>
      <c r="H252" s="53">
        <f t="shared" si="29"/>
        <v>550</v>
      </c>
      <c r="I252" s="53">
        <f t="shared" si="30"/>
        <v>132800</v>
      </c>
      <c r="J252" s="53">
        <f t="shared" si="28"/>
        <v>1500</v>
      </c>
      <c r="K252" s="64">
        <f t="shared" si="31"/>
        <v>337200</v>
      </c>
    </row>
    <row r="253" spans="1:11">
      <c r="A253" s="49">
        <f>IF(Values_Entered,A252+1,"")</f>
        <v>237</v>
      </c>
      <c r="B253" s="7">
        <f t="shared" si="24"/>
        <v>49310</v>
      </c>
      <c r="C253" s="53">
        <f>IF(Values_Entered,Loan_Amount,"")</f>
        <v>470000</v>
      </c>
      <c r="D253" s="53">
        <f t="shared" si="25"/>
        <v>950</v>
      </c>
      <c r="E253" s="53">
        <f t="shared" si="26"/>
        <v>550</v>
      </c>
      <c r="F253" s="53">
        <f t="shared" si="27"/>
        <v>1500</v>
      </c>
      <c r="G253" s="53">
        <v>0</v>
      </c>
      <c r="H253" s="53">
        <f t="shared" si="29"/>
        <v>550</v>
      </c>
      <c r="I253" s="53">
        <f t="shared" si="30"/>
        <v>133350</v>
      </c>
      <c r="J253" s="53">
        <f t="shared" si="28"/>
        <v>1500</v>
      </c>
      <c r="K253" s="64">
        <f t="shared" si="31"/>
        <v>336650</v>
      </c>
    </row>
    <row r="254" spans="1:11">
      <c r="A254" s="49">
        <f>IF(Values_Entered,A253+1,"")</f>
        <v>238</v>
      </c>
      <c r="B254" s="7">
        <f t="shared" si="24"/>
        <v>49341</v>
      </c>
      <c r="C254" s="53">
        <f>IF(Values_Entered,Loan_Amount,"")</f>
        <v>470000</v>
      </c>
      <c r="D254" s="53">
        <f t="shared" si="25"/>
        <v>950</v>
      </c>
      <c r="E254" s="53">
        <f t="shared" si="26"/>
        <v>550</v>
      </c>
      <c r="F254" s="53">
        <f t="shared" si="27"/>
        <v>1500</v>
      </c>
      <c r="G254" s="53">
        <v>0</v>
      </c>
      <c r="H254" s="53">
        <f t="shared" si="29"/>
        <v>550</v>
      </c>
      <c r="I254" s="53">
        <f t="shared" si="30"/>
        <v>133900</v>
      </c>
      <c r="J254" s="53">
        <f t="shared" si="28"/>
        <v>1500</v>
      </c>
      <c r="K254" s="64">
        <f t="shared" si="31"/>
        <v>336100</v>
      </c>
    </row>
    <row r="255" spans="1:11">
      <c r="A255" s="49">
        <f>IF(Values_Entered,A254+1,"")</f>
        <v>239</v>
      </c>
      <c r="B255" s="7">
        <f t="shared" si="24"/>
        <v>49369</v>
      </c>
      <c r="C255" s="53">
        <f>IF(Values_Entered,Loan_Amount,"")</f>
        <v>470000</v>
      </c>
      <c r="D255" s="53">
        <f t="shared" si="25"/>
        <v>950</v>
      </c>
      <c r="E255" s="53">
        <f t="shared" si="26"/>
        <v>550</v>
      </c>
      <c r="F255" s="53">
        <f t="shared" si="27"/>
        <v>1500</v>
      </c>
      <c r="G255" s="53">
        <v>0</v>
      </c>
      <c r="H255" s="53">
        <f t="shared" si="29"/>
        <v>550</v>
      </c>
      <c r="I255" s="53">
        <f t="shared" si="30"/>
        <v>134450</v>
      </c>
      <c r="J255" s="53">
        <f t="shared" si="28"/>
        <v>1500</v>
      </c>
      <c r="K255" s="64">
        <f t="shared" si="31"/>
        <v>335550</v>
      </c>
    </row>
    <row r="256" spans="1:11">
      <c r="A256" s="49">
        <f>IF(Values_Entered,A255+1,"")</f>
        <v>240</v>
      </c>
      <c r="B256" s="7">
        <f t="shared" si="24"/>
        <v>49400</v>
      </c>
      <c r="C256" s="53">
        <f>IF(Values_Entered,Loan_Amount,"")</f>
        <v>470000</v>
      </c>
      <c r="D256" s="53">
        <f t="shared" si="25"/>
        <v>950</v>
      </c>
      <c r="E256" s="53">
        <f t="shared" si="26"/>
        <v>550</v>
      </c>
      <c r="F256" s="53">
        <f t="shared" si="27"/>
        <v>1500</v>
      </c>
      <c r="G256" s="53">
        <v>0</v>
      </c>
      <c r="H256" s="53">
        <f t="shared" si="29"/>
        <v>550</v>
      </c>
      <c r="I256" s="53">
        <f t="shared" si="30"/>
        <v>135000</v>
      </c>
      <c r="J256" s="53">
        <f t="shared" si="28"/>
        <v>1500</v>
      </c>
      <c r="K256" s="64">
        <f t="shared" si="31"/>
        <v>335000</v>
      </c>
    </row>
    <row r="257" spans="1:11">
      <c r="A257" s="49">
        <f>IF(Values_Entered,A256+1,"")</f>
        <v>241</v>
      </c>
      <c r="B257" s="7">
        <f t="shared" si="24"/>
        <v>49430</v>
      </c>
      <c r="C257" s="53">
        <f>IF(Values_Entered,Loan_Amount,"")</f>
        <v>470000</v>
      </c>
      <c r="D257" s="53">
        <f t="shared" si="25"/>
        <v>950</v>
      </c>
      <c r="E257" s="53">
        <f t="shared" si="26"/>
        <v>550</v>
      </c>
      <c r="F257" s="53">
        <f t="shared" si="27"/>
        <v>1500</v>
      </c>
      <c r="G257" s="53">
        <v>0</v>
      </c>
      <c r="H257" s="53">
        <f t="shared" si="29"/>
        <v>550</v>
      </c>
      <c r="I257" s="53">
        <f t="shared" si="30"/>
        <v>135550</v>
      </c>
      <c r="J257" s="53">
        <f t="shared" si="28"/>
        <v>1500</v>
      </c>
      <c r="K257" s="64">
        <f t="shared" si="31"/>
        <v>334450</v>
      </c>
    </row>
    <row r="258" spans="1:11">
      <c r="A258" s="49">
        <f>IF(Values_Entered,A257+1,"")</f>
        <v>242</v>
      </c>
      <c r="B258" s="7">
        <f t="shared" si="24"/>
        <v>49461</v>
      </c>
      <c r="C258" s="53">
        <f>IF(Values_Entered,Loan_Amount,"")</f>
        <v>470000</v>
      </c>
      <c r="D258" s="53">
        <f t="shared" si="25"/>
        <v>950</v>
      </c>
      <c r="E258" s="53">
        <f t="shared" si="26"/>
        <v>550</v>
      </c>
      <c r="F258" s="53">
        <f t="shared" si="27"/>
        <v>1500</v>
      </c>
      <c r="G258" s="53">
        <v>0</v>
      </c>
      <c r="H258" s="53">
        <f t="shared" si="29"/>
        <v>550</v>
      </c>
      <c r="I258" s="53">
        <f t="shared" si="30"/>
        <v>136100</v>
      </c>
      <c r="J258" s="53">
        <f t="shared" si="28"/>
        <v>1500</v>
      </c>
      <c r="K258" s="64">
        <f t="shared" si="31"/>
        <v>333900</v>
      </c>
    </row>
    <row r="259" spans="1:11">
      <c r="A259" s="49">
        <f>IF(Values_Entered,A258+1,"")</f>
        <v>243</v>
      </c>
      <c r="B259" s="7">
        <f t="shared" si="24"/>
        <v>49491</v>
      </c>
      <c r="C259" s="53">
        <f>IF(Values_Entered,Loan_Amount,"")</f>
        <v>470000</v>
      </c>
      <c r="D259" s="53">
        <f t="shared" si="25"/>
        <v>950</v>
      </c>
      <c r="E259" s="53">
        <f t="shared" si="26"/>
        <v>550</v>
      </c>
      <c r="F259" s="53">
        <f t="shared" si="27"/>
        <v>1500</v>
      </c>
      <c r="G259" s="53">
        <v>0</v>
      </c>
      <c r="H259" s="53">
        <f t="shared" si="29"/>
        <v>550</v>
      </c>
      <c r="I259" s="53">
        <f t="shared" si="30"/>
        <v>136650</v>
      </c>
      <c r="J259" s="53">
        <f t="shared" si="28"/>
        <v>1500</v>
      </c>
      <c r="K259" s="64">
        <f t="shared" si="31"/>
        <v>333350</v>
      </c>
    </row>
    <row r="260" spans="1:11">
      <c r="A260" s="49">
        <f>IF(Values_Entered,A259+1,"")</f>
        <v>244</v>
      </c>
      <c r="B260" s="7">
        <f t="shared" si="24"/>
        <v>49522</v>
      </c>
      <c r="C260" s="53">
        <f>IF(Values_Entered,Loan_Amount,"")</f>
        <v>470000</v>
      </c>
      <c r="D260" s="53">
        <f t="shared" si="25"/>
        <v>950</v>
      </c>
      <c r="E260" s="53">
        <f t="shared" si="26"/>
        <v>550</v>
      </c>
      <c r="F260" s="53">
        <f t="shared" si="27"/>
        <v>1500</v>
      </c>
      <c r="G260" s="53">
        <v>0</v>
      </c>
      <c r="H260" s="53">
        <f t="shared" si="29"/>
        <v>550</v>
      </c>
      <c r="I260" s="53">
        <f t="shared" si="30"/>
        <v>137200</v>
      </c>
      <c r="J260" s="53">
        <f t="shared" si="28"/>
        <v>1500</v>
      </c>
      <c r="K260" s="64">
        <f t="shared" si="31"/>
        <v>332800</v>
      </c>
    </row>
    <row r="261" spans="1:11">
      <c r="A261" s="49">
        <f>IF(Values_Entered,A260+1,"")</f>
        <v>245</v>
      </c>
      <c r="B261" s="7">
        <f t="shared" si="24"/>
        <v>49553</v>
      </c>
      <c r="C261" s="53">
        <f>IF(Values_Entered,Loan_Amount,"")</f>
        <v>470000</v>
      </c>
      <c r="D261" s="53">
        <f t="shared" si="25"/>
        <v>950</v>
      </c>
      <c r="E261" s="53">
        <f t="shared" si="26"/>
        <v>550</v>
      </c>
      <c r="F261" s="53">
        <f t="shared" si="27"/>
        <v>1500</v>
      </c>
      <c r="G261" s="53">
        <v>0</v>
      </c>
      <c r="H261" s="53">
        <f t="shared" si="29"/>
        <v>550</v>
      </c>
      <c r="I261" s="53">
        <f t="shared" si="30"/>
        <v>137750</v>
      </c>
      <c r="J261" s="53">
        <f t="shared" si="28"/>
        <v>1500</v>
      </c>
      <c r="K261" s="64">
        <f t="shared" si="31"/>
        <v>332250</v>
      </c>
    </row>
    <row r="262" spans="1:11" s="60" customFormat="1" ht="30.75" customHeight="1">
      <c r="A262" s="58" t="s">
        <v>40</v>
      </c>
      <c r="B262" s="58"/>
      <c r="C262" s="58"/>
      <c r="D262" s="59">
        <f>SUBTOTAL(109,Tableau1[Charge 
hypothécaire
mensuelle])</f>
        <v>232750</v>
      </c>
      <c r="E262" s="59">
        <f>SUBTOTAL(109,Tableau1[Amortissement
mensuel])</f>
        <v>134750</v>
      </c>
      <c r="F262" s="59">
        <f>SUBTOTAL(101,Tableau1[Loyer
mensuel
net])</f>
        <v>1500</v>
      </c>
      <c r="G262" s="59">
        <f>SUBTOTAL(109,Tableau1[Versement
facultatif])</f>
        <v>3000</v>
      </c>
      <c r="H262" s="59">
        <f>SUBTOTAL(109,Tableau1[Montant
remboursé])</f>
        <v>137750</v>
      </c>
      <c r="I262" s="59">
        <f>SUBTOTAL(109,Tableau1[Montant
remboursé
cumulé])</f>
        <v>17307250</v>
      </c>
      <c r="J262" s="59">
        <f>SUBTOTAL(109,Tableau1[Versement
total])</f>
        <v>370500</v>
      </c>
      <c r="K262" s="58"/>
    </row>
    <row r="263" spans="1:11">
      <c r="B263" s="7"/>
    </row>
  </sheetData>
  <mergeCells count="22">
    <mergeCell ref="A1:K1"/>
    <mergeCell ref="A2:K2"/>
    <mergeCell ref="A6:C6"/>
    <mergeCell ref="A5:C5"/>
    <mergeCell ref="A4:D4"/>
    <mergeCell ref="A8:C8"/>
    <mergeCell ref="H4:K4"/>
    <mergeCell ref="H5:J5"/>
    <mergeCell ref="H6:J6"/>
    <mergeCell ref="H8:J8"/>
    <mergeCell ref="A7:C7"/>
    <mergeCell ref="A12:C12"/>
    <mergeCell ref="H7:J7"/>
    <mergeCell ref="H13:J13"/>
    <mergeCell ref="H12:J12"/>
    <mergeCell ref="H10:J10"/>
    <mergeCell ref="A10:C10"/>
    <mergeCell ref="A13:C13"/>
    <mergeCell ref="A9:C9"/>
    <mergeCell ref="A11:C11"/>
    <mergeCell ref="H11:J11"/>
    <mergeCell ref="H9:J9"/>
  </mergeCells>
  <phoneticPr fontId="0" type="noConversion"/>
  <conditionalFormatting sqref="I17:I261">
    <cfRule type="cellIs" dxfId="22" priority="1" operator="greaterThan">
      <formula>$D$12</formula>
    </cfRule>
  </conditionalFormatting>
  <hyperlinks>
    <hyperlink ref="D13" location="VarIPC!A1" display="  u"/>
  </hyperlinks>
  <pageMargins left="0.98425196850393704" right="0.59055118110236227" top="1.5748031496062993" bottom="0.59055118110236227" header="0.39370078740157483" footer="0.19685039370078741"/>
  <pageSetup paperSize="8" scale="95" orientation="portrait" horizontalDpi="300" verticalDpi="300" r:id="rId1"/>
  <headerFooter alignWithMargins="0">
    <oddHeader xml:space="preserve">&amp;L&amp;"FranklinGothicBookCond,Gras" &amp;C&amp;G&amp;R&amp;"FranklinGothicBookCond,Normal"
 </oddHeader>
    <oddFooter>&amp;L&amp;"FranklinGothicBookCond,Normal"&amp;9&amp;D&amp;C&amp;"FranklinGothicBookCond,Normal"
&amp;R&amp;"FranklinGothicBookCond,Normal"&amp;9Page &amp;P I &amp;N</oddFooter>
  </headerFooter>
  <legacy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70"/>
  <sheetViews>
    <sheetView workbookViewId="0">
      <pane ySplit="11" topLeftCell="A50" activePane="bottomLeft" state="frozenSplit"/>
      <selection pane="bottomLeft" activeCell="A70" sqref="A70"/>
    </sheetView>
  </sheetViews>
  <sheetFormatPr baseColWidth="10" defaultRowHeight="12.75" outlineLevelRow="1"/>
  <sheetData>
    <row r="1" spans="1:14" ht="30">
      <c r="A1" s="33" t="s">
        <v>19</v>
      </c>
      <c r="B1" s="8" t="s">
        <v>6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10" t="s">
        <v>7</v>
      </c>
    </row>
    <row r="2" spans="1:14" ht="13.5">
      <c r="A2" s="9"/>
      <c r="B2" s="9" t="s">
        <v>8</v>
      </c>
      <c r="C2" s="9"/>
      <c r="D2" s="9"/>
      <c r="E2" s="9"/>
      <c r="F2" s="9"/>
      <c r="G2" s="9"/>
      <c r="H2" s="9"/>
      <c r="I2" s="9"/>
      <c r="J2" s="9"/>
      <c r="K2" s="11"/>
      <c r="L2" s="9"/>
      <c r="M2" s="9"/>
      <c r="N2" s="10" t="s">
        <v>9</v>
      </c>
    </row>
    <row r="3" spans="1:14" ht="13.5">
      <c r="A3" s="9"/>
      <c r="B3" s="9" t="s">
        <v>10</v>
      </c>
      <c r="C3" s="9"/>
      <c r="D3" s="9"/>
      <c r="E3" s="9"/>
      <c r="F3" s="9"/>
      <c r="G3" s="9"/>
      <c r="H3" s="9"/>
      <c r="I3" s="9"/>
      <c r="J3" s="9"/>
      <c r="K3" s="11"/>
      <c r="L3" s="9"/>
      <c r="M3" s="9"/>
      <c r="N3" s="12" t="s">
        <v>11</v>
      </c>
    </row>
    <row r="4" spans="1:14" ht="13.5">
      <c r="A4" s="9"/>
      <c r="B4" s="9" t="s">
        <v>12</v>
      </c>
      <c r="C4" s="9"/>
      <c r="D4" s="9"/>
      <c r="E4" s="9"/>
      <c r="F4" s="9"/>
      <c r="G4" s="9"/>
      <c r="H4" s="9"/>
      <c r="I4" s="9"/>
      <c r="J4" s="9"/>
      <c r="K4" s="11"/>
      <c r="L4" s="9"/>
      <c r="M4" s="9"/>
      <c r="N4" s="13" t="s">
        <v>13</v>
      </c>
    </row>
    <row r="5" spans="1:14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5"/>
    </row>
    <row r="6" spans="1:14" ht="13.5">
      <c r="A6" s="16" t="s">
        <v>14</v>
      </c>
      <c r="B6" s="14"/>
      <c r="C6" s="14"/>
      <c r="D6" s="14"/>
      <c r="E6" s="14"/>
      <c r="F6" s="14"/>
      <c r="G6" s="17"/>
      <c r="H6" s="18"/>
      <c r="I6" s="14"/>
      <c r="J6" s="14"/>
      <c r="K6" s="14"/>
      <c r="L6" s="14"/>
      <c r="M6" s="14"/>
      <c r="N6" s="15"/>
    </row>
    <row r="7" spans="1:14">
      <c r="A7" s="19" t="s">
        <v>15</v>
      </c>
      <c r="B7" s="14"/>
      <c r="C7" s="14"/>
      <c r="D7" s="14"/>
      <c r="E7" s="14"/>
      <c r="F7" s="14"/>
      <c r="G7" s="17"/>
      <c r="H7" s="18"/>
      <c r="I7" s="14"/>
      <c r="J7" s="14"/>
      <c r="K7" s="14"/>
      <c r="L7" s="14"/>
      <c r="M7" s="14"/>
      <c r="N7" s="15"/>
    </row>
    <row r="8" spans="1:14" ht="13.5">
      <c r="A8" s="16" t="s">
        <v>16</v>
      </c>
      <c r="B8" s="20"/>
      <c r="C8" s="14"/>
      <c r="D8" s="21"/>
      <c r="E8" s="22"/>
      <c r="F8" s="22"/>
      <c r="G8" s="23"/>
      <c r="H8" s="24"/>
      <c r="I8" s="14"/>
      <c r="J8" s="22"/>
      <c r="K8" s="22"/>
      <c r="L8" s="14"/>
      <c r="M8" s="14"/>
      <c r="N8" s="15"/>
    </row>
    <row r="9" spans="1:14">
      <c r="A9" s="22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5"/>
    </row>
    <row r="10" spans="1:14" ht="13.5">
      <c r="A10" s="25"/>
      <c r="B10" s="26">
        <v>1</v>
      </c>
      <c r="C10" s="26">
        <v>2</v>
      </c>
      <c r="D10" s="26">
        <v>3</v>
      </c>
      <c r="E10" s="26">
        <v>4</v>
      </c>
      <c r="F10" s="26">
        <v>5</v>
      </c>
      <c r="G10" s="26">
        <v>6</v>
      </c>
      <c r="H10" s="26">
        <v>7</v>
      </c>
      <c r="I10" s="26">
        <v>8</v>
      </c>
      <c r="J10" s="26">
        <v>9</v>
      </c>
      <c r="K10" s="26">
        <v>10</v>
      </c>
      <c r="L10" s="26">
        <v>11</v>
      </c>
      <c r="M10" s="26">
        <v>12</v>
      </c>
      <c r="N10" s="82" t="s">
        <v>17</v>
      </c>
    </row>
    <row r="11" spans="1:14" ht="13.5">
      <c r="A11" s="27"/>
      <c r="B11" s="28">
        <v>1</v>
      </c>
      <c r="C11" s="28">
        <v>32</v>
      </c>
      <c r="D11" s="28">
        <v>61</v>
      </c>
      <c r="E11" s="28">
        <v>92</v>
      </c>
      <c r="F11" s="28">
        <v>122</v>
      </c>
      <c r="G11" s="28">
        <v>153</v>
      </c>
      <c r="H11" s="28">
        <v>183</v>
      </c>
      <c r="I11" s="28">
        <v>214</v>
      </c>
      <c r="J11" s="28">
        <v>245</v>
      </c>
      <c r="K11" s="28">
        <v>275</v>
      </c>
      <c r="L11" s="28">
        <v>306</v>
      </c>
      <c r="M11" s="28">
        <v>336</v>
      </c>
      <c r="N11" s="83"/>
    </row>
    <row r="12" spans="1:14">
      <c r="A12" s="23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5"/>
    </row>
    <row r="13" spans="1:14" ht="13.5" hidden="1" outlineLevel="1">
      <c r="A13" s="29">
        <v>1982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>
        <v>62.1</v>
      </c>
      <c r="N13" s="30"/>
    </row>
    <row r="14" spans="1:14" ht="13.5" hidden="1" outlineLevel="1">
      <c r="A14" s="29">
        <v>1983</v>
      </c>
      <c r="B14" s="30">
        <v>62</v>
      </c>
      <c r="C14" s="30">
        <v>62.1</v>
      </c>
      <c r="D14" s="30">
        <v>62.2</v>
      </c>
      <c r="E14" s="30">
        <v>62.4</v>
      </c>
      <c r="F14" s="30">
        <v>62.4</v>
      </c>
      <c r="G14" s="30">
        <v>62.7</v>
      </c>
      <c r="H14" s="30">
        <v>62.6</v>
      </c>
      <c r="I14" s="30">
        <v>62.7</v>
      </c>
      <c r="J14" s="30">
        <v>62.8</v>
      </c>
      <c r="K14" s="30">
        <v>63</v>
      </c>
      <c r="L14" s="30">
        <v>63.4</v>
      </c>
      <c r="M14" s="30">
        <v>63.4</v>
      </c>
      <c r="N14" s="30">
        <v>62.6</v>
      </c>
    </row>
    <row r="15" spans="1:14" ht="13.5" hidden="1" outlineLevel="1">
      <c r="A15" s="29">
        <v>1984</v>
      </c>
      <c r="B15" s="30">
        <v>63.6</v>
      </c>
      <c r="C15" s="30">
        <v>63.9</v>
      </c>
      <c r="D15" s="30">
        <v>64.3</v>
      </c>
      <c r="E15" s="30">
        <v>64.400000000000006</v>
      </c>
      <c r="F15" s="30">
        <v>64.2</v>
      </c>
      <c r="G15" s="30">
        <v>64.5</v>
      </c>
      <c r="H15" s="30">
        <v>64.3</v>
      </c>
      <c r="I15" s="30">
        <v>64.599999999999994</v>
      </c>
      <c r="J15" s="30">
        <v>64.5</v>
      </c>
      <c r="K15" s="30">
        <v>64.900000000000006</v>
      </c>
      <c r="L15" s="30">
        <v>65.3</v>
      </c>
      <c r="M15" s="30">
        <v>65.3</v>
      </c>
      <c r="N15" s="30">
        <v>64.5</v>
      </c>
    </row>
    <row r="16" spans="1:14" ht="13.5" hidden="1" outlineLevel="1">
      <c r="A16" s="29">
        <v>1985</v>
      </c>
      <c r="B16" s="30">
        <v>65.900000000000006</v>
      </c>
      <c r="C16" s="30">
        <v>66.400000000000006</v>
      </c>
      <c r="D16" s="30">
        <v>66.8</v>
      </c>
      <c r="E16" s="30">
        <v>66.7</v>
      </c>
      <c r="F16" s="30">
        <v>66.7</v>
      </c>
      <c r="G16" s="30">
        <v>66.599999999999994</v>
      </c>
      <c r="H16" s="30">
        <v>66.5</v>
      </c>
      <c r="I16" s="30">
        <v>66.5</v>
      </c>
      <c r="J16" s="30">
        <v>66.7</v>
      </c>
      <c r="K16" s="30">
        <v>66.900000000000006</v>
      </c>
      <c r="L16" s="30">
        <v>67.3</v>
      </c>
      <c r="M16" s="30">
        <v>67.400000000000006</v>
      </c>
      <c r="N16" s="30">
        <v>66.7</v>
      </c>
    </row>
    <row r="17" spans="1:14" ht="13.5" hidden="1" outlineLevel="1">
      <c r="A17" s="29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</row>
    <row r="18" spans="1:14" ht="13.5" hidden="1" outlineLevel="1">
      <c r="A18" s="29">
        <v>1986</v>
      </c>
      <c r="B18" s="30">
        <v>67.3</v>
      </c>
      <c r="C18" s="30">
        <v>67.3</v>
      </c>
      <c r="D18" s="30">
        <v>67.400000000000006</v>
      </c>
      <c r="E18" s="30">
        <v>67.400000000000006</v>
      </c>
      <c r="F18" s="30">
        <v>67.2</v>
      </c>
      <c r="G18" s="30">
        <v>67.099999999999994</v>
      </c>
      <c r="H18" s="30">
        <v>66.8</v>
      </c>
      <c r="I18" s="30">
        <v>67</v>
      </c>
      <c r="J18" s="30">
        <v>67.099999999999994</v>
      </c>
      <c r="K18" s="30">
        <v>67.099999999999994</v>
      </c>
      <c r="L18" s="30">
        <v>67.3</v>
      </c>
      <c r="M18" s="30">
        <v>67.400000000000006</v>
      </c>
      <c r="N18" s="30">
        <v>67.2</v>
      </c>
    </row>
    <row r="19" spans="1:14" ht="13.5" hidden="1" outlineLevel="1">
      <c r="A19" s="29">
        <v>1987</v>
      </c>
      <c r="B19" s="30">
        <v>67.8</v>
      </c>
      <c r="C19" s="30">
        <v>68</v>
      </c>
      <c r="D19" s="30">
        <v>68.099999999999994</v>
      </c>
      <c r="E19" s="30">
        <v>68.2</v>
      </c>
      <c r="F19" s="30">
        <v>67.8</v>
      </c>
      <c r="G19" s="30">
        <v>68</v>
      </c>
      <c r="H19" s="30">
        <v>68</v>
      </c>
      <c r="I19" s="30">
        <v>68.3</v>
      </c>
      <c r="J19" s="30">
        <v>68.099999999999994</v>
      </c>
      <c r="K19" s="30">
        <v>68.400000000000006</v>
      </c>
      <c r="L19" s="30">
        <v>68.7</v>
      </c>
      <c r="M19" s="30">
        <v>68.7</v>
      </c>
      <c r="N19" s="30">
        <v>68.2</v>
      </c>
    </row>
    <row r="20" spans="1:14" ht="13.5" hidden="1" outlineLevel="1">
      <c r="A20" s="29">
        <v>1988</v>
      </c>
      <c r="B20" s="30">
        <v>68.8</v>
      </c>
      <c r="C20" s="30">
        <v>69.2</v>
      </c>
      <c r="D20" s="30">
        <v>69.3</v>
      </c>
      <c r="E20" s="30">
        <v>69.5</v>
      </c>
      <c r="F20" s="30">
        <v>69.3</v>
      </c>
      <c r="G20" s="30">
        <v>69.400000000000006</v>
      </c>
      <c r="H20" s="30">
        <v>69.3</v>
      </c>
      <c r="I20" s="30">
        <v>69.5</v>
      </c>
      <c r="J20" s="30">
        <v>69.5</v>
      </c>
      <c r="K20" s="30">
        <v>69.599999999999994</v>
      </c>
      <c r="L20" s="30">
        <v>69.900000000000006</v>
      </c>
      <c r="M20" s="30">
        <v>70</v>
      </c>
      <c r="N20" s="30">
        <v>69.400000000000006</v>
      </c>
    </row>
    <row r="21" spans="1:14" ht="13.5" hidden="1" outlineLevel="1">
      <c r="A21" s="29">
        <v>1989</v>
      </c>
      <c r="B21" s="30">
        <v>70.400000000000006</v>
      </c>
      <c r="C21" s="30">
        <v>70.7</v>
      </c>
      <c r="D21" s="30">
        <v>70.900000000000006</v>
      </c>
      <c r="E21" s="30">
        <v>71.3</v>
      </c>
      <c r="F21" s="30">
        <v>71.400000000000006</v>
      </c>
      <c r="G21" s="30">
        <v>71.5</v>
      </c>
      <c r="H21" s="30">
        <v>71.3</v>
      </c>
      <c r="I21" s="30">
        <v>71.599999999999994</v>
      </c>
      <c r="J21" s="30">
        <v>71.900000000000006</v>
      </c>
      <c r="K21" s="30">
        <v>72.099999999999994</v>
      </c>
      <c r="L21" s="30">
        <v>73</v>
      </c>
      <c r="M21" s="30">
        <v>73.5</v>
      </c>
      <c r="N21" s="30">
        <v>71.599999999999994</v>
      </c>
    </row>
    <row r="22" spans="1:14" ht="13.5" hidden="1" outlineLevel="1">
      <c r="A22" s="29">
        <v>1990</v>
      </c>
      <c r="B22" s="30">
        <v>74</v>
      </c>
      <c r="C22" s="30">
        <v>74.2</v>
      </c>
      <c r="D22" s="30">
        <v>74.400000000000006</v>
      </c>
      <c r="E22" s="30">
        <v>74.599999999999994</v>
      </c>
      <c r="F22" s="30">
        <v>75</v>
      </c>
      <c r="G22" s="30">
        <v>75.099999999999994</v>
      </c>
      <c r="H22" s="30">
        <v>75.099999999999994</v>
      </c>
      <c r="I22" s="30">
        <v>75.900000000000006</v>
      </c>
      <c r="J22" s="30">
        <v>76.3</v>
      </c>
      <c r="K22" s="30">
        <v>76.7</v>
      </c>
      <c r="L22" s="30">
        <v>77.400000000000006</v>
      </c>
      <c r="M22" s="30">
        <v>77.400000000000006</v>
      </c>
      <c r="N22" s="30">
        <v>75.5</v>
      </c>
    </row>
    <row r="23" spans="1:14" ht="13.5" hidden="1" outlineLevel="1">
      <c r="A23" s="29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</row>
    <row r="24" spans="1:14" ht="13.5" hidden="1" outlineLevel="1">
      <c r="A24" s="29">
        <v>1991</v>
      </c>
      <c r="B24" s="30">
        <v>78</v>
      </c>
      <c r="C24" s="30">
        <v>78.8</v>
      </c>
      <c r="D24" s="30">
        <v>78.8</v>
      </c>
      <c r="E24" s="30">
        <v>79</v>
      </c>
      <c r="F24" s="30">
        <v>79.7</v>
      </c>
      <c r="G24" s="30">
        <v>80</v>
      </c>
      <c r="H24" s="30">
        <v>80</v>
      </c>
      <c r="I24" s="30">
        <v>80.400000000000006</v>
      </c>
      <c r="J24" s="30">
        <v>80.599999999999994</v>
      </c>
      <c r="K24" s="30">
        <v>80.7</v>
      </c>
      <c r="L24" s="30">
        <v>81.599999999999994</v>
      </c>
      <c r="M24" s="30">
        <v>81.400000000000006</v>
      </c>
      <c r="N24" s="30">
        <v>79.900000000000006</v>
      </c>
    </row>
    <row r="25" spans="1:14" ht="13.5" hidden="1" outlineLevel="1">
      <c r="A25" s="29">
        <v>1992</v>
      </c>
      <c r="B25" s="30">
        <v>81.8</v>
      </c>
      <c r="C25" s="30">
        <v>82.4</v>
      </c>
      <c r="D25" s="30">
        <v>82.7</v>
      </c>
      <c r="E25" s="30">
        <v>82.8</v>
      </c>
      <c r="F25" s="30">
        <v>83</v>
      </c>
      <c r="G25" s="30">
        <v>83.3</v>
      </c>
      <c r="H25" s="30">
        <v>83.1</v>
      </c>
      <c r="I25" s="30">
        <v>83.3</v>
      </c>
      <c r="J25" s="30">
        <v>83.4</v>
      </c>
      <c r="K25" s="30">
        <v>83.5</v>
      </c>
      <c r="L25" s="30">
        <v>84.3</v>
      </c>
      <c r="M25" s="30">
        <v>84.2</v>
      </c>
      <c r="N25" s="30">
        <v>83.2</v>
      </c>
    </row>
    <row r="26" spans="1:14" ht="13.5" hidden="1" outlineLevel="1">
      <c r="A26" s="29">
        <v>1993</v>
      </c>
      <c r="B26" s="30">
        <v>84.7</v>
      </c>
      <c r="C26" s="30">
        <v>85.2</v>
      </c>
      <c r="D26" s="30">
        <v>85.7</v>
      </c>
      <c r="E26" s="30">
        <v>85.9</v>
      </c>
      <c r="F26" s="30">
        <v>86</v>
      </c>
      <c r="G26" s="30">
        <v>85.9</v>
      </c>
      <c r="H26" s="30">
        <v>85.9</v>
      </c>
      <c r="I26" s="30">
        <v>86.3</v>
      </c>
      <c r="J26" s="30">
        <v>86.3</v>
      </c>
      <c r="K26" s="30">
        <v>86.3</v>
      </c>
      <c r="L26" s="30">
        <v>86.2</v>
      </c>
      <c r="M26" s="30">
        <v>86.3</v>
      </c>
      <c r="N26" s="30">
        <v>85.9</v>
      </c>
    </row>
    <row r="27" spans="1:14" ht="13.5" hidden="1" outlineLevel="1">
      <c r="A27" s="29">
        <v>1994</v>
      </c>
      <c r="B27" s="30">
        <v>86.4</v>
      </c>
      <c r="C27" s="30">
        <v>86.8</v>
      </c>
      <c r="D27" s="30">
        <v>86.8</v>
      </c>
      <c r="E27" s="30">
        <v>86.8</v>
      </c>
      <c r="F27" s="30">
        <v>86.3</v>
      </c>
      <c r="G27" s="30">
        <v>86.4</v>
      </c>
      <c r="H27" s="30">
        <v>86.4</v>
      </c>
      <c r="I27" s="30">
        <v>86.7</v>
      </c>
      <c r="J27" s="30">
        <v>86.8</v>
      </c>
      <c r="K27" s="30">
        <v>86.7</v>
      </c>
      <c r="L27" s="30">
        <v>86.7</v>
      </c>
      <c r="M27" s="30">
        <v>86.7</v>
      </c>
      <c r="N27" s="30">
        <v>86.6</v>
      </c>
    </row>
    <row r="28" spans="1:14" ht="13.5" hidden="1" outlineLevel="1">
      <c r="A28" s="29">
        <v>1995</v>
      </c>
      <c r="B28" s="30">
        <v>87.3</v>
      </c>
      <c r="C28" s="30">
        <v>88.1</v>
      </c>
      <c r="D28" s="30">
        <v>88.1</v>
      </c>
      <c r="E28" s="30">
        <v>88.2</v>
      </c>
      <c r="F28" s="30">
        <v>88</v>
      </c>
      <c r="G28" s="30">
        <v>88.2</v>
      </c>
      <c r="H28" s="30">
        <v>88.2</v>
      </c>
      <c r="I28" s="30">
        <v>88.4</v>
      </c>
      <c r="J28" s="30">
        <v>88.5</v>
      </c>
      <c r="K28" s="30">
        <v>88.4</v>
      </c>
      <c r="L28" s="30">
        <v>88.3</v>
      </c>
      <c r="M28" s="30">
        <v>88.4</v>
      </c>
      <c r="N28" s="30">
        <v>88.2</v>
      </c>
    </row>
    <row r="29" spans="1:14" ht="13.5" hidden="1" outlineLevel="1">
      <c r="A29" s="29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</row>
    <row r="30" spans="1:14" ht="13.5" hidden="1" outlineLevel="1">
      <c r="A30" s="29">
        <v>1996</v>
      </c>
      <c r="B30" s="30">
        <v>88.6</v>
      </c>
      <c r="C30" s="30">
        <v>88.8</v>
      </c>
      <c r="D30" s="30">
        <v>88.9</v>
      </c>
      <c r="E30" s="30">
        <v>89</v>
      </c>
      <c r="F30" s="30">
        <v>88.7</v>
      </c>
      <c r="G30" s="30">
        <v>88.9</v>
      </c>
      <c r="H30" s="30">
        <v>88.7</v>
      </c>
      <c r="I30" s="30">
        <v>89</v>
      </c>
      <c r="J30" s="30">
        <v>89</v>
      </c>
      <c r="K30" s="30">
        <v>89.2</v>
      </c>
      <c r="L30" s="30">
        <v>89</v>
      </c>
      <c r="M30" s="30">
        <v>89.1</v>
      </c>
      <c r="N30" s="30">
        <v>88.9</v>
      </c>
    </row>
    <row r="31" spans="1:14" ht="13.5" hidden="1" outlineLevel="1">
      <c r="A31" s="29">
        <v>1997</v>
      </c>
      <c r="B31" s="30">
        <v>89.4</v>
      </c>
      <c r="C31" s="30">
        <v>89.5</v>
      </c>
      <c r="D31" s="30">
        <v>89.4</v>
      </c>
      <c r="E31" s="30">
        <v>89.5</v>
      </c>
      <c r="F31" s="30">
        <v>89.2</v>
      </c>
      <c r="G31" s="30">
        <v>89.3</v>
      </c>
      <c r="H31" s="30">
        <v>89.2</v>
      </c>
      <c r="I31" s="30">
        <v>89.4</v>
      </c>
      <c r="J31" s="30">
        <v>89.4</v>
      </c>
      <c r="K31" s="30">
        <v>89.4</v>
      </c>
      <c r="L31" s="30">
        <v>89.4</v>
      </c>
      <c r="M31" s="30">
        <v>89.4</v>
      </c>
      <c r="N31" s="30">
        <v>89.4</v>
      </c>
    </row>
    <row r="32" spans="1:14" ht="13.5" hidden="1" outlineLevel="1">
      <c r="A32" s="29">
        <v>1998</v>
      </c>
      <c r="B32" s="30">
        <v>89.4</v>
      </c>
      <c r="C32" s="30">
        <v>89.5</v>
      </c>
      <c r="D32" s="30">
        <v>89.4</v>
      </c>
      <c r="E32" s="30">
        <v>89.5</v>
      </c>
      <c r="F32" s="30">
        <v>89.3</v>
      </c>
      <c r="G32" s="30">
        <v>89.4</v>
      </c>
      <c r="H32" s="30">
        <v>89.3</v>
      </c>
      <c r="I32" s="30">
        <v>89.5</v>
      </c>
      <c r="J32" s="30">
        <v>89.4</v>
      </c>
      <c r="K32" s="30">
        <v>89.4</v>
      </c>
      <c r="L32" s="30">
        <v>89.3</v>
      </c>
      <c r="M32" s="30">
        <v>89.3</v>
      </c>
      <c r="N32" s="30">
        <v>89.4</v>
      </c>
    </row>
    <row r="33" spans="1:14" ht="13.5" hidden="1" outlineLevel="1">
      <c r="A33" s="29">
        <v>1999</v>
      </c>
      <c r="B33" s="30">
        <v>89.4</v>
      </c>
      <c r="C33" s="30">
        <v>89.7</v>
      </c>
      <c r="D33" s="30">
        <v>89.8</v>
      </c>
      <c r="E33" s="30">
        <v>90</v>
      </c>
      <c r="F33" s="30">
        <v>89.8</v>
      </c>
      <c r="G33" s="30">
        <v>89.9</v>
      </c>
      <c r="H33" s="30">
        <v>89.9</v>
      </c>
      <c r="I33" s="30">
        <v>90.4</v>
      </c>
      <c r="J33" s="30">
        <v>90.5</v>
      </c>
      <c r="K33" s="30">
        <v>90.5</v>
      </c>
      <c r="L33" s="30">
        <v>90.4</v>
      </c>
      <c r="M33" s="30">
        <v>90.7</v>
      </c>
      <c r="N33" s="30">
        <v>90.1</v>
      </c>
    </row>
    <row r="34" spans="1:14" ht="13.5" hidden="1" outlineLevel="1">
      <c r="A34" s="29">
        <v>2000</v>
      </c>
      <c r="B34" s="30">
        <v>90.9</v>
      </c>
      <c r="C34" s="30">
        <v>91.2</v>
      </c>
      <c r="D34" s="30">
        <v>91.2</v>
      </c>
      <c r="E34" s="30">
        <v>91.2</v>
      </c>
      <c r="F34" s="30">
        <v>91.2</v>
      </c>
      <c r="G34" s="30">
        <v>91.5</v>
      </c>
      <c r="H34" s="30">
        <v>91.6</v>
      </c>
      <c r="I34" s="30">
        <v>91.4</v>
      </c>
      <c r="J34" s="30">
        <v>91.8</v>
      </c>
      <c r="K34" s="30">
        <v>91.7</v>
      </c>
      <c r="L34" s="30">
        <v>92.2</v>
      </c>
      <c r="M34" s="30">
        <v>92.1</v>
      </c>
      <c r="N34" s="30">
        <v>91.5</v>
      </c>
    </row>
    <row r="35" spans="1:14" ht="13.5" hidden="1" outlineLevel="1">
      <c r="A35" s="29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</row>
    <row r="36" spans="1:14" ht="13.5" hidden="1" outlineLevel="1">
      <c r="A36" s="29">
        <v>2001</v>
      </c>
      <c r="B36" s="30">
        <v>92</v>
      </c>
      <c r="C36" s="30">
        <v>91.9</v>
      </c>
      <c r="D36" s="30">
        <v>92.1</v>
      </c>
      <c r="E36" s="30">
        <v>92.3</v>
      </c>
      <c r="F36" s="30">
        <v>92.8</v>
      </c>
      <c r="G36" s="30">
        <v>93</v>
      </c>
      <c r="H36" s="30">
        <v>92.8</v>
      </c>
      <c r="I36" s="30">
        <v>92.3</v>
      </c>
      <c r="J36" s="30">
        <v>92.4</v>
      </c>
      <c r="K36" s="30">
        <v>92.3</v>
      </c>
      <c r="L36" s="30">
        <v>92.4</v>
      </c>
      <c r="M36" s="30">
        <v>92.4</v>
      </c>
      <c r="N36" s="30">
        <v>92.4</v>
      </c>
    </row>
    <row r="37" spans="1:14" ht="13.5" hidden="1" outlineLevel="1">
      <c r="A37" s="29">
        <v>2002</v>
      </c>
      <c r="B37" s="30">
        <v>92.5</v>
      </c>
      <c r="C37" s="30">
        <v>92.5</v>
      </c>
      <c r="D37" s="30">
        <v>92.5</v>
      </c>
      <c r="E37" s="30">
        <v>93.3</v>
      </c>
      <c r="F37" s="30">
        <v>93.4</v>
      </c>
      <c r="G37" s="30">
        <v>93.3</v>
      </c>
      <c r="H37" s="30">
        <v>92.8</v>
      </c>
      <c r="I37" s="30">
        <v>92.8</v>
      </c>
      <c r="J37" s="30">
        <v>92.9</v>
      </c>
      <c r="K37" s="30">
        <v>93.5</v>
      </c>
      <c r="L37" s="30">
        <v>93.3</v>
      </c>
      <c r="M37" s="30">
        <v>93.2</v>
      </c>
      <c r="N37" s="30">
        <v>93</v>
      </c>
    </row>
    <row r="38" spans="1:14" ht="13.5" hidden="1" outlineLevel="1">
      <c r="A38" s="29">
        <v>2003</v>
      </c>
      <c r="B38" s="30">
        <v>93.3</v>
      </c>
      <c r="C38" s="30">
        <v>93.4</v>
      </c>
      <c r="D38" s="30">
        <v>93.8</v>
      </c>
      <c r="E38" s="30">
        <v>94</v>
      </c>
      <c r="F38" s="30">
        <v>93.8</v>
      </c>
      <c r="G38" s="30">
        <v>93.8</v>
      </c>
      <c r="H38" s="30">
        <v>93</v>
      </c>
      <c r="I38" s="30">
        <v>93.3</v>
      </c>
      <c r="J38" s="30">
        <v>93.4</v>
      </c>
      <c r="K38" s="30">
        <v>93.9</v>
      </c>
      <c r="L38" s="30">
        <v>93.8</v>
      </c>
      <c r="M38" s="30">
        <v>93.8</v>
      </c>
      <c r="N38" s="30">
        <v>93.6</v>
      </c>
    </row>
    <row r="39" spans="1:14" ht="13.5" hidden="1" outlineLevel="1">
      <c r="A39" s="29">
        <v>2004</v>
      </c>
      <c r="B39" s="30">
        <v>93.5</v>
      </c>
      <c r="C39" s="30">
        <v>93.5</v>
      </c>
      <c r="D39" s="30">
        <v>93.7</v>
      </c>
      <c r="E39" s="30">
        <v>94.5</v>
      </c>
      <c r="F39" s="30">
        <v>94.7</v>
      </c>
      <c r="G39" s="30">
        <v>94.8</v>
      </c>
      <c r="H39" s="30">
        <v>93.9</v>
      </c>
      <c r="I39" s="30">
        <v>94.2</v>
      </c>
      <c r="J39" s="30">
        <v>94.2</v>
      </c>
      <c r="K39" s="30">
        <v>95.1</v>
      </c>
      <c r="L39" s="30">
        <v>95.2</v>
      </c>
      <c r="M39" s="30">
        <v>95</v>
      </c>
      <c r="N39" s="30">
        <v>94.3</v>
      </c>
    </row>
    <row r="40" spans="1:14" ht="13.5" hidden="1" outlineLevel="1">
      <c r="A40" s="29">
        <v>2005</v>
      </c>
      <c r="B40" s="30">
        <v>94.6</v>
      </c>
      <c r="C40" s="30">
        <v>94.8</v>
      </c>
      <c r="D40" s="30">
        <v>95</v>
      </c>
      <c r="E40" s="30">
        <v>95.8</v>
      </c>
      <c r="F40" s="30">
        <v>95.7</v>
      </c>
      <c r="G40" s="30">
        <v>95.5</v>
      </c>
      <c r="H40" s="30">
        <v>95</v>
      </c>
      <c r="I40" s="30">
        <v>95.1</v>
      </c>
      <c r="J40" s="30">
        <v>95.5</v>
      </c>
      <c r="K40" s="30">
        <v>96.4</v>
      </c>
      <c r="L40" s="30">
        <v>96.1</v>
      </c>
      <c r="M40" s="30">
        <v>96</v>
      </c>
      <c r="N40" s="30">
        <v>95.5</v>
      </c>
    </row>
    <row r="41" spans="1:14" ht="13.5" hidden="1" outlineLevel="1">
      <c r="A41" s="29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</row>
    <row r="42" spans="1:14" ht="13.5" hidden="1" outlineLevel="1">
      <c r="A42" s="29">
        <v>2006</v>
      </c>
      <c r="B42" s="30">
        <v>95.8</v>
      </c>
      <c r="C42" s="30">
        <v>96.1</v>
      </c>
      <c r="D42" s="30">
        <v>96</v>
      </c>
      <c r="E42" s="30">
        <v>96.8</v>
      </c>
      <c r="F42" s="30">
        <v>97</v>
      </c>
      <c r="G42" s="30">
        <v>97</v>
      </c>
      <c r="H42" s="30">
        <v>96.3</v>
      </c>
      <c r="I42" s="30">
        <v>96.5</v>
      </c>
      <c r="J42" s="30">
        <v>96.3</v>
      </c>
      <c r="K42" s="30">
        <v>96.6</v>
      </c>
      <c r="L42" s="30">
        <v>96.6</v>
      </c>
      <c r="M42" s="30">
        <v>96.6</v>
      </c>
      <c r="N42" s="30">
        <v>96.5</v>
      </c>
    </row>
    <row r="43" spans="1:14" ht="13.5" hidden="1" outlineLevel="1">
      <c r="A43" s="29">
        <v>2007</v>
      </c>
      <c r="B43" s="30">
        <v>95.9</v>
      </c>
      <c r="C43" s="30">
        <v>96.1</v>
      </c>
      <c r="D43" s="30">
        <v>96.2</v>
      </c>
      <c r="E43" s="30">
        <v>97.3</v>
      </c>
      <c r="F43" s="30">
        <v>97.5</v>
      </c>
      <c r="G43" s="30">
        <v>97.6</v>
      </c>
      <c r="H43" s="30">
        <v>97</v>
      </c>
      <c r="I43" s="30">
        <v>96.9</v>
      </c>
      <c r="J43" s="30">
        <v>97</v>
      </c>
      <c r="K43" s="30">
        <v>97.8</v>
      </c>
      <c r="L43" s="30">
        <v>98.3</v>
      </c>
      <c r="M43" s="30">
        <v>98.5</v>
      </c>
      <c r="N43" s="30">
        <v>97.2</v>
      </c>
    </row>
    <row r="44" spans="1:14" ht="13.5" hidden="1" outlineLevel="1">
      <c r="A44" s="29">
        <v>2008</v>
      </c>
      <c r="B44" s="30">
        <v>98.2</v>
      </c>
      <c r="C44" s="30">
        <v>98.4</v>
      </c>
      <c r="D44" s="30">
        <v>98.7</v>
      </c>
      <c r="E44" s="30">
        <v>99.5</v>
      </c>
      <c r="F44" s="30">
        <v>100.3</v>
      </c>
      <c r="G44" s="30">
        <v>100.4</v>
      </c>
      <c r="H44" s="30">
        <v>100</v>
      </c>
      <c r="I44" s="30">
        <v>99.7</v>
      </c>
      <c r="J44" s="30">
        <v>99.8</v>
      </c>
      <c r="K44" s="30">
        <v>100.4</v>
      </c>
      <c r="L44" s="30">
        <v>99.7</v>
      </c>
      <c r="M44" s="30">
        <v>99.2</v>
      </c>
      <c r="N44" s="30">
        <v>99.5</v>
      </c>
    </row>
    <row r="45" spans="1:14" ht="13.5" hidden="1" outlineLevel="1">
      <c r="A45" s="29">
        <v>2009</v>
      </c>
      <c r="B45" s="30">
        <v>98.4</v>
      </c>
      <c r="C45" s="30">
        <v>98.6</v>
      </c>
      <c r="D45" s="30">
        <v>98.3</v>
      </c>
      <c r="E45" s="30">
        <v>99.1</v>
      </c>
      <c r="F45" s="30">
        <v>99.3</v>
      </c>
      <c r="G45" s="30">
        <v>99.5</v>
      </c>
      <c r="H45" s="30">
        <v>98.8</v>
      </c>
      <c r="I45" s="30">
        <v>98.9</v>
      </c>
      <c r="J45" s="30">
        <v>98.9</v>
      </c>
      <c r="K45" s="30">
        <v>99.5</v>
      </c>
      <c r="L45" s="30">
        <v>99.7</v>
      </c>
      <c r="M45" s="30">
        <v>99.5</v>
      </c>
      <c r="N45" s="30">
        <v>99</v>
      </c>
    </row>
    <row r="46" spans="1:14" ht="13.5" hidden="1" outlineLevel="1">
      <c r="A46" s="29">
        <v>2010</v>
      </c>
      <c r="B46" s="30">
        <v>99.4</v>
      </c>
      <c r="C46" s="30">
        <v>99.5</v>
      </c>
      <c r="D46" s="30">
        <v>99.7</v>
      </c>
      <c r="E46" s="30">
        <v>100.5</v>
      </c>
      <c r="F46" s="30">
        <v>100.4</v>
      </c>
      <c r="G46" s="30">
        <v>100</v>
      </c>
      <c r="H46" s="30">
        <v>99.2</v>
      </c>
      <c r="I46" s="30">
        <v>99.2</v>
      </c>
      <c r="J46" s="30">
        <v>99.2</v>
      </c>
      <c r="K46" s="30">
        <v>99.7</v>
      </c>
      <c r="L46" s="30">
        <v>100</v>
      </c>
      <c r="M46" s="30">
        <v>100</v>
      </c>
      <c r="N46" s="30">
        <v>99.7</v>
      </c>
    </row>
    <row r="47" spans="1:14" ht="13.5" collapsed="1">
      <c r="A47" s="29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</row>
    <row r="48" spans="1:14" ht="13.5">
      <c r="A48" s="31">
        <v>2011</v>
      </c>
      <c r="B48" s="32">
        <v>99.6</v>
      </c>
      <c r="C48" s="32">
        <v>100</v>
      </c>
      <c r="D48" s="32">
        <v>100.7</v>
      </c>
      <c r="E48" s="32">
        <v>100.8</v>
      </c>
      <c r="F48" s="32">
        <v>100.8</v>
      </c>
      <c r="G48" s="32">
        <v>100.5</v>
      </c>
      <c r="H48" s="32">
        <v>99.7</v>
      </c>
      <c r="I48" s="32">
        <v>99.4</v>
      </c>
      <c r="J48" s="32">
        <v>99.7</v>
      </c>
      <c r="K48" s="32">
        <v>99.6</v>
      </c>
      <c r="L48" s="32">
        <v>99.4</v>
      </c>
      <c r="M48" s="32">
        <v>99.3</v>
      </c>
      <c r="N48" s="32">
        <f>AVERAGE(B48:M48)</f>
        <v>99.958333333333357</v>
      </c>
    </row>
    <row r="49" spans="1:14" ht="13.5">
      <c r="A49" s="31">
        <v>2012</v>
      </c>
      <c r="B49" s="32">
        <v>98.9</v>
      </c>
      <c r="C49" s="32">
        <v>99.1</v>
      </c>
      <c r="D49" s="32">
        <v>99.7</v>
      </c>
      <c r="E49" s="32">
        <v>99.8</v>
      </c>
      <c r="F49" s="32">
        <v>99.8</v>
      </c>
      <c r="G49" s="32">
        <v>99.5</v>
      </c>
      <c r="H49" s="32">
        <v>99</v>
      </c>
      <c r="I49" s="32">
        <v>99</v>
      </c>
      <c r="J49" s="32">
        <v>99.3</v>
      </c>
      <c r="K49" s="32">
        <v>99.4</v>
      </c>
      <c r="L49" s="32">
        <v>99.1</v>
      </c>
      <c r="M49" s="32">
        <v>98.9</v>
      </c>
      <c r="N49" s="32">
        <f>AVERAGE(B49:M49)</f>
        <v>99.291666666666671</v>
      </c>
    </row>
    <row r="50" spans="1:14" ht="13.5">
      <c r="A50" s="31">
        <v>2013</v>
      </c>
      <c r="B50" s="32">
        <v>98.6</v>
      </c>
      <c r="C50" s="32">
        <v>98.9</v>
      </c>
      <c r="D50" s="32">
        <v>99.1</v>
      </c>
      <c r="E50" s="32">
        <v>99.1</v>
      </c>
      <c r="F50" s="32">
        <v>99.2</v>
      </c>
      <c r="G50" s="32">
        <v>99.3</v>
      </c>
      <c r="H50" s="32">
        <v>99</v>
      </c>
      <c r="I50" s="32">
        <v>98.9</v>
      </c>
      <c r="J50" s="32">
        <v>99.2</v>
      </c>
      <c r="K50" s="32">
        <v>99.1</v>
      </c>
      <c r="L50" s="32">
        <v>99.1</v>
      </c>
      <c r="M50" s="32">
        <v>98.9</v>
      </c>
      <c r="N50" s="32">
        <f>AVERAGE(B50:M50)</f>
        <v>99.033333333333346</v>
      </c>
    </row>
    <row r="51" spans="1:14" ht="13.5">
      <c r="A51" s="31">
        <v>2014</v>
      </c>
      <c r="B51" s="32">
        <v>98.6</v>
      </c>
      <c r="C51" s="32">
        <v>98.7</v>
      </c>
      <c r="D51" s="32">
        <v>99.1</v>
      </c>
      <c r="E51" s="32">
        <v>99.2</v>
      </c>
      <c r="F51" s="32">
        <v>99.5</v>
      </c>
      <c r="G51" s="32">
        <v>99.4</v>
      </c>
      <c r="H51" s="32">
        <v>99</v>
      </c>
      <c r="I51" s="32">
        <v>99</v>
      </c>
      <c r="J51" s="32">
        <v>99.1</v>
      </c>
      <c r="K51" s="32">
        <v>99.1</v>
      </c>
      <c r="L51" s="32">
        <v>99.1</v>
      </c>
      <c r="M51" s="32">
        <v>98.6</v>
      </c>
      <c r="N51" s="32">
        <f>AVERAGE(B51:M51)</f>
        <v>99.033333333333317</v>
      </c>
    </row>
    <row r="52" spans="1:14" ht="13.5">
      <c r="A52" s="31">
        <v>2015</v>
      </c>
      <c r="B52" s="32">
        <v>98.2</v>
      </c>
      <c r="C52" s="32">
        <v>97.9</v>
      </c>
      <c r="D52" s="32">
        <v>98.2</v>
      </c>
      <c r="E52" s="34">
        <v>98.1</v>
      </c>
      <c r="F52" s="32">
        <v>98.3</v>
      </c>
      <c r="G52" s="32">
        <v>98.4</v>
      </c>
      <c r="H52" s="32">
        <v>97.8</v>
      </c>
      <c r="I52" s="32">
        <v>97.6</v>
      </c>
      <c r="J52" s="32">
        <v>97.7</v>
      </c>
      <c r="K52" s="32">
        <v>97.8</v>
      </c>
      <c r="L52" s="32">
        <v>97.7</v>
      </c>
      <c r="M52" s="32">
        <v>97.3</v>
      </c>
      <c r="N52" s="32">
        <f>AVERAGE(B52:M52)</f>
        <v>97.916666666666671</v>
      </c>
    </row>
    <row r="53" spans="1:14" ht="13.5">
      <c r="A53" s="29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</row>
    <row r="54" spans="1:14" ht="13.5">
      <c r="A54" s="31">
        <v>2016</v>
      </c>
      <c r="B54" s="32">
        <v>96.9</v>
      </c>
      <c r="C54" s="32">
        <v>0</v>
      </c>
      <c r="D54" s="32">
        <v>0</v>
      </c>
      <c r="E54" s="32">
        <v>0</v>
      </c>
      <c r="F54" s="32">
        <v>0</v>
      </c>
      <c r="G54" s="32">
        <v>0</v>
      </c>
      <c r="H54" s="32">
        <v>0</v>
      </c>
      <c r="I54" s="32">
        <v>0</v>
      </c>
      <c r="J54" s="32">
        <v>0</v>
      </c>
      <c r="K54" s="32">
        <v>0</v>
      </c>
      <c r="L54" s="32">
        <v>0</v>
      </c>
      <c r="M54" s="32">
        <v>0</v>
      </c>
      <c r="N54" s="32">
        <f>AVERAGE(B54:M54)</f>
        <v>8.0750000000000011</v>
      </c>
    </row>
    <row r="55" spans="1:14" ht="13.5">
      <c r="A55" s="31">
        <v>2017</v>
      </c>
      <c r="B55" s="32">
        <v>0</v>
      </c>
      <c r="C55" s="32">
        <v>0</v>
      </c>
      <c r="D55" s="32">
        <v>0</v>
      </c>
      <c r="E55" s="32">
        <v>0</v>
      </c>
      <c r="F55" s="32">
        <v>0</v>
      </c>
      <c r="G55" s="32">
        <v>0</v>
      </c>
      <c r="H55" s="32">
        <v>0</v>
      </c>
      <c r="I55" s="32">
        <v>0</v>
      </c>
      <c r="J55" s="32">
        <v>0</v>
      </c>
      <c r="K55" s="32">
        <v>0</v>
      </c>
      <c r="L55" s="32">
        <v>0</v>
      </c>
      <c r="M55" s="32">
        <v>0</v>
      </c>
      <c r="N55" s="32">
        <f t="shared" ref="N55:N58" si="0">AVERAGE(B55:M55)</f>
        <v>0</v>
      </c>
    </row>
    <row r="56" spans="1:14" ht="13.5">
      <c r="A56" s="31">
        <v>2018</v>
      </c>
      <c r="B56" s="32">
        <v>0</v>
      </c>
      <c r="C56" s="32">
        <v>0</v>
      </c>
      <c r="D56" s="32">
        <v>0</v>
      </c>
      <c r="E56" s="32">
        <v>0</v>
      </c>
      <c r="F56" s="32">
        <v>0</v>
      </c>
      <c r="G56" s="32">
        <v>0</v>
      </c>
      <c r="H56" s="32">
        <v>0</v>
      </c>
      <c r="I56" s="32">
        <v>0</v>
      </c>
      <c r="J56" s="32">
        <v>0</v>
      </c>
      <c r="K56" s="32">
        <v>0</v>
      </c>
      <c r="L56" s="32">
        <v>0</v>
      </c>
      <c r="M56" s="32">
        <v>0</v>
      </c>
      <c r="N56" s="32">
        <f t="shared" si="0"/>
        <v>0</v>
      </c>
    </row>
    <row r="57" spans="1:14" ht="13.5">
      <c r="A57" s="31">
        <v>2019</v>
      </c>
      <c r="B57" s="32">
        <v>0</v>
      </c>
      <c r="C57" s="32">
        <v>0</v>
      </c>
      <c r="D57" s="32">
        <v>0</v>
      </c>
      <c r="E57" s="32">
        <v>0</v>
      </c>
      <c r="F57" s="32">
        <v>0</v>
      </c>
      <c r="G57" s="32">
        <v>0</v>
      </c>
      <c r="H57" s="32">
        <v>0</v>
      </c>
      <c r="I57" s="32">
        <v>0</v>
      </c>
      <c r="J57" s="32">
        <v>0</v>
      </c>
      <c r="K57" s="32">
        <v>0</v>
      </c>
      <c r="L57" s="32">
        <v>0</v>
      </c>
      <c r="M57" s="32">
        <v>0</v>
      </c>
      <c r="N57" s="32">
        <f t="shared" si="0"/>
        <v>0</v>
      </c>
    </row>
    <row r="58" spans="1:14" ht="13.5">
      <c r="A58" s="31">
        <v>2020</v>
      </c>
      <c r="B58" s="32">
        <v>0</v>
      </c>
      <c r="C58" s="32">
        <v>0</v>
      </c>
      <c r="D58" s="32">
        <v>0</v>
      </c>
      <c r="E58" s="32">
        <v>0</v>
      </c>
      <c r="F58" s="32">
        <v>0</v>
      </c>
      <c r="G58" s="32">
        <v>0</v>
      </c>
      <c r="H58" s="32">
        <v>0</v>
      </c>
      <c r="I58" s="32">
        <v>0</v>
      </c>
      <c r="J58" s="32">
        <v>0</v>
      </c>
      <c r="K58" s="32">
        <v>0</v>
      </c>
      <c r="L58" s="32">
        <v>0</v>
      </c>
      <c r="M58" s="32">
        <v>0</v>
      </c>
      <c r="N58" s="32">
        <f t="shared" si="0"/>
        <v>0</v>
      </c>
    </row>
    <row r="60" spans="1:14" ht="13.5">
      <c r="A60" s="31">
        <v>2021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  <c r="G60" s="32">
        <v>0</v>
      </c>
      <c r="H60" s="32">
        <v>0</v>
      </c>
      <c r="I60" s="32">
        <v>0</v>
      </c>
      <c r="J60" s="32">
        <v>0</v>
      </c>
      <c r="K60" s="32">
        <v>0</v>
      </c>
      <c r="L60" s="32">
        <v>0</v>
      </c>
      <c r="M60" s="32">
        <v>0</v>
      </c>
      <c r="N60" s="32">
        <f>AVERAGE(B60:M60)</f>
        <v>0</v>
      </c>
    </row>
    <row r="61" spans="1:14" ht="13.5">
      <c r="A61" s="31">
        <v>2022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  <c r="G61" s="32">
        <v>0</v>
      </c>
      <c r="H61" s="32">
        <v>0</v>
      </c>
      <c r="I61" s="32">
        <v>0</v>
      </c>
      <c r="J61" s="32">
        <v>0</v>
      </c>
      <c r="K61" s="32">
        <v>0</v>
      </c>
      <c r="L61" s="32">
        <v>0</v>
      </c>
      <c r="M61" s="32">
        <v>0</v>
      </c>
      <c r="N61" s="32">
        <f t="shared" ref="N61:N64" si="1">AVERAGE(B61:M61)</f>
        <v>0</v>
      </c>
    </row>
    <row r="62" spans="1:14" ht="13.5">
      <c r="A62" s="31">
        <v>2023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  <c r="G62" s="32">
        <v>0</v>
      </c>
      <c r="H62" s="32">
        <v>0</v>
      </c>
      <c r="I62" s="32">
        <v>0</v>
      </c>
      <c r="J62" s="32">
        <v>0</v>
      </c>
      <c r="K62" s="32">
        <v>0</v>
      </c>
      <c r="L62" s="32">
        <v>0</v>
      </c>
      <c r="M62" s="32">
        <v>0</v>
      </c>
      <c r="N62" s="32">
        <f t="shared" si="1"/>
        <v>0</v>
      </c>
    </row>
    <row r="63" spans="1:14" ht="13.5">
      <c r="A63" s="31">
        <v>2024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  <c r="G63" s="32">
        <v>0</v>
      </c>
      <c r="H63" s="32">
        <v>0</v>
      </c>
      <c r="I63" s="32">
        <v>0</v>
      </c>
      <c r="J63" s="32">
        <v>0</v>
      </c>
      <c r="K63" s="32">
        <v>0</v>
      </c>
      <c r="L63" s="32">
        <v>0</v>
      </c>
      <c r="M63" s="32">
        <v>0</v>
      </c>
      <c r="N63" s="32">
        <f t="shared" si="1"/>
        <v>0</v>
      </c>
    </row>
    <row r="64" spans="1:14" ht="13.5">
      <c r="A64" s="31">
        <v>2025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  <c r="G64" s="32">
        <v>0</v>
      </c>
      <c r="H64" s="32">
        <v>0</v>
      </c>
      <c r="I64" s="32">
        <v>0</v>
      </c>
      <c r="J64" s="32">
        <v>0</v>
      </c>
      <c r="K64" s="32">
        <v>0</v>
      </c>
      <c r="L64" s="32">
        <v>0</v>
      </c>
      <c r="M64" s="32">
        <v>0</v>
      </c>
      <c r="N64" s="32">
        <f t="shared" si="1"/>
        <v>0</v>
      </c>
    </row>
    <row r="66" spans="1:14" ht="13.5">
      <c r="A66" s="31">
        <v>2026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  <c r="G66" s="32">
        <v>0</v>
      </c>
      <c r="H66" s="32">
        <v>0</v>
      </c>
      <c r="I66" s="32">
        <v>0</v>
      </c>
      <c r="J66" s="32">
        <v>0</v>
      </c>
      <c r="K66" s="32">
        <v>0</v>
      </c>
      <c r="L66" s="32">
        <v>0</v>
      </c>
      <c r="M66" s="32">
        <v>0</v>
      </c>
      <c r="N66" s="32">
        <f>AVERAGE(B66:M66)</f>
        <v>0</v>
      </c>
    </row>
    <row r="67" spans="1:14" ht="13.5">
      <c r="A67" s="31">
        <v>2027</v>
      </c>
      <c r="B67" s="32">
        <v>0</v>
      </c>
      <c r="C67" s="32">
        <v>0</v>
      </c>
      <c r="D67" s="32">
        <v>0</v>
      </c>
      <c r="E67" s="32">
        <v>0</v>
      </c>
      <c r="F67" s="32">
        <v>0</v>
      </c>
      <c r="G67" s="32">
        <v>0</v>
      </c>
      <c r="H67" s="32">
        <v>0</v>
      </c>
      <c r="I67" s="32">
        <v>0</v>
      </c>
      <c r="J67" s="32">
        <v>0</v>
      </c>
      <c r="K67" s="32">
        <v>0</v>
      </c>
      <c r="L67" s="32">
        <v>0</v>
      </c>
      <c r="M67" s="32">
        <v>0</v>
      </c>
      <c r="N67" s="32">
        <f t="shared" ref="N67:N70" si="2">AVERAGE(B67:M67)</f>
        <v>0</v>
      </c>
    </row>
    <row r="68" spans="1:14" ht="13.5">
      <c r="A68" s="31">
        <v>2028</v>
      </c>
      <c r="B68" s="32">
        <v>0</v>
      </c>
      <c r="C68" s="32">
        <v>0</v>
      </c>
      <c r="D68" s="32">
        <v>0</v>
      </c>
      <c r="E68" s="32">
        <v>0</v>
      </c>
      <c r="F68" s="32">
        <v>0</v>
      </c>
      <c r="G68" s="32">
        <v>0</v>
      </c>
      <c r="H68" s="32">
        <v>0</v>
      </c>
      <c r="I68" s="32">
        <v>0</v>
      </c>
      <c r="J68" s="32">
        <v>0</v>
      </c>
      <c r="K68" s="32">
        <v>0</v>
      </c>
      <c r="L68" s="32">
        <v>0</v>
      </c>
      <c r="M68" s="32">
        <v>0</v>
      </c>
      <c r="N68" s="32">
        <f t="shared" si="2"/>
        <v>0</v>
      </c>
    </row>
    <row r="69" spans="1:14" ht="13.5">
      <c r="A69" s="31">
        <v>2029</v>
      </c>
      <c r="B69" s="32">
        <v>0</v>
      </c>
      <c r="C69" s="32">
        <v>0</v>
      </c>
      <c r="D69" s="32">
        <v>0</v>
      </c>
      <c r="E69" s="32">
        <v>0</v>
      </c>
      <c r="F69" s="32">
        <v>0</v>
      </c>
      <c r="G69" s="32">
        <v>0</v>
      </c>
      <c r="H69" s="32">
        <v>0</v>
      </c>
      <c r="I69" s="32">
        <v>0</v>
      </c>
      <c r="J69" s="32">
        <v>0</v>
      </c>
      <c r="K69" s="32">
        <v>0</v>
      </c>
      <c r="L69" s="32">
        <v>0</v>
      </c>
      <c r="M69" s="32">
        <v>0</v>
      </c>
      <c r="N69" s="32">
        <f t="shared" si="2"/>
        <v>0</v>
      </c>
    </row>
    <row r="70" spans="1:14" ht="13.5">
      <c r="A70" s="31">
        <v>2030</v>
      </c>
      <c r="B70" s="32">
        <v>0</v>
      </c>
      <c r="C70" s="32">
        <v>0</v>
      </c>
      <c r="D70" s="32">
        <v>0</v>
      </c>
      <c r="E70" s="32">
        <v>0</v>
      </c>
      <c r="F70" s="32">
        <v>0</v>
      </c>
      <c r="G70" s="32">
        <v>0</v>
      </c>
      <c r="H70" s="32">
        <v>0</v>
      </c>
      <c r="I70" s="32">
        <v>0</v>
      </c>
      <c r="J70" s="32">
        <v>0</v>
      </c>
      <c r="K70" s="32">
        <v>0</v>
      </c>
      <c r="L70" s="32">
        <v>0</v>
      </c>
      <c r="M70" s="32">
        <v>0</v>
      </c>
      <c r="N70" s="32">
        <f t="shared" si="2"/>
        <v>0</v>
      </c>
    </row>
  </sheetData>
  <mergeCells count="1">
    <mergeCell ref="N10:N11"/>
  </mergeCells>
  <hyperlinks>
    <hyperlink ref="N3" r:id="rId1"/>
    <hyperlink ref="N4" r:id="rId2"/>
    <hyperlink ref="A1" location="Plan!A1" display="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PlanI</vt:lpstr>
      <vt:lpstr>VarIPC</vt:lpstr>
      <vt:lpstr>Beg_Bal</vt:lpstr>
      <vt:lpstr>Extra_Pay</vt:lpstr>
      <vt:lpstr>PlanI!Impression_des_titres</vt:lpstr>
      <vt:lpstr>Int</vt:lpstr>
      <vt:lpstr>Interest_Rate</vt:lpstr>
      <vt:lpstr>Loan_Amount</vt:lpstr>
      <vt:lpstr>Loan_Start</vt:lpstr>
      <vt:lpstr>Loan_Years</vt:lpstr>
      <vt:lpstr>Num_Pmt_Per_Year</vt:lpstr>
      <vt:lpstr>Pay_Num</vt:lpstr>
      <vt:lpstr>Princ</vt:lpstr>
      <vt:lpstr>Sched_Pay</vt:lpstr>
      <vt:lpstr>Total_Pay</vt:lpstr>
      <vt:lpstr>PlanI!Zone_d_impression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Schnegg</dc:creator>
  <cp:lastModifiedBy>Monique Schnegg</cp:lastModifiedBy>
  <cp:lastPrinted>2016-02-25T07:15:33Z</cp:lastPrinted>
  <dcterms:created xsi:type="dcterms:W3CDTF">1996-10-21T11:03:58Z</dcterms:created>
  <dcterms:modified xsi:type="dcterms:W3CDTF">2016-02-25T08:14:42Z</dcterms:modified>
</cp:coreProperties>
</file>