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11565" activeTab="3"/>
  </bookViews>
  <sheets>
    <sheet name="Données" sheetId="1" r:id="rId1"/>
    <sheet name="Stock" sheetId="6" r:id="rId2"/>
    <sheet name="Cumul stock" sheetId="10" r:id="rId3"/>
    <sheet name="Saisie" sheetId="4" r:id="rId4"/>
    <sheet name="Listes carrelets" sheetId="5" r:id="rId5"/>
  </sheets>
  <definedNames>
    <definedName name="_xlnm._FilterDatabase" localSheetId="0" hidden="1">Données!$A$1:$H$1</definedName>
    <definedName name="_xlnm._FilterDatabase" localSheetId="4" hidden="1">'Listes carrelets'!$B$6:$C$19</definedName>
    <definedName name="_xlnm._FilterDatabase" localSheetId="3" hidden="1">Saisie!$C$2:$E$2</definedName>
    <definedName name="_xlnm._FilterDatabase" localSheetId="1" hidden="1">Stock!#REF!</definedName>
    <definedName name="_xlnm.Print_Area" localSheetId="4">'Listes carrelets'!$B$2:$F$19</definedName>
    <definedName name="_xlnm.Print_Area" localSheetId="3">Saisie!$B$2:$G$22</definedName>
  </definedNames>
  <calcPr calcId="145621"/>
  <fileRecoveryPr repairLoad="1"/>
</workbook>
</file>

<file path=xl/calcChain.xml><?xml version="1.0" encoding="utf-8"?>
<calcChain xmlns="http://schemas.openxmlformats.org/spreadsheetml/2006/main">
  <c r="C7" i="5" l="1"/>
  <c r="E4" i="6"/>
  <c r="E5" i="6"/>
  <c r="E6" i="6"/>
  <c r="E7" i="6"/>
  <c r="E8" i="6"/>
  <c r="E9" i="6"/>
  <c r="E10" i="6"/>
  <c r="E11" i="6"/>
  <c r="E12" i="6"/>
  <c r="E13" i="6"/>
  <c r="E14" i="6"/>
  <c r="E15" i="6"/>
  <c r="E3" i="6"/>
  <c r="D4" i="6" l="1"/>
  <c r="D5" i="6"/>
  <c r="D6" i="6"/>
  <c r="D7" i="6"/>
  <c r="D8" i="6"/>
  <c r="D9" i="6"/>
  <c r="D10" i="6"/>
  <c r="D11" i="6"/>
  <c r="D12" i="6"/>
  <c r="D13" i="6"/>
  <c r="D14" i="6"/>
  <c r="D15" i="6"/>
  <c r="D3" i="6"/>
  <c r="C8" i="1" l="1"/>
  <c r="C9" i="1"/>
  <c r="C2" i="1"/>
  <c r="C3" i="1"/>
  <c r="C4" i="1"/>
  <c r="C10" i="1"/>
  <c r="C11" i="1"/>
  <c r="C12" i="1"/>
  <c r="C5" i="1"/>
  <c r="C6" i="1"/>
  <c r="C15" i="1"/>
  <c r="C16" i="1"/>
  <c r="C13" i="1"/>
  <c r="C14" i="1"/>
  <c r="C17" i="1"/>
  <c r="C18" i="1"/>
  <c r="C19" i="1"/>
  <c r="C20" i="1"/>
  <c r="C21" i="1"/>
  <c r="C22" i="1"/>
  <c r="C25" i="1"/>
  <c r="C26" i="1"/>
  <c r="C27" i="1"/>
  <c r="C23" i="1"/>
  <c r="C24" i="1"/>
  <c r="C28" i="1"/>
  <c r="C29" i="1"/>
  <c r="C30" i="1"/>
  <c r="C31" i="1"/>
  <c r="C32" i="1"/>
  <c r="C7" i="1"/>
  <c r="F5" i="4" l="1" a="1"/>
  <c r="F5" i="4" s="1"/>
  <c r="F7" i="4" a="1"/>
  <c r="F7" i="4" s="1"/>
  <c r="F9" i="4" a="1"/>
  <c r="F9" i="4" s="1"/>
  <c r="F11" i="4" a="1"/>
  <c r="F11" i="4" s="1"/>
  <c r="F13" i="4" a="1"/>
  <c r="F13" i="4" s="1"/>
  <c r="F15" i="4" a="1"/>
  <c r="F15" i="4" s="1"/>
  <c r="F17" i="4" a="1"/>
  <c r="F17" i="4" s="1"/>
  <c r="F19" i="4" a="1"/>
  <c r="F19" i="4" s="1"/>
  <c r="F21" i="4" a="1"/>
  <c r="F21" i="4" s="1"/>
  <c r="F3" i="4" a="1"/>
  <c r="F3" i="4" s="1"/>
  <c r="F4" i="4" a="1"/>
  <c r="F4" i="4" s="1"/>
  <c r="F6" i="4" a="1"/>
  <c r="F6" i="4" s="1"/>
  <c r="F8" i="4" a="1"/>
  <c r="F8" i="4" s="1"/>
  <c r="F10" i="4" a="1"/>
  <c r="F10" i="4" s="1"/>
  <c r="F12" i="4" a="1"/>
  <c r="F12" i="4" s="1"/>
  <c r="F14" i="4" a="1"/>
  <c r="F14" i="4" s="1"/>
  <c r="F16" i="4" a="1"/>
  <c r="F16" i="4" s="1"/>
  <c r="F18" i="4" a="1"/>
  <c r="F18" i="4" s="1"/>
  <c r="F20" i="4" a="1"/>
  <c r="F20" i="4" s="1"/>
  <c r="F22" i="4" a="1"/>
  <c r="F22" i="4" s="1"/>
  <c r="G5" i="4" a="1"/>
  <c r="G5" i="4" s="1"/>
  <c r="G7" i="4" a="1"/>
  <c r="G7" i="4" s="1"/>
  <c r="G9" i="4" a="1"/>
  <c r="G9" i="4" s="1"/>
  <c r="G11" i="4" a="1"/>
  <c r="G11" i="4" s="1"/>
  <c r="G13" i="4" a="1"/>
  <c r="G13" i="4" s="1"/>
  <c r="G15" i="4" a="1"/>
  <c r="G15" i="4" s="1"/>
  <c r="G17" i="4" a="1"/>
  <c r="G17" i="4" s="1"/>
  <c r="G19" i="4" a="1"/>
  <c r="G19" i="4" s="1"/>
  <c r="G21" i="4" a="1"/>
  <c r="G21" i="4" s="1"/>
  <c r="G3" i="4" a="1"/>
  <c r="G3" i="4" s="1"/>
  <c r="G4" i="4" a="1"/>
  <c r="G4" i="4" s="1"/>
  <c r="G6" i="4" a="1"/>
  <c r="G6" i="4" s="1"/>
  <c r="G8" i="4" a="1"/>
  <c r="G8" i="4" s="1"/>
  <c r="G10" i="4" a="1"/>
  <c r="G10" i="4" s="1"/>
  <c r="G12" i="4" a="1"/>
  <c r="G12" i="4" s="1"/>
  <c r="G14" i="4" a="1"/>
  <c r="G14" i="4" s="1"/>
  <c r="G16" i="4" a="1"/>
  <c r="G16" i="4" s="1"/>
  <c r="G18" i="4" a="1"/>
  <c r="G18" i="4" s="1"/>
  <c r="G20" i="4" a="1"/>
  <c r="G20" i="4" s="1"/>
  <c r="G22" i="4" a="1"/>
  <c r="G22" i="4" s="1"/>
  <c r="F3" i="6" l="1"/>
  <c r="I3" i="6" s="1"/>
  <c r="C15" i="5" s="1"/>
  <c r="F4" i="6"/>
  <c r="I4" i="6" s="1"/>
  <c r="F6" i="6"/>
  <c r="I6" i="6" s="1"/>
  <c r="F8" i="6"/>
  <c r="I8" i="6" s="1"/>
  <c r="F10" i="6"/>
  <c r="I10" i="6" s="1"/>
  <c r="C11" i="5" s="1"/>
  <c r="F12" i="6"/>
  <c r="I12" i="6" s="1"/>
  <c r="F14" i="6"/>
  <c r="I14" i="6" s="1"/>
  <c r="C8" i="5" s="1"/>
  <c r="C18" i="5"/>
  <c r="C16" i="5"/>
  <c r="F5" i="6"/>
  <c r="I5" i="6" s="1"/>
  <c r="C14" i="5" s="1"/>
  <c r="F7" i="6"/>
  <c r="I7" i="6" s="1"/>
  <c r="F9" i="6"/>
  <c r="I9" i="6" s="1"/>
  <c r="F11" i="6"/>
  <c r="I11" i="6" s="1"/>
  <c r="C9" i="5" s="1"/>
  <c r="F13" i="6"/>
  <c r="I13" i="6" s="1"/>
  <c r="C10" i="5" s="1"/>
  <c r="F15" i="6"/>
  <c r="I15" i="6" s="1"/>
  <c r="C17" i="5" s="1"/>
  <c r="C19" i="5"/>
  <c r="C13" i="5" l="1"/>
  <c r="C12" i="5"/>
</calcChain>
</file>

<file path=xl/sharedStrings.xml><?xml version="1.0" encoding="utf-8"?>
<sst xmlns="http://schemas.openxmlformats.org/spreadsheetml/2006/main" count="197" uniqueCount="49">
  <si>
    <t>Quantité</t>
  </si>
  <si>
    <t>-</t>
  </si>
  <si>
    <t>Gamme</t>
  </si>
  <si>
    <t>Produit</t>
  </si>
  <si>
    <t>N°</t>
  </si>
  <si>
    <t>Largeur cintre mini</t>
  </si>
  <si>
    <t>Largeur cintre maxi</t>
  </si>
  <si>
    <t>Valeur</t>
  </si>
  <si>
    <t>Concatener</t>
  </si>
  <si>
    <t>Nom carrelet</t>
  </si>
  <si>
    <t>Liste à servir</t>
  </si>
  <si>
    <t>Poste :</t>
  </si>
  <si>
    <t>Date</t>
  </si>
  <si>
    <t>H019</t>
  </si>
  <si>
    <t>Identification carrelet</t>
  </si>
  <si>
    <t>Quantité initiale</t>
  </si>
  <si>
    <t>Quantité Disponible</t>
  </si>
  <si>
    <t>Quantité utile</t>
  </si>
  <si>
    <t>Quantité à lancer</t>
  </si>
  <si>
    <t>Carrelet correspondant</t>
  </si>
  <si>
    <t>Quantité unitaire</t>
  </si>
  <si>
    <t>Quantité total</t>
  </si>
  <si>
    <t>A</t>
  </si>
  <si>
    <t>B</t>
  </si>
  <si>
    <t>C</t>
  </si>
  <si>
    <t>D</t>
  </si>
  <si>
    <t>E</t>
  </si>
  <si>
    <t>Bois1</t>
  </si>
  <si>
    <t>Bois2</t>
  </si>
  <si>
    <t>Bois3</t>
  </si>
  <si>
    <t>Bois4</t>
  </si>
  <si>
    <t>Bois5</t>
  </si>
  <si>
    <t>Bois6</t>
  </si>
  <si>
    <t>Bois7</t>
  </si>
  <si>
    <t>Bois8</t>
  </si>
  <si>
    <t>Carrelets</t>
  </si>
  <si>
    <t>Nom stock</t>
  </si>
  <si>
    <t>L100</t>
  </si>
  <si>
    <t>C026</t>
  </si>
  <si>
    <t>L150</t>
  </si>
  <si>
    <t>F080</t>
  </si>
  <si>
    <t>F090</t>
  </si>
  <si>
    <t>G016</t>
  </si>
  <si>
    <t>P016</t>
  </si>
  <si>
    <t>L200</t>
  </si>
  <si>
    <t>L250</t>
  </si>
  <si>
    <t>L300</t>
  </si>
  <si>
    <t>L350</t>
  </si>
  <si>
    <t>Ilot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</si>
</sst>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3" xfId="0" applyFill="1" applyBorder="1"/>
    <xf numFmtId="0" fontId="0" fillId="0" borderId="6" xfId="0" applyFill="1" applyBorder="1"/>
    <xf numFmtId="0" fontId="0" fillId="0" borderId="9" xfId="0" applyFill="1" applyBorder="1"/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1</xdr:row>
          <xdr:rowOff>133350</xdr:rowOff>
        </xdr:from>
        <xdr:to>
          <xdr:col>5</xdr:col>
          <xdr:colOff>304800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apparaitre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0</xdr:rowOff>
        </xdr:from>
        <xdr:to>
          <xdr:col>8</xdr:col>
          <xdr:colOff>161925</xdr:colOff>
          <xdr:row>1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161925</xdr:rowOff>
        </xdr:from>
        <xdr:to>
          <xdr:col>8</xdr:col>
          <xdr:colOff>752475</xdr:colOff>
          <xdr:row>2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si Quantité =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123825</xdr:rowOff>
        </xdr:from>
        <xdr:to>
          <xdr:col>9</xdr:col>
          <xdr:colOff>733425</xdr:colOff>
          <xdr:row>4</xdr:row>
          <xdr:rowOff>66675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journée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9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G1" sqref="G1"/>
    </sheetView>
  </sheetViews>
  <sheetFormatPr baseColWidth="10" defaultRowHeight="15" x14ac:dyDescent="0.25"/>
  <cols>
    <col min="1" max="1" width="17.42578125" style="1" bestFit="1" customWidth="1"/>
    <col min="2" max="2" width="17.42578125" style="1" customWidth="1"/>
    <col min="3" max="3" width="27.7109375" style="1" bestFit="1" customWidth="1"/>
    <col min="4" max="5" width="24.28515625" style="1" customWidth="1"/>
    <col min="6" max="6" width="22.28515625" style="17" bestFit="1" customWidth="1"/>
    <col min="7" max="7" width="17.42578125" style="1" bestFit="1" customWidth="1"/>
    <col min="8" max="8" width="20.140625" style="14" bestFit="1" customWidth="1"/>
    <col min="9" max="16384" width="11.42578125" style="1"/>
  </cols>
  <sheetData>
    <row r="1" spans="1:8" ht="15" customHeight="1" x14ac:dyDescent="0.25">
      <c r="A1" s="10" t="s">
        <v>2</v>
      </c>
      <c r="B1" s="4" t="s">
        <v>3</v>
      </c>
      <c r="C1" s="4" t="s">
        <v>8</v>
      </c>
      <c r="D1" s="4" t="s">
        <v>5</v>
      </c>
      <c r="E1" s="4" t="s">
        <v>6</v>
      </c>
      <c r="F1" s="4" t="s">
        <v>35</v>
      </c>
      <c r="G1" s="4" t="s">
        <v>0</v>
      </c>
      <c r="H1" s="5" t="s">
        <v>36</v>
      </c>
    </row>
    <row r="2" spans="1:8" ht="15" customHeight="1" x14ac:dyDescent="0.25">
      <c r="A2" s="11">
        <v>1</v>
      </c>
      <c r="B2" s="6" t="s">
        <v>22</v>
      </c>
      <c r="C2" s="6" t="str">
        <f t="shared" ref="C2:C32" si="0">CONCATENATE(A2,B2)</f>
        <v>1A</v>
      </c>
      <c r="D2" s="6">
        <v>50</v>
      </c>
      <c r="E2" s="6">
        <v>100</v>
      </c>
      <c r="F2" s="6" t="s">
        <v>27</v>
      </c>
      <c r="G2" s="6">
        <v>2</v>
      </c>
      <c r="H2" s="7" t="s">
        <v>37</v>
      </c>
    </row>
    <row r="3" spans="1:8" ht="15" customHeight="1" x14ac:dyDescent="0.25">
      <c r="A3" s="11">
        <v>1</v>
      </c>
      <c r="B3" s="6" t="s">
        <v>22</v>
      </c>
      <c r="C3" s="6" t="str">
        <f t="shared" si="0"/>
        <v>1A</v>
      </c>
      <c r="D3" s="6">
        <v>101</v>
      </c>
      <c r="E3" s="6">
        <v>150</v>
      </c>
      <c r="F3" s="6" t="s">
        <v>27</v>
      </c>
      <c r="G3" s="6">
        <v>2</v>
      </c>
      <c r="H3" s="7" t="s">
        <v>37</v>
      </c>
    </row>
    <row r="4" spans="1:8" ht="15" customHeight="1" x14ac:dyDescent="0.25">
      <c r="A4" s="11">
        <v>1</v>
      </c>
      <c r="B4" s="6" t="s">
        <v>22</v>
      </c>
      <c r="C4" s="6" t="str">
        <f t="shared" si="0"/>
        <v>1A</v>
      </c>
      <c r="D4" s="6">
        <v>151</v>
      </c>
      <c r="E4" s="6">
        <v>200</v>
      </c>
      <c r="F4" s="6" t="s">
        <v>27</v>
      </c>
      <c r="G4" s="6">
        <v>2</v>
      </c>
      <c r="H4" s="7" t="s">
        <v>37</v>
      </c>
    </row>
    <row r="5" spans="1:8" ht="15" customHeight="1" x14ac:dyDescent="0.25">
      <c r="A5" s="11">
        <v>1</v>
      </c>
      <c r="B5" s="6" t="s">
        <v>23</v>
      </c>
      <c r="C5" s="6" t="str">
        <f t="shared" si="0"/>
        <v>1B</v>
      </c>
      <c r="D5" s="6">
        <v>50</v>
      </c>
      <c r="E5" s="6">
        <v>100</v>
      </c>
      <c r="F5" s="6" t="s">
        <v>1</v>
      </c>
      <c r="G5" s="6">
        <v>0</v>
      </c>
      <c r="H5" s="7" t="s">
        <v>1</v>
      </c>
    </row>
    <row r="6" spans="1:8" ht="15" customHeight="1" x14ac:dyDescent="0.25">
      <c r="A6" s="11">
        <v>1</v>
      </c>
      <c r="B6" s="6" t="s">
        <v>23</v>
      </c>
      <c r="C6" s="6" t="str">
        <f t="shared" si="0"/>
        <v>1B</v>
      </c>
      <c r="D6" s="6">
        <v>101</v>
      </c>
      <c r="E6" s="6">
        <v>150</v>
      </c>
      <c r="F6" s="6" t="s">
        <v>1</v>
      </c>
      <c r="G6" s="6">
        <v>0</v>
      </c>
      <c r="H6" s="7" t="s">
        <v>1</v>
      </c>
    </row>
    <row r="7" spans="1:8" ht="15" customHeight="1" x14ac:dyDescent="0.25">
      <c r="A7" s="11">
        <v>1</v>
      </c>
      <c r="B7" s="6" t="s">
        <v>24</v>
      </c>
      <c r="C7" s="6" t="str">
        <f t="shared" si="0"/>
        <v>1C</v>
      </c>
      <c r="D7" s="6">
        <v>50</v>
      </c>
      <c r="E7" s="6">
        <v>100</v>
      </c>
      <c r="F7" s="38" t="s">
        <v>28</v>
      </c>
      <c r="G7" s="6">
        <v>2</v>
      </c>
      <c r="H7" s="7" t="s">
        <v>38</v>
      </c>
    </row>
    <row r="8" spans="1:8" ht="15" customHeight="1" x14ac:dyDescent="0.25">
      <c r="A8" s="11">
        <v>1</v>
      </c>
      <c r="B8" s="6" t="s">
        <v>24</v>
      </c>
      <c r="C8" s="6" t="str">
        <f t="shared" si="0"/>
        <v>1C</v>
      </c>
      <c r="D8" s="6">
        <v>101</v>
      </c>
      <c r="E8" s="6">
        <v>150</v>
      </c>
      <c r="F8" s="38" t="s">
        <v>28</v>
      </c>
      <c r="G8" s="6">
        <v>2</v>
      </c>
      <c r="H8" s="7" t="s">
        <v>38</v>
      </c>
    </row>
    <row r="9" spans="1:8" ht="15" customHeight="1" x14ac:dyDescent="0.25">
      <c r="A9" s="11">
        <v>1</v>
      </c>
      <c r="B9" s="6" t="s">
        <v>24</v>
      </c>
      <c r="C9" s="6" t="str">
        <f t="shared" si="0"/>
        <v>1C</v>
      </c>
      <c r="D9" s="6">
        <v>151</v>
      </c>
      <c r="E9" s="6">
        <v>200</v>
      </c>
      <c r="F9" s="38" t="s">
        <v>28</v>
      </c>
      <c r="G9" s="6">
        <v>2</v>
      </c>
      <c r="H9" s="7" t="s">
        <v>38</v>
      </c>
    </row>
    <row r="10" spans="1:8" ht="15" customHeight="1" x14ac:dyDescent="0.25">
      <c r="A10" s="11">
        <v>1</v>
      </c>
      <c r="B10" s="6" t="s">
        <v>25</v>
      </c>
      <c r="C10" s="6" t="str">
        <f t="shared" si="0"/>
        <v>1D</v>
      </c>
      <c r="D10" s="6">
        <v>50</v>
      </c>
      <c r="E10" s="6">
        <v>100</v>
      </c>
      <c r="F10" s="6" t="s">
        <v>29</v>
      </c>
      <c r="G10" s="6">
        <v>2</v>
      </c>
      <c r="H10" s="7" t="s">
        <v>39</v>
      </c>
    </row>
    <row r="11" spans="1:8" ht="15" customHeight="1" x14ac:dyDescent="0.25">
      <c r="A11" s="11">
        <v>1</v>
      </c>
      <c r="B11" s="6" t="s">
        <v>25</v>
      </c>
      <c r="C11" s="6" t="str">
        <f t="shared" si="0"/>
        <v>1D</v>
      </c>
      <c r="D11" s="6">
        <v>101</v>
      </c>
      <c r="E11" s="6">
        <v>150</v>
      </c>
      <c r="F11" s="6" t="s">
        <v>29</v>
      </c>
      <c r="G11" s="6">
        <v>2</v>
      </c>
      <c r="H11" s="7" t="s">
        <v>39</v>
      </c>
    </row>
    <row r="12" spans="1:8" ht="15" customHeight="1" x14ac:dyDescent="0.25">
      <c r="A12" s="11">
        <v>1</v>
      </c>
      <c r="B12" s="6" t="s">
        <v>26</v>
      </c>
      <c r="C12" s="6" t="str">
        <f t="shared" si="0"/>
        <v>1E</v>
      </c>
      <c r="D12" s="6">
        <v>50</v>
      </c>
      <c r="E12" s="6">
        <v>100</v>
      </c>
      <c r="F12" s="6" t="s">
        <v>1</v>
      </c>
      <c r="G12" s="6">
        <v>0</v>
      </c>
      <c r="H12" s="7" t="s">
        <v>1</v>
      </c>
    </row>
    <row r="13" spans="1:8" ht="15" customHeight="1" x14ac:dyDescent="0.25">
      <c r="A13" s="11">
        <v>2</v>
      </c>
      <c r="B13" s="6" t="s">
        <v>22</v>
      </c>
      <c r="C13" s="6" t="str">
        <f t="shared" si="0"/>
        <v>2A</v>
      </c>
      <c r="D13" s="6">
        <v>50</v>
      </c>
      <c r="E13" s="6">
        <v>100</v>
      </c>
      <c r="F13" s="6" t="s">
        <v>30</v>
      </c>
      <c r="G13" s="6">
        <v>2</v>
      </c>
      <c r="H13" s="7" t="s">
        <v>40</v>
      </c>
    </row>
    <row r="14" spans="1:8" ht="15" customHeight="1" x14ac:dyDescent="0.25">
      <c r="A14" s="11">
        <v>2</v>
      </c>
      <c r="B14" s="6" t="s">
        <v>22</v>
      </c>
      <c r="C14" s="6" t="str">
        <f t="shared" si="0"/>
        <v>2A</v>
      </c>
      <c r="D14" s="6">
        <v>101</v>
      </c>
      <c r="E14" s="6">
        <v>150</v>
      </c>
      <c r="F14" s="6" t="s">
        <v>30</v>
      </c>
      <c r="G14" s="6">
        <v>2</v>
      </c>
      <c r="H14" s="7" t="s">
        <v>41</v>
      </c>
    </row>
    <row r="15" spans="1:8" ht="15" customHeight="1" x14ac:dyDescent="0.25">
      <c r="A15" s="11">
        <v>2</v>
      </c>
      <c r="B15" s="6" t="s">
        <v>23</v>
      </c>
      <c r="C15" s="6" t="str">
        <f t="shared" si="0"/>
        <v>2B</v>
      </c>
      <c r="D15" s="6">
        <v>50</v>
      </c>
      <c r="E15" s="6">
        <v>100</v>
      </c>
      <c r="F15" s="6" t="s">
        <v>31</v>
      </c>
      <c r="G15" s="6">
        <v>2</v>
      </c>
      <c r="H15" s="7" t="s">
        <v>13</v>
      </c>
    </row>
    <row r="16" spans="1:8" ht="15" customHeight="1" x14ac:dyDescent="0.25">
      <c r="A16" s="11">
        <v>2</v>
      </c>
      <c r="B16" s="6" t="s">
        <v>23</v>
      </c>
      <c r="C16" s="6" t="str">
        <f t="shared" si="0"/>
        <v>2B</v>
      </c>
      <c r="D16" s="6">
        <v>101</v>
      </c>
      <c r="E16" s="6">
        <v>150</v>
      </c>
      <c r="F16" s="6" t="s">
        <v>31</v>
      </c>
      <c r="G16" s="6">
        <v>2</v>
      </c>
      <c r="H16" s="7" t="s">
        <v>13</v>
      </c>
    </row>
    <row r="17" spans="1:8" ht="15" customHeight="1" x14ac:dyDescent="0.25">
      <c r="A17" s="11">
        <v>2</v>
      </c>
      <c r="B17" s="6" t="s">
        <v>24</v>
      </c>
      <c r="C17" s="6" t="str">
        <f t="shared" si="0"/>
        <v>2C</v>
      </c>
      <c r="D17" s="6">
        <v>50</v>
      </c>
      <c r="E17" s="6">
        <v>100</v>
      </c>
      <c r="F17" s="6" t="s">
        <v>32</v>
      </c>
      <c r="G17" s="6">
        <v>2</v>
      </c>
      <c r="H17" s="7" t="s">
        <v>42</v>
      </c>
    </row>
    <row r="18" spans="1:8" ht="15" customHeight="1" x14ac:dyDescent="0.25">
      <c r="A18" s="11">
        <v>2</v>
      </c>
      <c r="B18" s="6" t="s">
        <v>24</v>
      </c>
      <c r="C18" s="6" t="str">
        <f t="shared" si="0"/>
        <v>2C</v>
      </c>
      <c r="D18" s="6">
        <v>101</v>
      </c>
      <c r="E18" s="6">
        <v>150</v>
      </c>
      <c r="F18" s="6" t="s">
        <v>32</v>
      </c>
      <c r="G18" s="6">
        <v>2</v>
      </c>
      <c r="H18" s="7" t="s">
        <v>42</v>
      </c>
    </row>
    <row r="19" spans="1:8" ht="15" customHeight="1" x14ac:dyDescent="0.25">
      <c r="A19" s="11">
        <v>2</v>
      </c>
      <c r="B19" s="6" t="s">
        <v>24</v>
      </c>
      <c r="C19" s="6" t="str">
        <f t="shared" si="0"/>
        <v>2C</v>
      </c>
      <c r="D19" s="6">
        <v>151</v>
      </c>
      <c r="E19" s="6">
        <v>200</v>
      </c>
      <c r="F19" s="6" t="s">
        <v>32</v>
      </c>
      <c r="G19" s="6">
        <v>2</v>
      </c>
      <c r="H19" s="7" t="s">
        <v>42</v>
      </c>
    </row>
    <row r="20" spans="1:8" ht="15" customHeight="1" x14ac:dyDescent="0.25">
      <c r="A20" s="11">
        <v>2</v>
      </c>
      <c r="B20" s="6" t="s">
        <v>25</v>
      </c>
      <c r="C20" s="6" t="str">
        <f t="shared" si="0"/>
        <v>2D</v>
      </c>
      <c r="D20" s="6">
        <v>50</v>
      </c>
      <c r="E20" s="6">
        <v>100</v>
      </c>
      <c r="F20" s="6" t="s">
        <v>30</v>
      </c>
      <c r="G20" s="6">
        <v>2</v>
      </c>
      <c r="H20" s="7" t="s">
        <v>43</v>
      </c>
    </row>
    <row r="21" spans="1:8" ht="15" customHeight="1" x14ac:dyDescent="0.25">
      <c r="A21" s="11">
        <v>2</v>
      </c>
      <c r="B21" s="6" t="s">
        <v>25</v>
      </c>
      <c r="C21" s="6" t="str">
        <f t="shared" si="0"/>
        <v>2D</v>
      </c>
      <c r="D21" s="6">
        <v>101</v>
      </c>
      <c r="E21" s="6">
        <v>150</v>
      </c>
      <c r="F21" s="6" t="s">
        <v>30</v>
      </c>
      <c r="G21" s="6">
        <v>2</v>
      </c>
      <c r="H21" s="7" t="s">
        <v>43</v>
      </c>
    </row>
    <row r="22" spans="1:8" ht="15" customHeight="1" x14ac:dyDescent="0.25">
      <c r="A22" s="11">
        <v>2</v>
      </c>
      <c r="B22" s="6" t="s">
        <v>25</v>
      </c>
      <c r="C22" s="6" t="str">
        <f t="shared" si="0"/>
        <v>2D</v>
      </c>
      <c r="D22" s="6">
        <v>151</v>
      </c>
      <c r="E22" s="6">
        <v>200</v>
      </c>
      <c r="F22" s="6" t="s">
        <v>30</v>
      </c>
      <c r="G22" s="6">
        <v>2</v>
      </c>
      <c r="H22" s="7" t="s">
        <v>43</v>
      </c>
    </row>
    <row r="23" spans="1:8" ht="15" customHeight="1" x14ac:dyDescent="0.25">
      <c r="A23" s="11">
        <v>3</v>
      </c>
      <c r="B23" s="6" t="s">
        <v>22</v>
      </c>
      <c r="C23" s="6" t="str">
        <f t="shared" si="0"/>
        <v>3A</v>
      </c>
      <c r="D23" s="6">
        <v>50</v>
      </c>
      <c r="E23" s="6">
        <v>100</v>
      </c>
      <c r="F23" s="6" t="s">
        <v>33</v>
      </c>
      <c r="G23" s="6">
        <v>2</v>
      </c>
      <c r="H23" s="7" t="s">
        <v>44</v>
      </c>
    </row>
    <row r="24" spans="1:8" ht="15" customHeight="1" x14ac:dyDescent="0.25">
      <c r="A24" s="11">
        <v>3</v>
      </c>
      <c r="B24" s="6" t="s">
        <v>22</v>
      </c>
      <c r="C24" s="6" t="str">
        <f t="shared" si="0"/>
        <v>3A</v>
      </c>
      <c r="D24" s="6">
        <v>101</v>
      </c>
      <c r="E24" s="6">
        <v>150</v>
      </c>
      <c r="F24" s="6" t="s">
        <v>33</v>
      </c>
      <c r="G24" s="6">
        <v>2</v>
      </c>
      <c r="H24" s="7" t="s">
        <v>44</v>
      </c>
    </row>
    <row r="25" spans="1:8" ht="15" customHeight="1" x14ac:dyDescent="0.25">
      <c r="A25" s="11">
        <v>3</v>
      </c>
      <c r="B25" s="6" t="s">
        <v>23</v>
      </c>
      <c r="C25" s="6" t="str">
        <f t="shared" si="0"/>
        <v>3B</v>
      </c>
      <c r="D25" s="6">
        <v>50</v>
      </c>
      <c r="E25" s="6">
        <v>100</v>
      </c>
      <c r="F25" s="6" t="s">
        <v>33</v>
      </c>
      <c r="G25" s="6">
        <v>2</v>
      </c>
      <c r="H25" s="7" t="s">
        <v>45</v>
      </c>
    </row>
    <row r="26" spans="1:8" ht="15" customHeight="1" x14ac:dyDescent="0.25">
      <c r="A26" s="11">
        <v>3</v>
      </c>
      <c r="B26" s="6" t="s">
        <v>23</v>
      </c>
      <c r="C26" s="6" t="str">
        <f t="shared" si="0"/>
        <v>3B</v>
      </c>
      <c r="D26" s="6">
        <v>101</v>
      </c>
      <c r="E26" s="6">
        <v>150</v>
      </c>
      <c r="F26" s="6" t="s">
        <v>33</v>
      </c>
      <c r="G26" s="6">
        <v>2</v>
      </c>
      <c r="H26" s="7" t="s">
        <v>45</v>
      </c>
    </row>
    <row r="27" spans="1:8" ht="15" customHeight="1" x14ac:dyDescent="0.25">
      <c r="A27" s="11">
        <v>3</v>
      </c>
      <c r="B27" s="6" t="s">
        <v>23</v>
      </c>
      <c r="C27" s="6" t="str">
        <f t="shared" si="0"/>
        <v>3B</v>
      </c>
      <c r="D27" s="6">
        <v>151</v>
      </c>
      <c r="E27" s="6">
        <v>200</v>
      </c>
      <c r="F27" s="6" t="s">
        <v>33</v>
      </c>
      <c r="G27" s="6">
        <v>2</v>
      </c>
      <c r="H27" s="7" t="s">
        <v>45</v>
      </c>
    </row>
    <row r="28" spans="1:8" ht="15" customHeight="1" x14ac:dyDescent="0.25">
      <c r="A28" s="11">
        <v>3</v>
      </c>
      <c r="B28" s="6" t="s">
        <v>24</v>
      </c>
      <c r="C28" s="6" t="str">
        <f t="shared" si="0"/>
        <v>3C</v>
      </c>
      <c r="D28" s="6">
        <v>50</v>
      </c>
      <c r="E28" s="6">
        <v>100</v>
      </c>
      <c r="F28" s="6" t="s">
        <v>34</v>
      </c>
      <c r="G28" s="6">
        <v>2</v>
      </c>
      <c r="H28" s="7" t="s">
        <v>46</v>
      </c>
    </row>
    <row r="29" spans="1:8" ht="15" customHeight="1" x14ac:dyDescent="0.25">
      <c r="A29" s="11">
        <v>3</v>
      </c>
      <c r="B29" s="6" t="s">
        <v>24</v>
      </c>
      <c r="C29" s="6" t="str">
        <f t="shared" si="0"/>
        <v>3C</v>
      </c>
      <c r="D29" s="6">
        <v>101</v>
      </c>
      <c r="E29" s="6">
        <v>150</v>
      </c>
      <c r="F29" s="6" t="s">
        <v>34</v>
      </c>
      <c r="G29" s="6">
        <v>2</v>
      </c>
      <c r="H29" s="7" t="s">
        <v>46</v>
      </c>
    </row>
    <row r="30" spans="1:8" ht="15" customHeight="1" x14ac:dyDescent="0.25">
      <c r="A30" s="11">
        <v>3</v>
      </c>
      <c r="B30" s="6" t="s">
        <v>25</v>
      </c>
      <c r="C30" s="6" t="str">
        <f t="shared" si="0"/>
        <v>3D</v>
      </c>
      <c r="D30" s="6">
        <v>50</v>
      </c>
      <c r="E30" s="6">
        <v>100</v>
      </c>
      <c r="F30" s="6" t="s">
        <v>34</v>
      </c>
      <c r="G30" s="6">
        <v>2</v>
      </c>
      <c r="H30" s="7" t="s">
        <v>47</v>
      </c>
    </row>
    <row r="31" spans="1:8" ht="15" customHeight="1" x14ac:dyDescent="0.25">
      <c r="A31" s="11">
        <v>3</v>
      </c>
      <c r="B31" s="6" t="s">
        <v>25</v>
      </c>
      <c r="C31" s="6" t="str">
        <f t="shared" si="0"/>
        <v>3D</v>
      </c>
      <c r="D31" s="6">
        <v>101</v>
      </c>
      <c r="E31" s="6">
        <v>150</v>
      </c>
      <c r="F31" s="6" t="s">
        <v>34</v>
      </c>
      <c r="G31" s="6">
        <v>2</v>
      </c>
      <c r="H31" s="7" t="s">
        <v>47</v>
      </c>
    </row>
    <row r="32" spans="1:8" ht="15" customHeight="1" thickBot="1" x14ac:dyDescent="0.3">
      <c r="A32" s="12">
        <v>3</v>
      </c>
      <c r="B32" s="8" t="s">
        <v>25</v>
      </c>
      <c r="C32" s="8" t="str">
        <f t="shared" si="0"/>
        <v>3D</v>
      </c>
      <c r="D32" s="8">
        <v>151</v>
      </c>
      <c r="E32" s="8">
        <v>200</v>
      </c>
      <c r="F32" s="8" t="s">
        <v>34</v>
      </c>
      <c r="G32" s="8">
        <v>2</v>
      </c>
      <c r="H32" s="9" t="s">
        <v>47</v>
      </c>
    </row>
    <row r="33" spans="1:3" ht="15.75" thickBot="1" x14ac:dyDescent="0.3"/>
    <row r="34" spans="1:3" x14ac:dyDescent="0.25">
      <c r="A34" s="10">
        <v>1</v>
      </c>
      <c r="B34" s="4">
        <v>2</v>
      </c>
      <c r="C34" s="5">
        <v>3</v>
      </c>
    </row>
    <row r="35" spans="1:3" x14ac:dyDescent="0.25">
      <c r="A35" s="11" t="s">
        <v>22</v>
      </c>
      <c r="B35" s="6" t="s">
        <v>22</v>
      </c>
      <c r="C35" s="7" t="s">
        <v>22</v>
      </c>
    </row>
    <row r="36" spans="1:3" x14ac:dyDescent="0.25">
      <c r="A36" s="11" t="s">
        <v>23</v>
      </c>
      <c r="B36" s="6" t="s">
        <v>23</v>
      </c>
      <c r="C36" s="7" t="s">
        <v>23</v>
      </c>
    </row>
    <row r="37" spans="1:3" x14ac:dyDescent="0.25">
      <c r="A37" s="11" t="s">
        <v>24</v>
      </c>
      <c r="B37" s="6" t="s">
        <v>24</v>
      </c>
      <c r="C37" s="7" t="s">
        <v>24</v>
      </c>
    </row>
    <row r="38" spans="1:3" x14ac:dyDescent="0.25">
      <c r="A38" s="11" t="s">
        <v>25</v>
      </c>
      <c r="B38" s="6" t="s">
        <v>25</v>
      </c>
      <c r="C38" s="7" t="s">
        <v>25</v>
      </c>
    </row>
    <row r="39" spans="1:3" ht="15.75" thickBot="1" x14ac:dyDescent="0.3">
      <c r="A39" s="12" t="s">
        <v>26</v>
      </c>
      <c r="B39" s="8"/>
      <c r="C39" s="9"/>
    </row>
  </sheetData>
  <autoFilter ref="A1:H1"/>
  <sortState ref="A2:S32">
    <sortCondition ref="C2:C32"/>
    <sortCondition ref="D2:D32"/>
  </sortState>
  <conditionalFormatting sqref="F10:H10 A10:C19 F11:G18 F19:H19 A1:H9 A20:H32">
    <cfRule type="expression" dxfId="12" priority="13">
      <formula>IF(A1="",TRUE(),FALSE())</formula>
    </cfRule>
  </conditionalFormatting>
  <conditionalFormatting sqref="H12:H18">
    <cfRule type="expression" dxfId="11" priority="7">
      <formula>IF(H12="",TRUE(),FALSE())</formula>
    </cfRule>
  </conditionalFormatting>
  <conditionalFormatting sqref="D10:E11">
    <cfRule type="expression" dxfId="10" priority="6">
      <formula>IF(D10="",TRUE(),FALSE())</formula>
    </cfRule>
  </conditionalFormatting>
  <conditionalFormatting sqref="D12:E12">
    <cfRule type="expression" dxfId="9" priority="5">
      <formula>IF(D12="",TRUE(),FALSE())</formula>
    </cfRule>
  </conditionalFormatting>
  <conditionalFormatting sqref="D13:E14">
    <cfRule type="expression" dxfId="8" priority="4">
      <formula>IF(D13="",TRUE(),FALSE())</formula>
    </cfRule>
  </conditionalFormatting>
  <conditionalFormatting sqref="D15:E16">
    <cfRule type="expression" dxfId="7" priority="3">
      <formula>IF(D15="",TRUE(),FALSE())</formula>
    </cfRule>
  </conditionalFormatting>
  <conditionalFormatting sqref="D17:E19">
    <cfRule type="expression" dxfId="6" priority="2">
      <formula>IF(D17="",TRUE(),FALSE())</formula>
    </cfRule>
  </conditionalFormatting>
  <conditionalFormatting sqref="H11">
    <cfRule type="expression" dxfId="5" priority="1">
      <formula>IF(H11="",TRUE(),FALSE())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I15"/>
  <sheetViews>
    <sheetView workbookViewId="0">
      <selection activeCell="B3" sqref="B3:B15"/>
    </sheetView>
  </sheetViews>
  <sheetFormatPr baseColWidth="10" defaultRowHeight="15" x14ac:dyDescent="0.25"/>
  <cols>
    <col min="1" max="1" width="1.42578125" style="20" customWidth="1"/>
    <col min="2" max="2" width="19.28515625" style="20" bestFit="1" customWidth="1"/>
    <col min="3" max="3" width="14.28515625" style="20" customWidth="1"/>
    <col min="4" max="4" width="17.28515625" style="20" bestFit="1" customWidth="1"/>
    <col min="5" max="5" width="17.7109375" style="20" bestFit="1" customWidth="1"/>
    <col min="6" max="9" width="14.28515625" style="20" customWidth="1"/>
    <col min="10" max="16384" width="11.42578125" style="20"/>
  </cols>
  <sheetData>
    <row r="1" spans="2:9" ht="7.5" customHeight="1" thickBot="1" x14ac:dyDescent="0.3"/>
    <row r="2" spans="2:9" ht="30" x14ac:dyDescent="0.25">
      <c r="B2" s="21" t="s">
        <v>14</v>
      </c>
      <c r="C2" s="22" t="s">
        <v>15</v>
      </c>
      <c r="D2" s="24" t="s">
        <v>16</v>
      </c>
      <c r="E2" s="24" t="s">
        <v>17</v>
      </c>
      <c r="F2" s="24" t="s">
        <v>18</v>
      </c>
      <c r="G2" s="24" t="s">
        <v>19</v>
      </c>
      <c r="H2" s="24" t="s">
        <v>20</v>
      </c>
      <c r="I2" s="25" t="s">
        <v>21</v>
      </c>
    </row>
    <row r="3" spans="2:9" x14ac:dyDescent="0.25">
      <c r="B3" s="28" t="s">
        <v>37</v>
      </c>
      <c r="C3" s="23">
        <v>10</v>
      </c>
      <c r="D3" s="26">
        <f>IF(C3-SUM('Cumul stock'!3:3)&lt;=0,0,C3-SUM('Cumul stock'!3:3))</f>
        <v>10</v>
      </c>
      <c r="E3" s="26">
        <f>SUMIF(Saisie!$F$3:$F$12,B3,Saisie!$G$3:$G$22)</f>
        <v>2</v>
      </c>
      <c r="F3" s="26">
        <f>IF(D3-E3&gt;=0,0,E3-D3)</f>
        <v>0</v>
      </c>
      <c r="G3" s="31" t="s">
        <v>27</v>
      </c>
      <c r="H3" s="26">
        <v>2</v>
      </c>
      <c r="I3" s="30">
        <f>H3*F3</f>
        <v>0</v>
      </c>
    </row>
    <row r="4" spans="2:9" x14ac:dyDescent="0.25">
      <c r="B4" s="28" t="s">
        <v>37</v>
      </c>
      <c r="C4" s="23">
        <v>10</v>
      </c>
      <c r="D4" s="26">
        <f>IF(C4-SUM('Cumul stock'!4:4)&lt;=0,0,C4-SUM('Cumul stock'!4:4))</f>
        <v>10</v>
      </c>
      <c r="E4" s="26">
        <f>SUMIF(Saisie!$F$3:$F$12,B4,Saisie!$G$3:$G$22)</f>
        <v>2</v>
      </c>
      <c r="F4" s="26">
        <f t="shared" ref="F4:F15" si="0">IF(D4-E4&gt;=0,0,E4-D4)</f>
        <v>0</v>
      </c>
      <c r="G4" s="31" t="s">
        <v>27</v>
      </c>
      <c r="H4" s="26">
        <v>2</v>
      </c>
      <c r="I4" s="30">
        <f t="shared" ref="I4:I15" si="1">H4*F4</f>
        <v>0</v>
      </c>
    </row>
    <row r="5" spans="2:9" x14ac:dyDescent="0.25">
      <c r="B5" s="28" t="s">
        <v>38</v>
      </c>
      <c r="C5" s="23">
        <v>10</v>
      </c>
      <c r="D5" s="26">
        <f>IF(C5-SUM('Cumul stock'!5:5)&lt;=0,0,C5-SUM('Cumul stock'!5:5))</f>
        <v>10</v>
      </c>
      <c r="E5" s="26">
        <f>SUMIF(Saisie!$F$3:$F$12,B5,Saisie!$G$3:$G$22)</f>
        <v>0</v>
      </c>
      <c r="F5" s="26">
        <f t="shared" si="0"/>
        <v>0</v>
      </c>
      <c r="G5" s="23" t="s">
        <v>28</v>
      </c>
      <c r="H5" s="26">
        <v>2</v>
      </c>
      <c r="I5" s="30">
        <f t="shared" si="1"/>
        <v>0</v>
      </c>
    </row>
    <row r="6" spans="2:9" x14ac:dyDescent="0.25">
      <c r="B6" s="28" t="s">
        <v>39</v>
      </c>
      <c r="C6" s="23">
        <v>10</v>
      </c>
      <c r="D6" s="26">
        <f>IF(C6-SUM('Cumul stock'!6:6)&lt;=0,0,C6-SUM('Cumul stock'!6:6))</f>
        <v>10</v>
      </c>
      <c r="E6" s="26">
        <f>SUMIF(Saisie!$F$3:$F$12,B6,Saisie!$G$3:$G$22)</f>
        <v>0</v>
      </c>
      <c r="F6" s="26">
        <f t="shared" si="0"/>
        <v>0</v>
      </c>
      <c r="G6" s="31" t="s">
        <v>29</v>
      </c>
      <c r="H6" s="26">
        <v>2</v>
      </c>
      <c r="I6" s="30">
        <f t="shared" si="1"/>
        <v>0</v>
      </c>
    </row>
    <row r="7" spans="2:9" x14ac:dyDescent="0.25">
      <c r="B7" s="28" t="s">
        <v>40</v>
      </c>
      <c r="C7" s="23">
        <v>10</v>
      </c>
      <c r="D7" s="26">
        <f>IF(C7-SUM('Cumul stock'!7:7)&lt;=0,0,C7-SUM('Cumul stock'!7:7))</f>
        <v>10</v>
      </c>
      <c r="E7" s="26">
        <f>SUMIF(Saisie!$F$3:$F$12,B7,Saisie!$G$3:$G$22)</f>
        <v>2</v>
      </c>
      <c r="F7" s="26">
        <f t="shared" si="0"/>
        <v>0</v>
      </c>
      <c r="G7" s="31" t="s">
        <v>30</v>
      </c>
      <c r="H7" s="26">
        <v>2</v>
      </c>
      <c r="I7" s="30">
        <f t="shared" si="1"/>
        <v>0</v>
      </c>
    </row>
    <row r="8" spans="2:9" x14ac:dyDescent="0.25">
      <c r="B8" s="28" t="s">
        <v>41</v>
      </c>
      <c r="C8" s="23">
        <v>10</v>
      </c>
      <c r="D8" s="26">
        <f>IF(C8-SUM('Cumul stock'!8:8)&lt;=0,0,C8-SUM('Cumul stock'!8:8))</f>
        <v>10</v>
      </c>
      <c r="E8" s="26">
        <f>SUMIF(Saisie!$F$3:$F$12,B8,Saisie!$G$3:$G$22)</f>
        <v>0</v>
      </c>
      <c r="F8" s="26">
        <f t="shared" si="0"/>
        <v>0</v>
      </c>
      <c r="G8" s="31" t="s">
        <v>30</v>
      </c>
      <c r="H8" s="26">
        <v>2</v>
      </c>
      <c r="I8" s="30">
        <f t="shared" si="1"/>
        <v>0</v>
      </c>
    </row>
    <row r="9" spans="2:9" x14ac:dyDescent="0.25">
      <c r="B9" s="28" t="s">
        <v>43</v>
      </c>
      <c r="C9" s="23">
        <v>10</v>
      </c>
      <c r="D9" s="26">
        <f>IF(C9-SUM('Cumul stock'!9:9)&lt;=0,0,C9-SUM('Cumul stock'!9:9))</f>
        <v>10</v>
      </c>
      <c r="E9" s="26">
        <f>SUMIF(Saisie!$F$3:$F$12,B9,Saisie!$G$3:$G$22)</f>
        <v>4</v>
      </c>
      <c r="F9" s="26">
        <f t="shared" si="0"/>
        <v>0</v>
      </c>
      <c r="G9" s="31" t="s">
        <v>30</v>
      </c>
      <c r="H9" s="26">
        <v>2</v>
      </c>
      <c r="I9" s="30">
        <f t="shared" si="1"/>
        <v>0</v>
      </c>
    </row>
    <row r="10" spans="2:9" x14ac:dyDescent="0.25">
      <c r="B10" s="28" t="s">
        <v>13</v>
      </c>
      <c r="C10" s="23">
        <v>10</v>
      </c>
      <c r="D10" s="26">
        <f>IF(C10-SUM('Cumul stock'!10:10)&lt;=0,0,C10-SUM('Cumul stock'!10:10))</f>
        <v>10</v>
      </c>
      <c r="E10" s="26">
        <f>SUMIF(Saisie!$F$3:$F$12,B10,Saisie!$G$3:$G$22)</f>
        <v>2</v>
      </c>
      <c r="F10" s="26">
        <f t="shared" si="0"/>
        <v>0</v>
      </c>
      <c r="G10" s="31" t="s">
        <v>31</v>
      </c>
      <c r="H10" s="26">
        <v>2</v>
      </c>
      <c r="I10" s="30">
        <f t="shared" si="1"/>
        <v>0</v>
      </c>
    </row>
    <row r="11" spans="2:9" x14ac:dyDescent="0.25">
      <c r="B11" s="28" t="s">
        <v>42</v>
      </c>
      <c r="C11" s="23">
        <v>10</v>
      </c>
      <c r="D11" s="26">
        <f>IF(C11-SUM('Cumul stock'!11:11)&lt;=0,0,C11-SUM('Cumul stock'!11:11))</f>
        <v>10</v>
      </c>
      <c r="E11" s="26">
        <f>SUMIF(Saisie!$F$3:$F$12,B11,Saisie!$G$3:$G$22)</f>
        <v>0</v>
      </c>
      <c r="F11" s="26">
        <f t="shared" si="0"/>
        <v>0</v>
      </c>
      <c r="G11" s="31" t="s">
        <v>32</v>
      </c>
      <c r="H11" s="26">
        <v>2</v>
      </c>
      <c r="I11" s="30">
        <f t="shared" si="1"/>
        <v>0</v>
      </c>
    </row>
    <row r="12" spans="2:9" x14ac:dyDescent="0.25">
      <c r="B12" s="28" t="s">
        <v>44</v>
      </c>
      <c r="C12" s="23">
        <v>10</v>
      </c>
      <c r="D12" s="26">
        <f>IF(C12-SUM('Cumul stock'!12:12)&lt;=0,0,C12-SUM('Cumul stock'!12:12))</f>
        <v>10</v>
      </c>
      <c r="E12" s="26">
        <f>SUMIF(Saisie!$F$3:$F$12,B12,Saisie!$G$3:$G$22)</f>
        <v>2</v>
      </c>
      <c r="F12" s="26">
        <f t="shared" si="0"/>
        <v>0</v>
      </c>
      <c r="G12" s="31" t="s">
        <v>33</v>
      </c>
      <c r="H12" s="26">
        <v>2</v>
      </c>
      <c r="I12" s="30">
        <f t="shared" si="1"/>
        <v>0</v>
      </c>
    </row>
    <row r="13" spans="2:9" x14ac:dyDescent="0.25">
      <c r="B13" s="28" t="s">
        <v>45</v>
      </c>
      <c r="C13" s="23">
        <v>10</v>
      </c>
      <c r="D13" s="26">
        <f>IF(C13-SUM('Cumul stock'!13:13)&lt;=0,0,C13-SUM('Cumul stock'!13:13))</f>
        <v>10</v>
      </c>
      <c r="E13" s="26">
        <f>SUMIF(Saisie!$F$3:$F$12,B13,Saisie!$G$3:$G$22)</f>
        <v>0</v>
      </c>
      <c r="F13" s="26">
        <f t="shared" si="0"/>
        <v>0</v>
      </c>
      <c r="G13" s="31" t="s">
        <v>33</v>
      </c>
      <c r="H13" s="26">
        <v>2</v>
      </c>
      <c r="I13" s="30">
        <f t="shared" si="1"/>
        <v>0</v>
      </c>
    </row>
    <row r="14" spans="2:9" x14ac:dyDescent="0.25">
      <c r="B14" s="28" t="s">
        <v>46</v>
      </c>
      <c r="C14" s="23">
        <v>10</v>
      </c>
      <c r="D14" s="26">
        <f>IF(C14-SUM('Cumul stock'!14:14)&lt;=0,0,C14-SUM('Cumul stock'!14:14))</f>
        <v>10</v>
      </c>
      <c r="E14" s="26">
        <f>SUMIF(Saisie!$F$3:$F$12,B14,Saisie!$G$3:$G$22)</f>
        <v>4</v>
      </c>
      <c r="F14" s="26">
        <f t="shared" si="0"/>
        <v>0</v>
      </c>
      <c r="G14" s="31" t="s">
        <v>34</v>
      </c>
      <c r="H14" s="26">
        <v>2</v>
      </c>
      <c r="I14" s="30">
        <f t="shared" si="1"/>
        <v>0</v>
      </c>
    </row>
    <row r="15" spans="2:9" ht="15" customHeight="1" thickBot="1" x14ac:dyDescent="0.3">
      <c r="B15" s="29" t="s">
        <v>47</v>
      </c>
      <c r="C15" s="36">
        <v>10</v>
      </c>
      <c r="D15" s="27">
        <f>IF(C15-SUM('Cumul stock'!15:15)&lt;=0,0,C15-SUM('Cumul stock'!15:15))</f>
        <v>10</v>
      </c>
      <c r="E15" s="27">
        <f>SUMIF(Saisie!$F$3:$F$12,B15,Saisie!$G$3:$G$22)</f>
        <v>0</v>
      </c>
      <c r="F15" s="27">
        <f t="shared" si="0"/>
        <v>0</v>
      </c>
      <c r="G15" s="37" t="s">
        <v>34</v>
      </c>
      <c r="H15" s="27">
        <v>2</v>
      </c>
      <c r="I15" s="32">
        <f t="shared" si="1"/>
        <v>0</v>
      </c>
    </row>
  </sheetData>
  <conditionalFormatting sqref="B2:I15">
    <cfRule type="expression" dxfId="2" priority="5">
      <formula>IF(B2="",TRUE(),FALSE())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ER15"/>
  <sheetViews>
    <sheetView workbookViewId="0">
      <selection activeCell="B2" sqref="B2:B14"/>
    </sheetView>
  </sheetViews>
  <sheetFormatPr baseColWidth="10" defaultRowHeight="15" x14ac:dyDescent="0.25"/>
  <cols>
    <col min="1" max="1" width="1.42578125" style="19" customWidth="1"/>
    <col min="2" max="2" width="19.28515625" style="19" bestFit="1" customWidth="1"/>
    <col min="3" max="16384" width="11.42578125" style="19"/>
  </cols>
  <sheetData>
    <row r="1" spans="2:148" ht="7.5" customHeight="1" thickBot="1" x14ac:dyDescent="0.3"/>
    <row r="2" spans="2:148" ht="30" x14ac:dyDescent="0.25">
      <c r="B2" s="21" t="s">
        <v>14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</row>
    <row r="3" spans="2:148" x14ac:dyDescent="0.25">
      <c r="B3" s="28" t="s">
        <v>37</v>
      </c>
    </row>
    <row r="4" spans="2:148" x14ac:dyDescent="0.25">
      <c r="B4" s="28" t="s">
        <v>37</v>
      </c>
    </row>
    <row r="5" spans="2:148" x14ac:dyDescent="0.25">
      <c r="B5" s="28" t="s">
        <v>38</v>
      </c>
    </row>
    <row r="6" spans="2:148" x14ac:dyDescent="0.25">
      <c r="B6" s="28" t="s">
        <v>39</v>
      </c>
    </row>
    <row r="7" spans="2:148" x14ac:dyDescent="0.25">
      <c r="B7" s="28" t="s">
        <v>40</v>
      </c>
    </row>
    <row r="8" spans="2:148" x14ac:dyDescent="0.25">
      <c r="B8" s="28" t="s">
        <v>41</v>
      </c>
    </row>
    <row r="9" spans="2:148" x14ac:dyDescent="0.25">
      <c r="B9" s="28" t="s">
        <v>43</v>
      </c>
    </row>
    <row r="10" spans="2:148" x14ac:dyDescent="0.25">
      <c r="B10" s="28" t="s">
        <v>13</v>
      </c>
    </row>
    <row r="11" spans="2:148" x14ac:dyDescent="0.25">
      <c r="B11" s="28" t="s">
        <v>42</v>
      </c>
    </row>
    <row r="12" spans="2:148" x14ac:dyDescent="0.25">
      <c r="B12" s="28" t="s">
        <v>44</v>
      </c>
    </row>
    <row r="13" spans="2:148" x14ac:dyDescent="0.25">
      <c r="B13" s="28" t="s">
        <v>45</v>
      </c>
    </row>
    <row r="14" spans="2:148" x14ac:dyDescent="0.25">
      <c r="B14" s="28" t="s">
        <v>46</v>
      </c>
    </row>
    <row r="15" spans="2:148" ht="15.75" customHeight="1" thickBot="1" x14ac:dyDescent="0.3">
      <c r="B15" s="29" t="s">
        <v>47</v>
      </c>
    </row>
  </sheetData>
  <conditionalFormatting sqref="B3:B15">
    <cfRule type="expression" dxfId="1" priority="1">
      <formula>IF(B3="",TRUE(),FALSE())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G22"/>
  <sheetViews>
    <sheetView tabSelected="1" workbookViewId="0">
      <selection activeCell="E35" sqref="E35"/>
    </sheetView>
  </sheetViews>
  <sheetFormatPr baseColWidth="10" defaultRowHeight="15" x14ac:dyDescent="0.25"/>
  <cols>
    <col min="1" max="1" width="2.85546875" style="1" customWidth="1"/>
    <col min="2" max="2" width="3.140625" style="1" bestFit="1" customWidth="1"/>
    <col min="3" max="3" width="8.85546875" style="1" bestFit="1" customWidth="1"/>
    <col min="4" max="4" width="17.42578125" style="1" bestFit="1" customWidth="1"/>
    <col min="5" max="5" width="17.42578125" style="1" customWidth="1"/>
    <col min="6" max="6" width="27.7109375" style="1" bestFit="1" customWidth="1"/>
    <col min="7" max="7" width="12.85546875" style="1" bestFit="1" customWidth="1"/>
    <col min="8" max="16384" width="11.42578125" style="1"/>
  </cols>
  <sheetData>
    <row r="1" spans="2:7" ht="15.75" thickBot="1" x14ac:dyDescent="0.3"/>
    <row r="2" spans="2:7" x14ac:dyDescent="0.25">
      <c r="B2" s="10" t="s">
        <v>4</v>
      </c>
      <c r="C2" s="4" t="s">
        <v>2</v>
      </c>
      <c r="D2" s="4" t="s">
        <v>3</v>
      </c>
      <c r="E2" s="4" t="s">
        <v>7</v>
      </c>
      <c r="F2" s="4" t="s">
        <v>36</v>
      </c>
      <c r="G2" s="5" t="s">
        <v>0</v>
      </c>
    </row>
    <row r="3" spans="2:7" x14ac:dyDescent="0.25">
      <c r="B3" s="11">
        <v>1</v>
      </c>
      <c r="C3" s="2">
        <v>1</v>
      </c>
      <c r="D3" s="2" t="s">
        <v>23</v>
      </c>
      <c r="E3" s="2">
        <v>141</v>
      </c>
      <c r="F3" s="6" t="str">
        <f t="array" ref="F3">IF(INDEX(Données!$H$1:$H$32,MAX(IF((CONCATENATE(C3,D3)=Données!$C$1:$C$32)*(E3&gt;=Données!$D$1:$D$32)*(Saisie!E3&lt;=Données!$E$1:$E$32),ROW(Données!$H$1:$H$32),0)))=Données!$H$1,"",INDEX(Données!$H$1:$H$32,MAX(IF((CONCATENATE(C3,D3)=Données!$C$1:$C$32)*(E3&gt;=Données!$D$1:$D$32)*(Saisie!E3&lt;=Données!$E$1:$E$32),ROW(Données!$H$1:$H$32),0))))</f>
        <v>-</v>
      </c>
      <c r="G3" s="7">
        <f t="array" ref="G3">IF(INDEX(Données!$G$1:$G$32,MAX(IF((CONCATENATE(C3,D3)=Données!$C$1:$C$32)*(E3&gt;=Données!$D$1:$D$32)*(Saisie!E3&lt;=Données!$E$1:$E$32),ROW(Données!$G$1:$G$32),0)))=Données!$G$1,"",INDEX(Données!$G$1:$G$32,MAX(IF((CONCATENATE(C3,D3)=Données!$C$1:$C$32)*(E3&gt;=Données!$D$1:$D$32)*(Saisie!E3&lt;=Données!$E$1:$E$32),ROW(Données!$G$1:$G$32),0))))</f>
        <v>0</v>
      </c>
    </row>
    <row r="4" spans="2:7" x14ac:dyDescent="0.25">
      <c r="B4" s="11">
        <v>2</v>
      </c>
      <c r="C4" s="2">
        <v>1</v>
      </c>
      <c r="D4" s="2" t="s">
        <v>22</v>
      </c>
      <c r="E4" s="2">
        <v>125</v>
      </c>
      <c r="F4" s="6" t="str">
        <f t="array" ref="F4">IF(INDEX(Données!$H$1:$H$32,MAX(IF((CONCATENATE(C4,D4)=Données!$C$1:$C$32)*(E4&gt;=Données!$D$1:$D$32)*(Saisie!E4&lt;=Données!$E$1:$E$32),ROW(Données!$H$1:$H$32),0)))=Données!$H$1,"",INDEX(Données!$H$1:$H$32,MAX(IF((CONCATENATE(C4,D4)=Données!$C$1:$C$32)*(E4&gt;=Données!$D$1:$D$32)*(Saisie!E4&lt;=Données!$E$1:$E$32),ROW(Données!$H$1:$H$32),0))))</f>
        <v>L100</v>
      </c>
      <c r="G4" s="7">
        <f t="array" ref="G4">IF(INDEX(Données!$G$1:$G$32,MAX(IF((CONCATENATE(C4,D4)=Données!$C$1:$C$32)*(E4&gt;=Données!$D$1:$D$32)*(Saisie!E4&lt;=Données!$E$1:$E$32),ROW(Données!$G$1:$G$32),0)))=Données!$G$1,"",INDEX(Données!$G$1:$G$32,MAX(IF((CONCATENATE(C4,D4)=Données!$C$1:$C$32)*(E4&gt;=Données!$D$1:$D$32)*(Saisie!E4&lt;=Données!$E$1:$E$32),ROW(Données!$G$1:$G$32),0))))</f>
        <v>2</v>
      </c>
    </row>
    <row r="5" spans="2:7" x14ac:dyDescent="0.25">
      <c r="B5" s="11">
        <v>3</v>
      </c>
      <c r="C5" s="2">
        <v>2</v>
      </c>
      <c r="D5" s="2" t="s">
        <v>25</v>
      </c>
      <c r="E5" s="2">
        <v>134</v>
      </c>
      <c r="F5" s="6" t="str">
        <f t="array" ref="F5">IF(INDEX(Données!$H$1:$H$32,MAX(IF((CONCATENATE(C5,D5)=Données!$C$1:$C$32)*(E5&gt;=Données!$D$1:$D$32)*(Saisie!E5&lt;=Données!$E$1:$E$32),ROW(Données!$H$1:$H$32),0)))=Données!$H$1,"",INDEX(Données!$H$1:$H$32,MAX(IF((CONCATENATE(C5,D5)=Données!$C$1:$C$32)*(E5&gt;=Données!$D$1:$D$32)*(Saisie!E5&lt;=Données!$E$1:$E$32),ROW(Données!$H$1:$H$32),0))))</f>
        <v>P016</v>
      </c>
      <c r="G5" s="7">
        <f t="array" ref="G5">IF(INDEX(Données!$G$1:$G$32,MAX(IF((CONCATENATE(C5,D5)=Données!$C$1:$C$32)*(E5&gt;=Données!$D$1:$D$32)*(Saisie!E5&lt;=Données!$E$1:$E$32),ROW(Données!$G$1:$G$32),0)))=Données!$G$1,"",INDEX(Données!$G$1:$G$32,MAX(IF((CONCATENATE(C5,D5)=Données!$C$1:$C$32)*(E5&gt;=Données!$D$1:$D$32)*(Saisie!E5&lt;=Données!$E$1:$E$32),ROW(Données!$G$1:$G$32),0))))</f>
        <v>2</v>
      </c>
    </row>
    <row r="6" spans="2:7" x14ac:dyDescent="0.25">
      <c r="B6" s="11">
        <v>4</v>
      </c>
      <c r="C6" s="2">
        <v>3</v>
      </c>
      <c r="D6" s="2" t="s">
        <v>24</v>
      </c>
      <c r="E6" s="2">
        <v>78</v>
      </c>
      <c r="F6" s="6" t="str">
        <f t="array" ref="F6">IF(INDEX(Données!$H$1:$H$32,MAX(IF((CONCATENATE(C6,D6)=Données!$C$1:$C$32)*(E6&gt;=Données!$D$1:$D$32)*(Saisie!E6&lt;=Données!$E$1:$E$32),ROW(Données!$H$1:$H$32),0)))=Données!$H$1,"",INDEX(Données!$H$1:$H$32,MAX(IF((CONCATENATE(C6,D6)=Données!$C$1:$C$32)*(E6&gt;=Données!$D$1:$D$32)*(Saisie!E6&lt;=Données!$E$1:$E$32),ROW(Données!$H$1:$H$32),0))))</f>
        <v>L300</v>
      </c>
      <c r="G6" s="7">
        <f t="array" ref="G6">IF(INDEX(Données!$G$1:$G$32,MAX(IF((CONCATENATE(C6,D6)=Données!$C$1:$C$32)*(E6&gt;=Données!$D$1:$D$32)*(Saisie!E6&lt;=Données!$E$1:$E$32),ROW(Données!$G$1:$G$32),0)))=Données!$G$1,"",INDEX(Données!$G$1:$G$32,MAX(IF((CONCATENATE(C6,D6)=Données!$C$1:$C$32)*(E6&gt;=Données!$D$1:$D$32)*(Saisie!E6&lt;=Données!$E$1:$E$32),ROW(Données!$G$1:$G$32),0))))</f>
        <v>2</v>
      </c>
    </row>
    <row r="7" spans="2:7" x14ac:dyDescent="0.25">
      <c r="B7" s="11">
        <v>5</v>
      </c>
      <c r="C7" s="2">
        <v>2</v>
      </c>
      <c r="D7" s="2" t="s">
        <v>25</v>
      </c>
      <c r="E7" s="2">
        <v>59</v>
      </c>
      <c r="F7" s="6" t="str">
        <f t="array" ref="F7">IF(INDEX(Données!$H$1:$H$32,MAX(IF((CONCATENATE(C7,D7)=Données!$C$1:$C$32)*(E7&gt;=Données!$D$1:$D$32)*(Saisie!E7&lt;=Données!$E$1:$E$32),ROW(Données!$H$1:$H$32),0)))=Données!$H$1,"",INDEX(Données!$H$1:$H$32,MAX(IF((CONCATENATE(C7,D7)=Données!$C$1:$C$32)*(E7&gt;=Données!$D$1:$D$32)*(Saisie!E7&lt;=Données!$E$1:$E$32),ROW(Données!$H$1:$H$32),0))))</f>
        <v>P016</v>
      </c>
      <c r="G7" s="7">
        <f t="array" ref="G7">IF(INDEX(Données!$G$1:$G$32,MAX(IF((CONCATENATE(C7,D7)=Données!$C$1:$C$32)*(E7&gt;=Données!$D$1:$D$32)*(Saisie!E7&lt;=Données!$E$1:$E$32),ROW(Données!$G$1:$G$32),0)))=Données!$G$1,"",INDEX(Données!$G$1:$G$32,MAX(IF((CONCATENATE(C7,D7)=Données!$C$1:$C$32)*(E7&gt;=Données!$D$1:$D$32)*(Saisie!E7&lt;=Données!$E$1:$E$32),ROW(Données!$G$1:$G$32),0))))</f>
        <v>2</v>
      </c>
    </row>
    <row r="8" spans="2:7" x14ac:dyDescent="0.25">
      <c r="B8" s="11">
        <v>6</v>
      </c>
      <c r="C8" s="2">
        <v>3</v>
      </c>
      <c r="D8" s="2" t="s">
        <v>24</v>
      </c>
      <c r="E8" s="2">
        <v>146</v>
      </c>
      <c r="F8" s="6" t="str">
        <f t="array" ref="F8">IF(INDEX(Données!$H$1:$H$32,MAX(IF((CONCATENATE(C8,D8)=Données!$C$1:$C$32)*(E8&gt;=Données!$D$1:$D$32)*(Saisie!E8&lt;=Données!$E$1:$E$32),ROW(Données!$H$1:$H$32),0)))=Données!$H$1,"",INDEX(Données!$H$1:$H$32,MAX(IF((CONCATENATE(C8,D8)=Données!$C$1:$C$32)*(E8&gt;=Données!$D$1:$D$32)*(Saisie!E8&lt;=Données!$E$1:$E$32),ROW(Données!$H$1:$H$32),0))))</f>
        <v>L300</v>
      </c>
      <c r="G8" s="7">
        <f t="array" ref="G8">IF(INDEX(Données!$G$1:$G$32,MAX(IF((CONCATENATE(C8,D8)=Données!$C$1:$C$32)*(E8&gt;=Données!$D$1:$D$32)*(Saisie!E8&lt;=Données!$E$1:$E$32),ROW(Données!$G$1:$G$32),0)))=Données!$G$1,"",INDEX(Données!$G$1:$G$32,MAX(IF((CONCATENATE(C8,D8)=Données!$C$1:$C$32)*(E8&gt;=Données!$D$1:$D$32)*(Saisie!E8&lt;=Données!$E$1:$E$32),ROW(Données!$G$1:$G$32),0))))</f>
        <v>2</v>
      </c>
    </row>
    <row r="9" spans="2:7" x14ac:dyDescent="0.25">
      <c r="B9" s="11">
        <v>7</v>
      </c>
      <c r="C9" s="2">
        <v>2</v>
      </c>
      <c r="D9" s="2" t="s">
        <v>22</v>
      </c>
      <c r="E9" s="2">
        <v>65</v>
      </c>
      <c r="F9" s="6" t="str">
        <f t="array" ref="F9">IF(INDEX(Données!$H$1:$H$32,MAX(IF((CONCATENATE(C9,D9)=Données!$C$1:$C$32)*(E9&gt;=Données!$D$1:$D$32)*(Saisie!E9&lt;=Données!$E$1:$E$32),ROW(Données!$H$1:$H$32),0)))=Données!$H$1,"",INDEX(Données!$H$1:$H$32,MAX(IF((CONCATENATE(C9,D9)=Données!$C$1:$C$32)*(E9&gt;=Données!$D$1:$D$32)*(Saisie!E9&lt;=Données!$E$1:$E$32),ROW(Données!$H$1:$H$32),0))))</f>
        <v>F080</v>
      </c>
      <c r="G9" s="7">
        <f t="array" ref="G9">IF(INDEX(Données!$G$1:$G$32,MAX(IF((CONCATENATE(C9,D9)=Données!$C$1:$C$32)*(E9&gt;=Données!$D$1:$D$32)*(Saisie!E9&lt;=Données!$E$1:$E$32),ROW(Données!$G$1:$G$32),0)))=Données!$G$1,"",INDEX(Données!$G$1:$G$32,MAX(IF((CONCATENATE(C9,D9)=Données!$C$1:$C$32)*(E9&gt;=Données!$D$1:$D$32)*(Saisie!E9&lt;=Données!$E$1:$E$32),ROW(Données!$G$1:$G$32),0))))</f>
        <v>2</v>
      </c>
    </row>
    <row r="10" spans="2:7" x14ac:dyDescent="0.25">
      <c r="B10" s="11">
        <v>8</v>
      </c>
      <c r="C10" s="2">
        <v>1</v>
      </c>
      <c r="D10" s="2" t="s">
        <v>26</v>
      </c>
      <c r="E10" s="2">
        <v>50</v>
      </c>
      <c r="F10" s="6" t="str">
        <f t="array" ref="F10">IF(INDEX(Données!$H$1:$H$32,MAX(IF((CONCATENATE(C10,D10)=Données!$C$1:$C$32)*(E10&gt;=Données!$D$1:$D$32)*(Saisie!E10&lt;=Données!$E$1:$E$32),ROW(Données!$H$1:$H$32),0)))=Données!$H$1,"",INDEX(Données!$H$1:$H$32,MAX(IF((CONCATENATE(C10,D10)=Données!$C$1:$C$32)*(E10&gt;=Données!$D$1:$D$32)*(Saisie!E10&lt;=Données!$E$1:$E$32),ROW(Données!$H$1:$H$32),0))))</f>
        <v>-</v>
      </c>
      <c r="G10" s="7">
        <f t="array" ref="G10">IF(INDEX(Données!$G$1:$G$32,MAX(IF((CONCATENATE(C10,D10)=Données!$C$1:$C$32)*(E10&gt;=Données!$D$1:$D$32)*(Saisie!E10&lt;=Données!$E$1:$E$32),ROW(Données!$G$1:$G$32),0)))=Données!$G$1,"",INDEX(Données!$G$1:$G$32,MAX(IF((CONCATENATE(C10,D10)=Données!$C$1:$C$32)*(E10&gt;=Données!$D$1:$D$32)*(Saisie!E10&lt;=Données!$E$1:$E$32),ROW(Données!$G$1:$G$32),0))))</f>
        <v>0</v>
      </c>
    </row>
    <row r="11" spans="2:7" x14ac:dyDescent="0.25">
      <c r="B11" s="11">
        <v>9</v>
      </c>
      <c r="C11" s="2">
        <v>2</v>
      </c>
      <c r="D11" s="2" t="s">
        <v>23</v>
      </c>
      <c r="E11" s="2">
        <v>150</v>
      </c>
      <c r="F11" s="6" t="str">
        <f t="array" ref="F11">IF(INDEX(Données!$H$1:$H$32,MAX(IF((CONCATENATE(C11,D11)=Données!$C$1:$C$32)*(E11&gt;=Données!$D$1:$D$32)*(Saisie!E11&lt;=Données!$E$1:$E$32),ROW(Données!$H$1:$H$32),0)))=Données!$H$1,"",INDEX(Données!$H$1:$H$32,MAX(IF((CONCATENATE(C11,D11)=Données!$C$1:$C$32)*(E11&gt;=Données!$D$1:$D$32)*(Saisie!E11&lt;=Données!$E$1:$E$32),ROW(Données!$H$1:$H$32),0))))</f>
        <v>H019</v>
      </c>
      <c r="G11" s="7">
        <f t="array" ref="G11">IF(INDEX(Données!$G$1:$G$32,MAX(IF((CONCATENATE(C11,D11)=Données!$C$1:$C$32)*(E11&gt;=Données!$D$1:$D$32)*(Saisie!E11&lt;=Données!$E$1:$E$32),ROW(Données!$G$1:$G$32),0)))=Données!$G$1,"",INDEX(Données!$G$1:$G$32,MAX(IF((CONCATENATE(C11,D11)=Données!$C$1:$C$32)*(E11&gt;=Données!$D$1:$D$32)*(Saisie!E11&lt;=Données!$E$1:$E$32),ROW(Données!$G$1:$G$32),0))))</f>
        <v>2</v>
      </c>
    </row>
    <row r="12" spans="2:7" x14ac:dyDescent="0.25">
      <c r="B12" s="11">
        <v>10</v>
      </c>
      <c r="C12" s="2">
        <v>3</v>
      </c>
      <c r="D12" s="2" t="s">
        <v>22</v>
      </c>
      <c r="E12" s="2">
        <v>84</v>
      </c>
      <c r="F12" s="6" t="str">
        <f t="array" ref="F12">IF(INDEX(Données!$H$1:$H$32,MAX(IF((CONCATENATE(C12,D12)=Données!$C$1:$C$32)*(E12&gt;=Données!$D$1:$D$32)*(Saisie!E12&lt;=Données!$E$1:$E$32),ROW(Données!$H$1:$H$32),0)))=Données!$H$1,"",INDEX(Données!$H$1:$H$32,MAX(IF((CONCATENATE(C12,D12)=Données!$C$1:$C$32)*(E12&gt;=Données!$D$1:$D$32)*(Saisie!E12&lt;=Données!$E$1:$E$32),ROW(Données!$H$1:$H$32),0))))</f>
        <v>L200</v>
      </c>
      <c r="G12" s="7">
        <f t="array" ref="G12">IF(INDEX(Données!$G$1:$G$32,MAX(IF((CONCATENATE(C12,D12)=Données!$C$1:$C$32)*(E12&gt;=Données!$D$1:$D$32)*(Saisie!E12&lt;=Données!$E$1:$E$32),ROW(Données!$G$1:$G$32),0)))=Données!$G$1,"",INDEX(Données!$G$1:$G$32,MAX(IF((CONCATENATE(C12,D12)=Données!$C$1:$C$32)*(E12&gt;=Données!$D$1:$D$32)*(Saisie!E12&lt;=Données!$E$1:$E$32),ROW(Données!$G$1:$G$32),0))))</f>
        <v>2</v>
      </c>
    </row>
    <row r="13" spans="2:7" x14ac:dyDescent="0.25">
      <c r="B13" s="11">
        <v>11</v>
      </c>
      <c r="C13" s="2"/>
      <c r="D13" s="2"/>
      <c r="E13" s="2"/>
      <c r="F13" s="6" t="str">
        <f t="array" ref="F13">IF(INDEX(Données!$H$1:$H$32,MAX(IF((CONCATENATE(C13,D13)=Données!$C$1:$C$32)*(E13&gt;=Données!$D$1:$D$32)*(Saisie!E13&lt;=Données!$E$1:$E$32),ROW(Données!$H$1:$H$32),0)))=Données!$H$1,"",INDEX(Données!$H$1:$H$32,MAX(IF((CONCATENATE(C13,D13)=Données!$C$1:$C$32)*(E13&gt;=Données!$D$1:$D$32)*(Saisie!E13&lt;=Données!$E$1:$E$32),ROW(Données!$H$1:$H$32),0))))</f>
        <v/>
      </c>
      <c r="G13" s="7" t="str">
        <f t="array" ref="G13">IF(INDEX(Données!$G$1:$G$32,MAX(IF((CONCATENATE(C13,D13)=Données!$C$1:$C$32)*(E13&gt;=Données!$D$1:$D$32)*(Saisie!E13&lt;=Données!$E$1:$E$32),ROW(Données!$G$1:$G$32),0)))=Données!$G$1,"",INDEX(Données!$G$1:$G$32,MAX(IF((CONCATENATE(C13,D13)=Données!$C$1:$C$32)*(E13&gt;=Données!$D$1:$D$32)*(Saisie!E13&lt;=Données!$E$1:$E$32),ROW(Données!$G$1:$G$32),0))))</f>
        <v/>
      </c>
    </row>
    <row r="14" spans="2:7" x14ac:dyDescent="0.25">
      <c r="B14" s="11">
        <v>12</v>
      </c>
      <c r="C14" s="2"/>
      <c r="D14" s="2"/>
      <c r="E14" s="2"/>
      <c r="F14" s="6" t="str">
        <f t="array" ref="F14">IF(INDEX(Données!$H$1:$H$32,MAX(IF((CONCATENATE(C14,D14)=Données!$C$1:$C$32)*(E14&gt;=Données!$D$1:$D$32)*(Saisie!E14&lt;=Données!$E$1:$E$32),ROW(Données!$H$1:$H$32),0)))=Données!$H$1,"",INDEX(Données!$H$1:$H$32,MAX(IF((CONCATENATE(C14,D14)=Données!$C$1:$C$32)*(E14&gt;=Données!$D$1:$D$32)*(Saisie!E14&lt;=Données!$E$1:$E$32),ROW(Données!$H$1:$H$32),0))))</f>
        <v/>
      </c>
      <c r="G14" s="7" t="str">
        <f t="array" ref="G14">IF(INDEX(Données!$G$1:$G$32,MAX(IF((CONCATENATE(C14,D14)=Données!$C$1:$C$32)*(E14&gt;=Données!$D$1:$D$32)*(Saisie!E14&lt;=Données!$E$1:$E$32),ROW(Données!$G$1:$G$32),0)))=Données!$G$1,"",INDEX(Données!$G$1:$G$32,MAX(IF((CONCATENATE(C14,D14)=Données!$C$1:$C$32)*(E14&gt;=Données!$D$1:$D$32)*(Saisie!E14&lt;=Données!$E$1:$E$32),ROW(Données!$G$1:$G$32),0))))</f>
        <v/>
      </c>
    </row>
    <row r="15" spans="2:7" x14ac:dyDescent="0.25">
      <c r="B15" s="11">
        <v>13</v>
      </c>
      <c r="C15" s="2"/>
      <c r="D15" s="2"/>
      <c r="E15" s="2"/>
      <c r="F15" s="6" t="str">
        <f t="array" ref="F15">IF(INDEX(Données!$H$1:$H$32,MAX(IF((CONCATENATE(C15,D15)=Données!$C$1:$C$32)*(E15&gt;=Données!$D$1:$D$32)*(Saisie!E15&lt;=Données!$E$1:$E$32),ROW(Données!$H$1:$H$32),0)))=Données!$H$1,"",INDEX(Données!$H$1:$H$32,MAX(IF((CONCATENATE(C15,D15)=Données!$C$1:$C$32)*(E15&gt;=Données!$D$1:$D$32)*(Saisie!E15&lt;=Données!$E$1:$E$32),ROW(Données!$H$1:$H$32),0))))</f>
        <v/>
      </c>
      <c r="G15" s="7" t="str">
        <f t="array" ref="G15">IF(INDEX(Données!$G$1:$G$32,MAX(IF((CONCATENATE(C15,D15)=Données!$C$1:$C$32)*(E15&gt;=Données!$D$1:$D$32)*(Saisie!E15&lt;=Données!$E$1:$E$32),ROW(Données!$G$1:$G$32),0)))=Données!$G$1,"",INDEX(Données!$G$1:$G$32,MAX(IF((CONCATENATE(C15,D15)=Données!$C$1:$C$32)*(E15&gt;=Données!$D$1:$D$32)*(Saisie!E15&lt;=Données!$E$1:$E$32),ROW(Données!$G$1:$G$32),0))))</f>
        <v/>
      </c>
    </row>
    <row r="16" spans="2:7" x14ac:dyDescent="0.25">
      <c r="B16" s="11">
        <v>14</v>
      </c>
      <c r="C16" s="2"/>
      <c r="D16" s="2"/>
      <c r="E16" s="2"/>
      <c r="F16" s="6" t="str">
        <f t="array" ref="F16">IF(INDEX(Données!$H$1:$H$32,MAX(IF((CONCATENATE(C16,D16)=Données!$C$1:$C$32)*(E16&gt;=Données!$D$1:$D$32)*(Saisie!E16&lt;=Données!$E$1:$E$32),ROW(Données!$H$1:$H$32),0)))=Données!$H$1,"",INDEX(Données!$H$1:$H$32,MAX(IF((CONCATENATE(C16,D16)=Données!$C$1:$C$32)*(E16&gt;=Données!$D$1:$D$32)*(Saisie!E16&lt;=Données!$E$1:$E$32),ROW(Données!$H$1:$H$32),0))))</f>
        <v/>
      </c>
      <c r="G16" s="7" t="str">
        <f t="array" ref="G16">IF(INDEX(Données!$G$1:$G$32,MAX(IF((CONCATENATE(C16,D16)=Données!$C$1:$C$32)*(E16&gt;=Données!$D$1:$D$32)*(Saisie!E16&lt;=Données!$E$1:$E$32),ROW(Données!$G$1:$G$32),0)))=Données!$G$1,"",INDEX(Données!$G$1:$G$32,MAX(IF((CONCATENATE(C16,D16)=Données!$C$1:$C$32)*(E16&gt;=Données!$D$1:$D$32)*(Saisie!E16&lt;=Données!$E$1:$E$32),ROW(Données!$G$1:$G$32),0))))</f>
        <v/>
      </c>
    </row>
    <row r="17" spans="2:7" x14ac:dyDescent="0.25">
      <c r="B17" s="11">
        <v>15</v>
      </c>
      <c r="C17" s="2"/>
      <c r="D17" s="2"/>
      <c r="E17" s="2"/>
      <c r="F17" s="6" t="str">
        <f t="array" ref="F17">IF(INDEX(Données!$H$1:$H$32,MAX(IF((CONCATENATE(C17,D17)=Données!$C$1:$C$32)*(E17&gt;=Données!$D$1:$D$32)*(Saisie!E17&lt;=Données!$E$1:$E$32),ROW(Données!$H$1:$H$32),0)))=Données!$H$1,"",INDEX(Données!$H$1:$H$32,MAX(IF((CONCATENATE(C17,D17)=Données!$C$1:$C$32)*(E17&gt;=Données!$D$1:$D$32)*(Saisie!E17&lt;=Données!$E$1:$E$32),ROW(Données!$H$1:$H$32),0))))</f>
        <v/>
      </c>
      <c r="G17" s="7" t="str">
        <f t="array" ref="G17">IF(INDEX(Données!$G$1:$G$32,MAX(IF((CONCATENATE(C17,D17)=Données!$C$1:$C$32)*(E17&gt;=Données!$D$1:$D$32)*(Saisie!E17&lt;=Données!$E$1:$E$32),ROW(Données!$G$1:$G$32),0)))=Données!$G$1,"",INDEX(Données!$G$1:$G$32,MAX(IF((CONCATENATE(C17,D17)=Données!$C$1:$C$32)*(E17&gt;=Données!$D$1:$D$32)*(Saisie!E17&lt;=Données!$E$1:$E$32),ROW(Données!$G$1:$G$32),0))))</f>
        <v/>
      </c>
    </row>
    <row r="18" spans="2:7" x14ac:dyDescent="0.25">
      <c r="B18" s="11">
        <v>16</v>
      </c>
      <c r="C18" s="2"/>
      <c r="D18" s="2"/>
      <c r="E18" s="2"/>
      <c r="F18" s="6" t="str">
        <f t="array" ref="F18">IF(INDEX(Données!$H$1:$H$32,MAX(IF((CONCATENATE(C18,D18)=Données!$C$1:$C$32)*(E18&gt;=Données!$D$1:$D$32)*(Saisie!E18&lt;=Données!$E$1:$E$32),ROW(Données!$H$1:$H$32),0)))=Données!$H$1,"",INDEX(Données!$H$1:$H$32,MAX(IF((CONCATENATE(C18,D18)=Données!$C$1:$C$32)*(E18&gt;=Données!$D$1:$D$32)*(Saisie!E18&lt;=Données!$E$1:$E$32),ROW(Données!$H$1:$H$32),0))))</f>
        <v/>
      </c>
      <c r="G18" s="7" t="str">
        <f t="array" ref="G18">IF(INDEX(Données!$G$1:$G$32,MAX(IF((CONCATENATE(C18,D18)=Données!$C$1:$C$32)*(E18&gt;=Données!$D$1:$D$32)*(Saisie!E18&lt;=Données!$E$1:$E$32),ROW(Données!$G$1:$G$32),0)))=Données!$G$1,"",INDEX(Données!$G$1:$G$32,MAX(IF((CONCATENATE(C18,D18)=Données!$C$1:$C$32)*(E18&gt;=Données!$D$1:$D$32)*(Saisie!E18&lt;=Données!$E$1:$E$32),ROW(Données!$G$1:$G$32),0))))</f>
        <v/>
      </c>
    </row>
    <row r="19" spans="2:7" x14ac:dyDescent="0.25">
      <c r="B19" s="11">
        <v>17</v>
      </c>
      <c r="C19" s="2"/>
      <c r="D19" s="2"/>
      <c r="E19" s="2"/>
      <c r="F19" s="6" t="str">
        <f t="array" ref="F19">IF(INDEX(Données!$H$1:$H$32,MAX(IF((CONCATENATE(C19,D19)=Données!$C$1:$C$32)*(E19&gt;=Données!$D$1:$D$32)*(Saisie!E19&lt;=Données!$E$1:$E$32),ROW(Données!$H$1:$H$32),0)))=Données!$H$1,"",INDEX(Données!$H$1:$H$32,MAX(IF((CONCATENATE(C19,D19)=Données!$C$1:$C$32)*(E19&gt;=Données!$D$1:$D$32)*(Saisie!E19&lt;=Données!$E$1:$E$32),ROW(Données!$H$1:$H$32),0))))</f>
        <v/>
      </c>
      <c r="G19" s="7" t="str">
        <f t="array" ref="G19">IF(INDEX(Données!$G$1:$G$32,MAX(IF((CONCATENATE(C19,D19)=Données!$C$1:$C$32)*(E19&gt;=Données!$D$1:$D$32)*(Saisie!E19&lt;=Données!$E$1:$E$32),ROW(Données!$G$1:$G$32),0)))=Données!$G$1,"",INDEX(Données!$G$1:$G$32,MAX(IF((CONCATENATE(C19,D19)=Données!$C$1:$C$32)*(E19&gt;=Données!$D$1:$D$32)*(Saisie!E19&lt;=Données!$E$1:$E$32),ROW(Données!$G$1:$G$32),0))))</f>
        <v/>
      </c>
    </row>
    <row r="20" spans="2:7" x14ac:dyDescent="0.25">
      <c r="B20" s="11">
        <v>18</v>
      </c>
      <c r="C20" s="2"/>
      <c r="D20" s="2"/>
      <c r="E20" s="2"/>
      <c r="F20" s="6" t="str">
        <f t="array" ref="F20">IF(INDEX(Données!$H$1:$H$32,MAX(IF((CONCATENATE(C20,D20)=Données!$C$1:$C$32)*(E20&gt;=Données!$D$1:$D$32)*(Saisie!E20&lt;=Données!$E$1:$E$32),ROW(Données!$H$1:$H$32),0)))=Données!$H$1,"",INDEX(Données!$H$1:$H$32,MAX(IF((CONCATENATE(C20,D20)=Données!$C$1:$C$32)*(E20&gt;=Données!$D$1:$D$32)*(Saisie!E20&lt;=Données!$E$1:$E$32),ROW(Données!$H$1:$H$32),0))))</f>
        <v/>
      </c>
      <c r="G20" s="7" t="str">
        <f t="array" ref="G20">IF(INDEX(Données!$G$1:$G$32,MAX(IF((CONCATENATE(C20,D20)=Données!$C$1:$C$32)*(E20&gt;=Données!$D$1:$D$32)*(Saisie!E20&lt;=Données!$E$1:$E$32),ROW(Données!$G$1:$G$32),0)))=Données!$G$1,"",INDEX(Données!$G$1:$G$32,MAX(IF((CONCATENATE(C20,D20)=Données!$C$1:$C$32)*(E20&gt;=Données!$D$1:$D$32)*(Saisie!E20&lt;=Données!$E$1:$E$32),ROW(Données!$G$1:$G$32),0))))</f>
        <v/>
      </c>
    </row>
    <row r="21" spans="2:7" x14ac:dyDescent="0.25">
      <c r="B21" s="11">
        <v>19</v>
      </c>
      <c r="C21" s="2"/>
      <c r="D21" s="2"/>
      <c r="E21" s="2"/>
      <c r="F21" s="6" t="str">
        <f t="array" ref="F21">IF(INDEX(Données!$H$1:$H$32,MAX(IF((CONCATENATE(C21,D21)=Données!$C$1:$C$32)*(E21&gt;=Données!$D$1:$D$32)*(Saisie!E21&lt;=Données!$E$1:$E$32),ROW(Données!$H$1:$H$32),0)))=Données!$H$1,"",INDEX(Données!$H$1:$H$32,MAX(IF((CONCATENATE(C21,D21)=Données!$C$1:$C$32)*(E21&gt;=Données!$D$1:$D$32)*(Saisie!E21&lt;=Données!$E$1:$E$32),ROW(Données!$H$1:$H$32),0))))</f>
        <v/>
      </c>
      <c r="G21" s="7" t="str">
        <f t="array" ref="G21">IF(INDEX(Données!$G$1:$G$32,MAX(IF((CONCATENATE(C21,D21)=Données!$C$1:$C$32)*(E21&gt;=Données!$D$1:$D$32)*(Saisie!E21&lt;=Données!$E$1:$E$32),ROW(Données!$G$1:$G$32),0)))=Données!$G$1,"",INDEX(Données!$G$1:$G$32,MAX(IF((CONCATENATE(C21,D21)=Données!$C$1:$C$32)*(E21&gt;=Données!$D$1:$D$32)*(Saisie!E21&lt;=Données!$E$1:$E$32),ROW(Données!$G$1:$G$32),0))))</f>
        <v/>
      </c>
    </row>
    <row r="22" spans="2:7" ht="15.75" thickBot="1" x14ac:dyDescent="0.3">
      <c r="B22" s="12">
        <v>20</v>
      </c>
      <c r="C22" s="3"/>
      <c r="D22" s="3"/>
      <c r="E22" s="3"/>
      <c r="F22" s="8" t="str">
        <f t="array" ref="F22">IF(INDEX(Données!$H$1:$H$32,MAX(IF((CONCATENATE(C22,D22)=Données!$C$1:$C$32)*(E22&gt;=Données!$D$1:$D$32)*(Saisie!E22&lt;=Données!$E$1:$E$32),ROW(Données!$H$1:$H$32),0)))=Données!$H$1,"",INDEX(Données!$H$1:$H$32,MAX(IF((CONCATENATE(C22,D22)=Données!$C$1:$C$32)*(E22&gt;=Données!$D$1:$D$32)*(Saisie!E22&lt;=Données!$E$1:$E$32),ROW(Données!$H$1:$H$32),0))))</f>
        <v/>
      </c>
      <c r="G22" s="9" t="str">
        <f t="array" ref="G22">IF(INDEX(Données!$G$1:$G$32,MAX(IF((CONCATENATE(C22,D22)=Données!$C$1:$C$32)*(E22&gt;=Données!$D$1:$D$32)*(Saisie!E22&lt;=Données!$E$1:$E$32),ROW(Données!$G$1:$G$32),0)))=Données!$G$1,"",INDEX(Données!$G$1:$G$32,MAX(IF((CONCATENATE(C22,D22)=Données!$C$1:$C$32)*(E22&gt;=Données!$D$1:$D$32)*(Saisie!E22&lt;=Données!$E$1:$E$32),ROW(Données!$G$1:$G$32),0))))</f>
        <v/>
      </c>
    </row>
  </sheetData>
  <conditionalFormatting sqref="F2">
    <cfRule type="expression" dxfId="4" priority="2">
      <formula>IF(F2="",TRUE(),FALSE())</formula>
    </cfRule>
  </conditionalFormatting>
  <conditionalFormatting sqref="G2">
    <cfRule type="expression" dxfId="3" priority="1">
      <formula>IF(G2="",TRUE(),FALSE())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Données!$A$34:$C$34</xm:f>
          </x14:formula1>
          <xm:sqref>C3:C22</xm:sqref>
        </x14:dataValidation>
        <x14:dataValidation type="list" allowBlank="1" showInputMessage="1" showErrorMessage="1">
          <x14:formula1>
            <xm:f>IF(C3=Données!$A$34,Données!$A$35:$A$40,IF(C3=Données!$B$34,Données!$B$35:$B$39,IF(C3=Données!$C$34,Données!$C$35:$C$39,IF($C$3=Données!#REF!,"",""))))</xm:f>
          </x14:formula1>
          <xm:sqref>D3:D22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2:C19"/>
  <sheetViews>
    <sheetView workbookViewId="0">
      <selection activeCell="E15" sqref="E15"/>
    </sheetView>
  </sheetViews>
  <sheetFormatPr baseColWidth="10" defaultRowHeight="15" x14ac:dyDescent="0.25"/>
  <cols>
    <col min="1" max="1" width="2.85546875" customWidth="1"/>
    <col min="2" max="2" width="14.85546875" bestFit="1" customWidth="1"/>
    <col min="3" max="3" width="15" customWidth="1"/>
  </cols>
  <sheetData>
    <row r="2" spans="2:3" ht="18.75" x14ac:dyDescent="0.25">
      <c r="B2" s="35" t="s">
        <v>10</v>
      </c>
      <c r="C2" s="35"/>
    </row>
    <row r="3" spans="2:3" x14ac:dyDescent="0.25">
      <c r="B3" s="13" t="s">
        <v>11</v>
      </c>
      <c r="C3" s="34" t="s">
        <v>48</v>
      </c>
    </row>
    <row r="4" spans="2:3" x14ac:dyDescent="0.25">
      <c r="B4" s="13" t="s">
        <v>12</v>
      </c>
      <c r="C4" s="18">
        <v>42416</v>
      </c>
    </row>
    <row r="5" spans="2:3" ht="15.75" thickBot="1" x14ac:dyDescent="0.3"/>
    <row r="6" spans="2:3" x14ac:dyDescent="0.25">
      <c r="B6" s="39" t="s">
        <v>9</v>
      </c>
      <c r="C6" s="40" t="s">
        <v>0</v>
      </c>
    </row>
    <row r="7" spans="2:3" x14ac:dyDescent="0.25">
      <c r="B7" s="15" t="s">
        <v>37</v>
      </c>
      <c r="C7" s="41">
        <f>SUMIF(Stock!$G$3:$G$15,B7,Stock!$I$3:$I$15)</f>
        <v>0</v>
      </c>
    </row>
    <row r="8" spans="2:3" x14ac:dyDescent="0.25">
      <c r="B8" s="15" t="s">
        <v>37</v>
      </c>
      <c r="C8" s="41">
        <f>SUMIF(Stock!$G$3:$G$15,B8,Stock!$I$3:$I$15)</f>
        <v>0</v>
      </c>
    </row>
    <row r="9" spans="2:3" x14ac:dyDescent="0.25">
      <c r="B9" s="15" t="s">
        <v>38</v>
      </c>
      <c r="C9" s="41">
        <f>SUMIF(Stock!$G$3:$G$15,B9,Stock!$I$3:$I$15)</f>
        <v>0</v>
      </c>
    </row>
    <row r="10" spans="2:3" x14ac:dyDescent="0.25">
      <c r="B10" s="15" t="s">
        <v>39</v>
      </c>
      <c r="C10" s="41">
        <f>SUMIF(Stock!$G$3:$G$15,B10,Stock!$I$3:$I$15)</f>
        <v>0</v>
      </c>
    </row>
    <row r="11" spans="2:3" x14ac:dyDescent="0.25">
      <c r="B11" s="15" t="s">
        <v>40</v>
      </c>
      <c r="C11" s="41">
        <f>SUMIF(Stock!$G$3:$G$15,B11,Stock!$I$3:$I$15)</f>
        <v>0</v>
      </c>
    </row>
    <row r="12" spans="2:3" x14ac:dyDescent="0.25">
      <c r="B12" s="15" t="s">
        <v>41</v>
      </c>
      <c r="C12" s="41">
        <f>SUMIF(Stock!$G$3:$G$15,B12,Stock!$I$3:$I$15)</f>
        <v>0</v>
      </c>
    </row>
    <row r="13" spans="2:3" x14ac:dyDescent="0.25">
      <c r="B13" s="15" t="s">
        <v>43</v>
      </c>
      <c r="C13" s="41">
        <f>SUMIF(Stock!$G$3:$G$15,B13,Stock!$I$3:$I$15)</f>
        <v>0</v>
      </c>
    </row>
    <row r="14" spans="2:3" x14ac:dyDescent="0.25">
      <c r="B14" s="15" t="s">
        <v>13</v>
      </c>
      <c r="C14" s="41">
        <f>SUMIF(Stock!$G$3:$G$15,B14,Stock!$I$3:$I$15)</f>
        <v>0</v>
      </c>
    </row>
    <row r="15" spans="2:3" x14ac:dyDescent="0.25">
      <c r="B15" s="15" t="s">
        <v>42</v>
      </c>
      <c r="C15" s="41">
        <f>SUMIF(Stock!$G$3:$G$15,B15,Stock!$I$3:$I$15)</f>
        <v>0</v>
      </c>
    </row>
    <row r="16" spans="2:3" x14ac:dyDescent="0.25">
      <c r="B16" s="15" t="s">
        <v>44</v>
      </c>
      <c r="C16" s="41">
        <f>SUMIF(Stock!$G$3:$G$15,B16,Stock!$I$3:$I$15)</f>
        <v>0</v>
      </c>
    </row>
    <row r="17" spans="2:3" x14ac:dyDescent="0.25">
      <c r="B17" s="15" t="s">
        <v>45</v>
      </c>
      <c r="C17" s="41">
        <f>SUMIF(Stock!$G$3:$G$15,B17,Stock!$I$3:$I$15)</f>
        <v>0</v>
      </c>
    </row>
    <row r="18" spans="2:3" x14ac:dyDescent="0.25">
      <c r="B18" s="15" t="s">
        <v>46</v>
      </c>
      <c r="C18" s="41">
        <f>SUMIF(Stock!$G$3:$G$15,B18,Stock!$I$3:$I$15)</f>
        <v>0</v>
      </c>
    </row>
    <row r="19" spans="2:3" ht="15.75" thickBot="1" x14ac:dyDescent="0.3">
      <c r="B19" s="16" t="s">
        <v>47</v>
      </c>
      <c r="C19" s="42">
        <f>SUMIF(Stock!$G$3:$G$15,B19,Stock!$I$3:$I$15)</f>
        <v>0</v>
      </c>
    </row>
  </sheetData>
  <autoFilter ref="B6:C19">
    <sortState ref="B3:D26">
      <sortCondition ref="B2"/>
    </sortState>
  </autoFilter>
  <mergeCells count="1">
    <mergeCell ref="B2:C2"/>
  </mergeCells>
  <conditionalFormatting sqref="B7:B19">
    <cfRule type="expression" dxfId="0" priority="1">
      <formula>IF(B7="",TRUE(),FALSE())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3.Toutes_ensemble">
                <anchor moveWithCells="1" sizeWithCells="1">
                  <from>
                    <xdr:col>3</xdr:col>
                    <xdr:colOff>352425</xdr:colOff>
                    <xdr:row>1</xdr:row>
                    <xdr:rowOff>133350</xdr:rowOff>
                  </from>
                  <to>
                    <xdr:col>5</xdr:col>
                    <xdr:colOff>304800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AfficheTout">
                <anchor moveWithCells="1" sizeWithCells="1">
                  <from>
                    <xdr:col>6</xdr:col>
                    <xdr:colOff>752475</xdr:colOff>
                    <xdr:row>1</xdr:row>
                    <xdr:rowOff>0</xdr:rowOff>
                  </from>
                  <to>
                    <xdr:col>8</xdr:col>
                    <xdr:colOff>161925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Feuil3.Masquer_lignes">
                <anchor moveWithCells="1" sizeWithCells="1">
                  <from>
                    <xdr:col>7</xdr:col>
                    <xdr:colOff>0</xdr:colOff>
                    <xdr:row>1</xdr:row>
                    <xdr:rowOff>161925</xdr:rowOff>
                  </from>
                  <to>
                    <xdr:col>8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Feuil3.Valider_journée_2">
                <anchor moveWithCells="1" sizeWithCells="1">
                  <from>
                    <xdr:col>7</xdr:col>
                    <xdr:colOff>0</xdr:colOff>
                    <xdr:row>2</xdr:row>
                    <xdr:rowOff>123825</xdr:rowOff>
                  </from>
                  <to>
                    <xdr:col>9</xdr:col>
                    <xdr:colOff>733425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Données</vt:lpstr>
      <vt:lpstr>Stock</vt:lpstr>
      <vt:lpstr>Cumul stock</vt:lpstr>
      <vt:lpstr>Saisie</vt:lpstr>
      <vt:lpstr>Listes carrelets</vt:lpstr>
      <vt:lpstr>'Listes carrelets'!Zone_d_impression</vt:lpstr>
      <vt:lpstr>Saisie!Zone_d_impression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PILET Lilian</dc:creator>
  <cp:lastModifiedBy>PILET Lilian</cp:lastModifiedBy>
  <cp:lastPrinted>2016-02-15T10:42:54Z</cp:lastPrinted>
  <dcterms:created xsi:type="dcterms:W3CDTF">2016-02-11T09:58:51Z</dcterms:created>
  <dcterms:modified xsi:type="dcterms:W3CDTF">2016-02-17T10:53:25Z</dcterms:modified>
</cp:coreProperties>
</file>