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\"/>
    </mc:Choice>
  </mc:AlternateContent>
  <bookViews>
    <workbookView xWindow="0" yWindow="0" windowWidth="16488" windowHeight="9204"/>
  </bookViews>
  <sheets>
    <sheet name="Feuil1" sheetId="1" r:id="rId1"/>
  </sheets>
  <externalReferences>
    <externalReference r:id="rId2"/>
    <externalReference r:id="rId3"/>
  </externalReferences>
  <definedNames>
    <definedName name="An">Feuil1!$T$4</definedName>
    <definedName name="Jeudi">#REF!</definedName>
    <definedName name="Jours">OFFSET([1]Récap!$K$1,,,COUNT([1]Récap!$K$1:$K$31))</definedName>
    <definedName name="Lundi">#REF!</definedName>
    <definedName name="Mardi">#REF!</definedName>
    <definedName name="Mercredi">#REF!</definedName>
    <definedName name="NomMois">Feuil1!$J$4:$J$15</definedName>
    <definedName name="Samedi">#REF!</definedName>
    <definedName name="Sem">OFFSET(Feuil1!$L$4,,,COUNT(Feuil1!$L$4:$L$57))</definedName>
    <definedName name="Situation">#REF!</definedName>
    <definedName name="validcell1">#REF!</definedName>
    <definedName name="Vendredi">#REF!</definedName>
  </definedNames>
  <calcPr calcId="152511" iterateDelta="1E-4" concurrentCalc="0"/>
</workbook>
</file>

<file path=xl/calcChain.xml><?xml version="1.0" encoding="utf-8"?>
<calcChain xmlns="http://schemas.openxmlformats.org/spreadsheetml/2006/main">
  <c r="A1" i="1" l="1"/>
  <c r="A23" i="1"/>
  <c r="A15" i="1"/>
  <c r="A7" i="1"/>
  <c r="C12" i="1"/>
  <c r="O4" i="1"/>
  <c r="P4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D12" i="1"/>
  <c r="M4" i="1"/>
  <c r="A13" i="1"/>
  <c r="C13" i="1"/>
  <c r="N4" i="1"/>
  <c r="M5" i="1"/>
  <c r="N5" i="1"/>
  <c r="N6" i="1"/>
  <c r="M6" i="1"/>
  <c r="K4" i="1"/>
  <c r="C16" i="1"/>
  <c r="C23" i="1"/>
  <c r="D24" i="1"/>
  <c r="C15" i="1"/>
  <c r="B7" i="1"/>
  <c r="F24" i="1"/>
  <c r="F8" i="1"/>
  <c r="G15" i="1"/>
  <c r="F23" i="1"/>
  <c r="K33" i="1"/>
  <c r="B23" i="1"/>
  <c r="E15" i="1"/>
  <c r="E7" i="1"/>
  <c r="E23" i="1"/>
  <c r="B16" i="1"/>
  <c r="F7" i="1"/>
  <c r="B8" i="1"/>
  <c r="C24" i="1"/>
  <c r="K34" i="1"/>
  <c r="D23" i="1"/>
  <c r="F15" i="1"/>
  <c r="C7" i="1"/>
  <c r="D16" i="1"/>
  <c r="E24" i="1"/>
  <c r="G24" i="1"/>
  <c r="B24" i="1"/>
  <c r="G23" i="1"/>
  <c r="D15" i="1"/>
  <c r="D8" i="1"/>
  <c r="D7" i="1"/>
  <c r="K32" i="1"/>
  <c r="E16" i="1"/>
  <c r="G7" i="1"/>
  <c r="A4" i="1"/>
  <c r="G8" i="1"/>
  <c r="F16" i="1"/>
  <c r="C8" i="1"/>
  <c r="E8" i="1"/>
  <c r="G16" i="1"/>
  <c r="B15" i="1"/>
  <c r="H15" i="1"/>
  <c r="H24" i="1"/>
  <c r="H8" i="1"/>
  <c r="H16" i="1"/>
  <c r="H23" i="1"/>
  <c r="H7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B10" i="1"/>
  <c r="B26" i="1"/>
  <c r="B18" i="1"/>
</calcChain>
</file>

<file path=xl/sharedStrings.xml><?xml version="1.0" encoding="utf-8"?>
<sst xmlns="http://schemas.openxmlformats.org/spreadsheetml/2006/main" count="64" uniqueCount="30">
  <si>
    <t>Mois</t>
  </si>
  <si>
    <t>Mars</t>
  </si>
  <si>
    <t>Janvier</t>
  </si>
  <si>
    <t>ca</t>
  </si>
  <si>
    <t>Février</t>
  </si>
  <si>
    <t>jps</t>
  </si>
  <si>
    <t>Nbr de jours d'absences</t>
  </si>
  <si>
    <t>RC</t>
  </si>
  <si>
    <t>ata</t>
  </si>
  <si>
    <t>atm</t>
  </si>
  <si>
    <t>alm</t>
  </si>
  <si>
    <t>TOTAL</t>
  </si>
  <si>
    <t>Avril</t>
  </si>
  <si>
    <t>á</t>
  </si>
  <si>
    <t>Nbr d'agents remplacés</t>
  </si>
  <si>
    <t>Mai</t>
  </si>
  <si>
    <t>mois</t>
  </si>
  <si>
    <t>Juin</t>
  </si>
  <si>
    <t>jour début</t>
  </si>
  <si>
    <t>Taux de remplacement</t>
  </si>
  <si>
    <t>Juillet</t>
  </si>
  <si>
    <t>nb jours</t>
  </si>
  <si>
    <t>Août</t>
  </si>
  <si>
    <t>Semaine</t>
  </si>
  <si>
    <t>Septembre</t>
  </si>
  <si>
    <t>Octobre</t>
  </si>
  <si>
    <t>Novembre</t>
  </si>
  <si>
    <t>Décembre</t>
  </si>
  <si>
    <t xml:space="preserve">                                                                     </t>
  </si>
  <si>
    <t>U:\PUBLIC\0 PLANNINGS\Plannings 2016\planning 2016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</si>
</sst>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 &quot;00"/>
    <numFmt numFmtId="165" formatCode="&quot;du &quot;dd/mm"/>
    <numFmt numFmtId="166" formatCode="&quot;au &quot;dd/mm"/>
    <numFmt numFmtId="167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Wingdings"/>
      <charset val="2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i/>
      <sz val="8"/>
      <color theme="1" tint="0.34998626667073579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9D624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/>
  </cellStyleXfs>
  <cellXfs count="4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2" xfId="0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65" fontId="7" fillId="0" borderId="0" xfId="0" applyNumberFormat="1" applyFont="1" applyBorder="1" applyAlignment="1">
      <alignment horizontal="left" vertical="center" indent="2"/>
    </xf>
    <xf numFmtId="166" fontId="7" fillId="0" borderId="0" xfId="0" applyNumberFormat="1" applyFont="1" applyBorder="1" applyAlignment="1">
      <alignment horizontal="left" vertical="center" indent="1"/>
    </xf>
    <xf numFmtId="0" fontId="7" fillId="5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7" fillId="0" borderId="0" xfId="0" applyFont="1"/>
    <xf numFmtId="0" fontId="0" fillId="0" borderId="0" xfId="0" applyBorder="1" applyAlignment="1">
      <alignment vertical="center"/>
    </xf>
    <xf numFmtId="0" fontId="0" fillId="0" borderId="0" xfId="0" applyBorder="1"/>
    <xf numFmtId="0" fontId="8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3" borderId="2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left" vertical="center" indent="2"/>
    </xf>
    <xf numFmtId="166" fontId="7" fillId="0" borderId="4" xfId="0" applyNumberFormat="1" applyFont="1" applyBorder="1" applyAlignment="1">
      <alignment horizontal="left" vertical="center" indent="1"/>
    </xf>
    <xf numFmtId="167" fontId="11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9" fontId="3" fillId="0" borderId="2" xfId="1" applyFont="1" applyBorder="1" applyAlignment="1">
      <alignment horizontal="center" vertical="center"/>
    </xf>
    <xf numFmtId="0" fontId="12" fillId="0" borderId="5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2" fillId="0" borderId="7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9" fillId="0" borderId="0" xfId="0" applyFont="1" applyBorder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236220</xdr:colOff>
          <xdr:row>8</xdr:row>
          <xdr:rowOff>30480</xdr:rowOff>
        </xdr:from>
        <xdr:to>
          <xdr:col>21</xdr:col>
          <xdr:colOff>205740</xdr:colOff>
          <xdr:row>11</xdr:row>
          <xdr:rowOff>121920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onglets planning 2016 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ouveau%20planning%202016%20Verson%20AM%20F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ersion%20finale%20par%20si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Récap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 refreshError="1"/>
      <sheetData sheetId="1" refreshError="1">
        <row r="1">
          <cell r="K1">
            <v>1</v>
          </cell>
        </row>
        <row r="2">
          <cell r="K2">
            <v>2</v>
          </cell>
        </row>
        <row r="3">
          <cell r="K3">
            <v>3</v>
          </cell>
        </row>
        <row r="4">
          <cell r="K4">
            <v>4</v>
          </cell>
        </row>
        <row r="5">
          <cell r="K5">
            <v>5</v>
          </cell>
        </row>
        <row r="6">
          <cell r="K6">
            <v>6</v>
          </cell>
        </row>
        <row r="7">
          <cell r="K7">
            <v>7</v>
          </cell>
        </row>
        <row r="8">
          <cell r="K8">
            <v>8</v>
          </cell>
        </row>
        <row r="9">
          <cell r="K9">
            <v>9</v>
          </cell>
        </row>
        <row r="10">
          <cell r="K10">
            <v>10</v>
          </cell>
        </row>
        <row r="11">
          <cell r="K11">
            <v>11</v>
          </cell>
        </row>
        <row r="12">
          <cell r="K12">
            <v>12</v>
          </cell>
        </row>
        <row r="13">
          <cell r="K13">
            <v>13</v>
          </cell>
        </row>
        <row r="14">
          <cell r="K14">
            <v>14</v>
          </cell>
        </row>
        <row r="15">
          <cell r="K15">
            <v>15</v>
          </cell>
        </row>
        <row r="16">
          <cell r="K16">
            <v>16</v>
          </cell>
        </row>
        <row r="17">
          <cell r="K17">
            <v>17</v>
          </cell>
        </row>
        <row r="18">
          <cell r="K18">
            <v>18</v>
          </cell>
        </row>
        <row r="19">
          <cell r="K19">
            <v>19</v>
          </cell>
        </row>
        <row r="20">
          <cell r="K20">
            <v>20</v>
          </cell>
        </row>
        <row r="21">
          <cell r="K21">
            <v>21</v>
          </cell>
        </row>
        <row r="22">
          <cell r="K22">
            <v>22</v>
          </cell>
        </row>
        <row r="23">
          <cell r="K23">
            <v>23</v>
          </cell>
        </row>
        <row r="24">
          <cell r="K24">
            <v>24</v>
          </cell>
        </row>
        <row r="25">
          <cell r="K25">
            <v>25</v>
          </cell>
        </row>
        <row r="26">
          <cell r="K26">
            <v>26</v>
          </cell>
        </row>
        <row r="27">
          <cell r="K27">
            <v>27</v>
          </cell>
        </row>
        <row r="28">
          <cell r="K28">
            <v>28</v>
          </cell>
        </row>
        <row r="29">
          <cell r="K29">
            <v>29</v>
          </cell>
        </row>
        <row r="30">
          <cell r="K30">
            <v>30</v>
          </cell>
        </row>
        <row r="31">
          <cell r="K31">
            <v>31</v>
          </cell>
        </row>
      </sheetData>
      <sheetData sheetId="2" refreshError="1">
        <row r="1">
          <cell r="B1">
            <v>42370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 refreshError="1"/>
      <sheetData sheetId="1" refreshError="1">
        <row r="1">
          <cell r="A1">
            <v>42370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57"/>
  <sheetViews>
    <sheetView showGridLines="0" tabSelected="1" zoomScale="90" zoomScaleNormal="90" workbookViewId="0">
      <selection activeCell="V27" sqref="V27"/>
    </sheetView>
  </sheetViews>
  <sheetFormatPr baseColWidth="10" defaultRowHeight="14.4" x14ac:dyDescent="0.3"/>
  <cols>
    <col min="1" max="1" width="28.6640625" style="1" bestFit="1" customWidth="1"/>
    <col min="2" max="2" width="14.6640625" style="1" customWidth="1"/>
    <col min="3" max="3" width="11.44140625" style="1" customWidth="1"/>
    <col min="4" max="4" width="12.5546875" style="1" customWidth="1"/>
    <col min="5" max="5" width="11.44140625" style="1" customWidth="1"/>
    <col min="8" max="8" width="11" customWidth="1"/>
    <col min="9" max="9" width="11.44140625" hidden="1" customWidth="1"/>
    <col min="10" max="10" width="11.44140625" style="1" hidden="1" customWidth="1"/>
    <col min="11" max="15" width="11.44140625" hidden="1" customWidth="1"/>
    <col min="16" max="16" width="11.44140625" style="5" hidden="1" customWidth="1"/>
    <col min="17" max="17" width="11.44140625" hidden="1" customWidth="1"/>
    <col min="18" max="18" width="46.109375" hidden="1" customWidth="1"/>
    <col min="19" max="19" width="11.44140625" hidden="1" customWidth="1"/>
    <col min="20" max="20" width="8.21875" customWidth="1"/>
    <col min="22" max="22" width="36.44140625" customWidth="1"/>
  </cols>
  <sheetData>
    <row r="1" spans="1:23" ht="14.4" customHeight="1" x14ac:dyDescent="0.3">
      <c r="A1" s="36" t="str">
        <f>+U1</f>
        <v>U:\PUBLIC\0 PLANNINGS\Plannings 2016\planning 2016 test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8"/>
      <c r="U1" t="s">
        <v>29</v>
      </c>
    </row>
    <row r="2" spans="1:23" ht="15" customHeight="1" thickBot="1" x14ac:dyDescent="0.3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1"/>
    </row>
    <row r="3" spans="1:23" ht="15" thickBot="1" x14ac:dyDescent="0.35"/>
    <row r="4" spans="1:23" ht="16.2" thickBot="1" x14ac:dyDescent="0.35">
      <c r="A4" s="26" t="str">
        <f ca="1">IFERROR("Jour ("&amp;IF($B$4&lt;&gt;"",TEXT(INDIRECT($D$4&amp;"!b1")+$B$4-1,"jjjj")&amp;")",NA()),"Jour")</f>
        <v>Jour</v>
      </c>
      <c r="B4" s="27">
        <v>23</v>
      </c>
      <c r="C4" s="28" t="s">
        <v>0</v>
      </c>
      <c r="D4" s="29" t="s">
        <v>2</v>
      </c>
      <c r="E4" s="22"/>
      <c r="F4" s="23"/>
      <c r="G4" s="23"/>
      <c r="H4" s="23"/>
      <c r="J4" s="1" t="s">
        <v>2</v>
      </c>
      <c r="K4" t="e">
        <f ca="1">DAY(INDIRECT($D$4&amp;"!c1"))</f>
        <v>#REF!</v>
      </c>
      <c r="L4">
        <f>IF(MOD(WEEKDAY([2]Janvier!A1+1),7)&lt;3,0,1)</f>
        <v>0</v>
      </c>
      <c r="M4" t="str">
        <f>IFERROR(IF(MONTH(C12)=MONTH(D12),INDEX(NomMois,MONTH(C12)),IF(B12&lt;=1,"Janvier",IF(B12&gt;=52,"Décembre",INDEX(NomMois,MONTH(C12))))),"")</f>
        <v>Janvier</v>
      </c>
      <c r="N4" t="str">
        <f>IFERROR(IF(OR(MONTH(C12)=MONTH(D12),B12&lt;=1,B12&gt;=52),"",INDEX(NomMois,MONTH(D12))),"")</f>
        <v/>
      </c>
      <c r="O4" s="2" t="str">
        <f>B4&amp;" "&amp;D4</f>
        <v>23 Janvier</v>
      </c>
      <c r="P4" s="2">
        <f>DATEVALUE(O4)</f>
        <v>42392</v>
      </c>
      <c r="Q4" s="3" t="s">
        <v>3</v>
      </c>
      <c r="R4" s="21"/>
      <c r="S4" s="21"/>
      <c r="T4" s="4">
        <v>2016</v>
      </c>
    </row>
    <row r="5" spans="1:23" x14ac:dyDescent="0.3">
      <c r="A5" s="22"/>
      <c r="B5" s="22"/>
      <c r="C5" s="22"/>
      <c r="D5" s="22"/>
      <c r="E5" s="22"/>
      <c r="F5" s="23"/>
      <c r="G5" s="23"/>
      <c r="H5" s="23"/>
      <c r="J5" s="1" t="s">
        <v>4</v>
      </c>
      <c r="K5" t="e">
        <f ca="1">K4+1</f>
        <v>#REF!</v>
      </c>
      <c r="L5">
        <f>L4+1</f>
        <v>1</v>
      </c>
      <c r="M5">
        <f>IF(M4&lt;&gt;"",IF(AND(MONTH(C12)&lt;&gt;MONTH(D12),B12&lt;=1),1,DAY(C12)),"")</f>
        <v>11</v>
      </c>
      <c r="N5" t="str">
        <f>IF(N4&lt;&gt;"",1,"")</f>
        <v/>
      </c>
      <c r="Q5" s="3" t="s">
        <v>5</v>
      </c>
      <c r="R5" s="21"/>
      <c r="S5" s="21"/>
      <c r="W5" t="s">
        <v>29</v>
      </c>
    </row>
    <row r="6" spans="1:23" ht="15.6" x14ac:dyDescent="0.3">
      <c r="A6" s="6" t="s">
        <v>6</v>
      </c>
      <c r="B6" s="7" t="s">
        <v>3</v>
      </c>
      <c r="C6" s="7" t="s">
        <v>5</v>
      </c>
      <c r="D6" s="7" t="s">
        <v>7</v>
      </c>
      <c r="E6" s="7" t="s">
        <v>8</v>
      </c>
      <c r="F6" s="7" t="s">
        <v>9</v>
      </c>
      <c r="G6" s="7" t="s">
        <v>10</v>
      </c>
      <c r="H6" s="7" t="s">
        <v>11</v>
      </c>
      <c r="J6" s="1" t="s">
        <v>1</v>
      </c>
      <c r="K6" t="e">
        <f ca="1">K5+1</f>
        <v>#REF!</v>
      </c>
      <c r="L6">
        <f>L5+1</f>
        <v>2</v>
      </c>
      <c r="M6">
        <f>IF(M4&lt;&gt;"",IF(OR(N4&lt;&gt;"",AND(MONTH(C12)&lt;&gt;MONTH(D12),B12&gt;=52)),DAY(EOMONTH(C12,0)),DAY(D12))-M5+1,"")</f>
        <v>7</v>
      </c>
      <c r="N6" t="str">
        <f>IF(N4&lt;&gt;"",DAY(D12)-N5+1,"")</f>
        <v/>
      </c>
      <c r="Q6" s="3" t="s">
        <v>7</v>
      </c>
      <c r="R6" s="21"/>
      <c r="S6" s="21"/>
    </row>
    <row r="7" spans="1:23" x14ac:dyDescent="0.3">
      <c r="A7" s="6" t="e">
        <f>VLOOKUP(A1,R4:S16,2,FALSE)</f>
        <v>#N/A</v>
      </c>
      <c r="B7" s="8" t="str">
        <f t="shared" ref="B7:G7" ca="1" si="0">IFERROR(IF(AND($B$4&lt;&gt;"",$D$4&lt;&gt;""),SUMPRODUCT(--(OFFSET(INDIRECT($D$4&amp;"!b5:b44"),,$B$4)=B$6)),""),"")</f>
        <v/>
      </c>
      <c r="C7" s="8" t="str">
        <f t="shared" ca="1" si="0"/>
        <v/>
      </c>
      <c r="D7" s="8" t="str">
        <f t="shared" ca="1" si="0"/>
        <v/>
      </c>
      <c r="E7" s="8" t="str">
        <f t="shared" ca="1" si="0"/>
        <v/>
      </c>
      <c r="F7" s="8" t="str">
        <f t="shared" ca="1" si="0"/>
        <v/>
      </c>
      <c r="G7" s="8" t="str">
        <f t="shared" ca="1" si="0"/>
        <v/>
      </c>
      <c r="H7" s="9" t="str">
        <f ca="1">IF(SUM(B7:G7)=0,"",SUM(B7:G7))</f>
        <v/>
      </c>
      <c r="J7" s="1" t="s">
        <v>12</v>
      </c>
      <c r="K7" t="e">
        <f t="shared" ref="K7:L21" ca="1" si="1">K6+1</f>
        <v>#REF!</v>
      </c>
      <c r="L7">
        <f t="shared" si="1"/>
        <v>3</v>
      </c>
      <c r="M7" s="10" t="s">
        <v>13</v>
      </c>
      <c r="N7" s="10" t="s">
        <v>13</v>
      </c>
      <c r="Q7" s="3" t="s">
        <v>8</v>
      </c>
      <c r="R7" s="21"/>
      <c r="S7" s="21"/>
    </row>
    <row r="8" spans="1:23" x14ac:dyDescent="0.3">
      <c r="A8" s="6" t="s">
        <v>14</v>
      </c>
      <c r="B8" s="11" t="str">
        <f ca="1">IFERROR(nbCoul($P$4,Q4,1),"")</f>
        <v/>
      </c>
      <c r="C8" s="11" t="str">
        <f ca="1">IFERROR(nbCoul($P$4,Q5),"")</f>
        <v/>
      </c>
      <c r="D8" s="11" t="str">
        <f ca="1">IFERROR(nbCoul($P$4,Q6),"")</f>
        <v/>
      </c>
      <c r="E8" s="11" t="str">
        <f ca="1">IFERROR(nbCoul($P$4,Q7),"")</f>
        <v/>
      </c>
      <c r="F8" s="11" t="str">
        <f ca="1">IFERROR(nbCoul($P$4,Q8),"")</f>
        <v/>
      </c>
      <c r="G8" s="11" t="str">
        <f ca="1">IFERROR(nbCoul($P$4,Q9),"")</f>
        <v/>
      </c>
      <c r="H8" s="9" t="str">
        <f ca="1">IF(SUM(B8:G8)=0,"",SUM(B8:G8))</f>
        <v/>
      </c>
      <c r="J8" t="s">
        <v>15</v>
      </c>
      <c r="K8" t="e">
        <f t="shared" ca="1" si="1"/>
        <v>#REF!</v>
      </c>
      <c r="L8">
        <f t="shared" si="1"/>
        <v>4</v>
      </c>
      <c r="M8" s="12" t="s">
        <v>16</v>
      </c>
      <c r="N8" s="12" t="s">
        <v>16</v>
      </c>
      <c r="Q8" s="3" t="s">
        <v>9</v>
      </c>
      <c r="R8" s="21"/>
      <c r="S8" s="21"/>
    </row>
    <row r="9" spans="1:23" x14ac:dyDescent="0.3">
      <c r="A9" s="13"/>
      <c r="B9" s="22"/>
      <c r="C9" s="23"/>
      <c r="D9" s="23"/>
      <c r="E9" s="23"/>
      <c r="F9" s="23"/>
      <c r="G9" s="23"/>
      <c r="H9" s="23"/>
      <c r="J9" t="s">
        <v>17</v>
      </c>
      <c r="K9" t="e">
        <f t="shared" ca="1" si="1"/>
        <v>#REF!</v>
      </c>
      <c r="L9">
        <f t="shared" si="1"/>
        <v>5</v>
      </c>
      <c r="M9" s="12" t="s">
        <v>18</v>
      </c>
      <c r="N9" s="12" t="s">
        <v>18</v>
      </c>
      <c r="Q9" s="3" t="s">
        <v>10</v>
      </c>
      <c r="R9" s="21"/>
      <c r="S9" s="21"/>
    </row>
    <row r="10" spans="1:23" x14ac:dyDescent="0.3">
      <c r="A10" s="34" t="s">
        <v>19</v>
      </c>
      <c r="B10" s="35" t="str">
        <f ca="1">IFERROR(IF(OR(H7,H8)=0,"",H8/H7),"")</f>
        <v/>
      </c>
      <c r="C10" s="22"/>
      <c r="D10" s="22"/>
      <c r="E10" s="22"/>
      <c r="F10" s="23"/>
      <c r="G10" s="23"/>
      <c r="H10" s="23"/>
      <c r="J10" s="1" t="s">
        <v>20</v>
      </c>
      <c r="K10" t="e">
        <f t="shared" ca="1" si="1"/>
        <v>#REF!</v>
      </c>
      <c r="L10">
        <f t="shared" si="1"/>
        <v>6</v>
      </c>
      <c r="M10" s="12" t="s">
        <v>21</v>
      </c>
      <c r="N10" s="12" t="s">
        <v>21</v>
      </c>
      <c r="R10" s="21"/>
      <c r="S10" s="21"/>
    </row>
    <row r="11" spans="1:23" x14ac:dyDescent="0.3">
      <c r="A11" s="22"/>
      <c r="B11" s="22"/>
      <c r="C11" s="22"/>
      <c r="D11" s="22"/>
      <c r="E11" s="22"/>
      <c r="F11" s="23"/>
      <c r="G11" s="23"/>
      <c r="H11" s="23"/>
      <c r="J11" s="1" t="s">
        <v>22</v>
      </c>
      <c r="K11" t="e">
        <f t="shared" ca="1" si="1"/>
        <v>#REF!</v>
      </c>
      <c r="L11">
        <f t="shared" si="1"/>
        <v>7</v>
      </c>
      <c r="R11" s="21"/>
      <c r="S11" s="21"/>
    </row>
    <row r="12" spans="1:23" ht="15.6" x14ac:dyDescent="0.3">
      <c r="A12" s="26" t="s">
        <v>23</v>
      </c>
      <c r="B12" s="30">
        <v>2</v>
      </c>
      <c r="C12" s="31">
        <f>IF(B12&lt;&gt;"",[1]Janvier!B1-WEEKDAY([1]Janvier!B1+2)+4+(B12-1)*7,"")</f>
        <v>42380</v>
      </c>
      <c r="D12" s="32">
        <f>IF(B12&lt;&gt;"",C12+6,"")</f>
        <v>42386</v>
      </c>
      <c r="E12" s="22"/>
      <c r="F12" s="23"/>
      <c r="G12" s="23"/>
      <c r="H12" s="23"/>
      <c r="J12" s="1" t="s">
        <v>24</v>
      </c>
      <c r="K12" t="e">
        <f t="shared" ca="1" si="1"/>
        <v>#REF!</v>
      </c>
      <c r="L12">
        <f t="shared" si="1"/>
        <v>8</v>
      </c>
      <c r="R12" s="21"/>
      <c r="S12" s="21"/>
    </row>
    <row r="13" spans="1:23" x14ac:dyDescent="0.3">
      <c r="A13" s="24" t="str">
        <f ca="1">IF(OFFSET(Sem,,,1)=0,"(Dernière sem. année préc.: choisir 0)","")</f>
        <v>(Dernière sem. année préc.: choisir 0)</v>
      </c>
      <c r="B13" s="23"/>
      <c r="C13" s="42" t="str">
        <f>IF(B12&lt;&gt;"",IF(OR(YEAR(C12)&lt;YEAR([1]Janvier!B1),YEAR(D12)&gt;YEAR([1]Janvier!B1)),"(Partie "&amp;YEAR([1]Janvier!B1)&amp;")",""),"")</f>
        <v/>
      </c>
      <c r="D13" s="42"/>
      <c r="E13" s="23"/>
      <c r="F13" s="23"/>
      <c r="G13" s="23"/>
      <c r="H13" s="23"/>
      <c r="J13" s="1" t="s">
        <v>25</v>
      </c>
      <c r="K13" t="e">
        <f t="shared" ca="1" si="1"/>
        <v>#REF!</v>
      </c>
      <c r="L13">
        <f t="shared" si="1"/>
        <v>9</v>
      </c>
      <c r="R13" s="21"/>
      <c r="S13" s="21"/>
    </row>
    <row r="14" spans="1:23" ht="15.6" x14ac:dyDescent="0.3">
      <c r="A14" s="6" t="s">
        <v>6</v>
      </c>
      <c r="B14" s="7" t="s">
        <v>3</v>
      </c>
      <c r="C14" s="7" t="s">
        <v>5</v>
      </c>
      <c r="D14" s="7" t="s">
        <v>7</v>
      </c>
      <c r="E14" s="7" t="s">
        <v>8</v>
      </c>
      <c r="F14" s="7" t="s">
        <v>9</v>
      </c>
      <c r="G14" s="7" t="s">
        <v>10</v>
      </c>
      <c r="H14" s="7" t="s">
        <v>11</v>
      </c>
      <c r="J14" s="1" t="s">
        <v>26</v>
      </c>
      <c r="K14" t="e">
        <f t="shared" ca="1" si="1"/>
        <v>#REF!</v>
      </c>
      <c r="L14">
        <f t="shared" si="1"/>
        <v>10</v>
      </c>
      <c r="O14" s="12"/>
      <c r="R14" s="21"/>
      <c r="S14" s="21"/>
    </row>
    <row r="15" spans="1:23" x14ac:dyDescent="0.3">
      <c r="A15" s="6" t="e">
        <f>VLOOKUP(A1,R4:S16,2,FALSE)</f>
        <v>#N/A</v>
      </c>
      <c r="B15" s="14" t="str">
        <f t="shared" ref="B15:G15" ca="1" si="2">IFERROR(SUMPRODUCT(--(OFFSET(INDIRECT($M$4&amp;"!b5:b44"),,$M$5,,$M$6)=B$14))+IF($N$4&lt;&gt;"",SUMPRODUCT(--(OFFSET(INDIRECT($N$4&amp;"!b5:b44"),,$N$5,,$N$6)=B$14))),"")</f>
        <v/>
      </c>
      <c r="C15" s="14" t="str">
        <f t="shared" ca="1" si="2"/>
        <v/>
      </c>
      <c r="D15" s="14" t="str">
        <f t="shared" ca="1" si="2"/>
        <v/>
      </c>
      <c r="E15" s="14" t="str">
        <f t="shared" ca="1" si="2"/>
        <v/>
      </c>
      <c r="F15" s="14" t="str">
        <f t="shared" ca="1" si="2"/>
        <v/>
      </c>
      <c r="G15" s="15" t="str">
        <f t="shared" ca="1" si="2"/>
        <v/>
      </c>
      <c r="H15" s="16" t="str">
        <f ca="1">IF(SUM(B15:G15)=0,"",SUM(B15:G15))</f>
        <v/>
      </c>
      <c r="J15" s="1" t="s">
        <v>27</v>
      </c>
      <c r="K15" t="e">
        <f t="shared" ca="1" si="1"/>
        <v>#REF!</v>
      </c>
      <c r="L15">
        <f t="shared" si="1"/>
        <v>11</v>
      </c>
      <c r="R15" s="21"/>
      <c r="S15" s="21"/>
    </row>
    <row r="16" spans="1:23" x14ac:dyDescent="0.3">
      <c r="A16" s="6" t="s">
        <v>14</v>
      </c>
      <c r="B16" s="11" t="str">
        <f ca="1">IFERROR(nbCoul($C$12,Q4,7),"")</f>
        <v/>
      </c>
      <c r="C16" s="11" t="str">
        <f ca="1">IFERROR(nbCoul($C$12,Q5),"")</f>
        <v/>
      </c>
      <c r="D16" s="11" t="str">
        <f ca="1">IFERROR(nbCoul($C$12,Q6),"")</f>
        <v/>
      </c>
      <c r="E16" s="11" t="str">
        <f ca="1">IFERROR(nbCoul($C$12,Q7),"")</f>
        <v/>
      </c>
      <c r="F16" s="11" t="str">
        <f ca="1">IFERROR(nbCoul($C$12,Q8),"")</f>
        <v/>
      </c>
      <c r="G16" s="11" t="str">
        <f ca="1">IFERROR(nbCoul($C$12,Q9),"")</f>
        <v/>
      </c>
      <c r="H16" s="16" t="str">
        <f ca="1">IF(SUM(B16:G16)=0,"",SUM(B16:G16))</f>
        <v/>
      </c>
      <c r="K16" t="e">
        <f t="shared" ca="1" si="1"/>
        <v>#REF!</v>
      </c>
      <c r="L16">
        <f t="shared" si="1"/>
        <v>12</v>
      </c>
      <c r="R16" s="21"/>
      <c r="S16" s="21"/>
    </row>
    <row r="17" spans="1:12" x14ac:dyDescent="0.3">
      <c r="A17" s="23"/>
      <c r="B17" s="23"/>
      <c r="C17" s="23"/>
      <c r="D17" s="23"/>
      <c r="E17" s="23"/>
      <c r="F17" s="23"/>
      <c r="G17" s="23"/>
      <c r="H17" s="23"/>
      <c r="K17" t="e">
        <f t="shared" ca="1" si="1"/>
        <v>#REF!</v>
      </c>
      <c r="L17">
        <f t="shared" si="1"/>
        <v>13</v>
      </c>
    </row>
    <row r="18" spans="1:12" x14ac:dyDescent="0.3">
      <c r="A18" s="34" t="s">
        <v>19</v>
      </c>
      <c r="B18" s="35" t="str">
        <f ca="1">IFERROR(IF(OR(H16,H15)=0,"",H16/H15),"")</f>
        <v/>
      </c>
      <c r="C18" s="23"/>
      <c r="D18" s="23"/>
      <c r="E18" s="23"/>
      <c r="F18" s="23" t="s">
        <v>28</v>
      </c>
      <c r="G18" s="23"/>
      <c r="H18" s="23"/>
      <c r="K18" t="e">
        <f t="shared" ca="1" si="1"/>
        <v>#REF!</v>
      </c>
      <c r="L18">
        <f t="shared" si="1"/>
        <v>14</v>
      </c>
    </row>
    <row r="19" spans="1:12" x14ac:dyDescent="0.3">
      <c r="A19" s="23"/>
      <c r="B19" s="23"/>
      <c r="C19" s="23"/>
      <c r="D19" s="23"/>
      <c r="E19" s="23"/>
      <c r="F19" s="23"/>
      <c r="G19" s="23"/>
      <c r="H19" s="23"/>
      <c r="K19" t="e">
        <f t="shared" ca="1" si="1"/>
        <v>#REF!</v>
      </c>
      <c r="L19">
        <f t="shared" si="1"/>
        <v>15</v>
      </c>
    </row>
    <row r="20" spans="1:12" ht="15.6" x14ac:dyDescent="0.3">
      <c r="A20" s="26" t="s">
        <v>0</v>
      </c>
      <c r="B20" s="33" t="s">
        <v>2</v>
      </c>
      <c r="C20" s="17"/>
      <c r="D20" s="18"/>
      <c r="E20" s="22"/>
      <c r="F20" s="23"/>
      <c r="G20" s="23"/>
      <c r="H20" s="23"/>
      <c r="K20" t="e">
        <f t="shared" ca="1" si="1"/>
        <v>#REF!</v>
      </c>
      <c r="L20">
        <f t="shared" si="1"/>
        <v>16</v>
      </c>
    </row>
    <row r="21" spans="1:12" x14ac:dyDescent="0.3">
      <c r="A21" s="25"/>
      <c r="B21" s="23"/>
      <c r="C21" s="42"/>
      <c r="D21" s="42"/>
      <c r="E21" s="23"/>
      <c r="F21" s="23"/>
      <c r="G21" s="23"/>
      <c r="H21" s="23"/>
      <c r="K21" t="e">
        <f ca="1">K20+1</f>
        <v>#REF!</v>
      </c>
      <c r="L21">
        <f t="shared" si="1"/>
        <v>17</v>
      </c>
    </row>
    <row r="22" spans="1:12" ht="15.6" x14ac:dyDescent="0.3">
      <c r="A22" s="6" t="s">
        <v>6</v>
      </c>
      <c r="B22" s="7" t="s">
        <v>3</v>
      </c>
      <c r="C22" s="7" t="s">
        <v>5</v>
      </c>
      <c r="D22" s="7" t="s">
        <v>7</v>
      </c>
      <c r="E22" s="7" t="s">
        <v>8</v>
      </c>
      <c r="F22" s="7" t="s">
        <v>9</v>
      </c>
      <c r="G22" s="7" t="s">
        <v>10</v>
      </c>
      <c r="H22" s="7" t="s">
        <v>11</v>
      </c>
      <c r="K22" t="e">
        <f t="shared" ref="K22:L37" ca="1" si="3">K21+1</f>
        <v>#REF!</v>
      </c>
      <c r="L22">
        <f t="shared" si="3"/>
        <v>18</v>
      </c>
    </row>
    <row r="23" spans="1:12" x14ac:dyDescent="0.3">
      <c r="A23" s="6" t="e">
        <f>VLOOKUP(A1,R4:S16,2,FALSE)</f>
        <v>#N/A</v>
      </c>
      <c r="B23" s="19" t="str">
        <f t="shared" ref="B23:G23" ca="1" si="4">IFERROR(SUMPRODUCT(--(OFFSET(INDIRECT($B$20&amp;"!c5:ag105"),,,,)=B$22)),"")</f>
        <v/>
      </c>
      <c r="C23" s="19" t="str">
        <f t="shared" ca="1" si="4"/>
        <v/>
      </c>
      <c r="D23" s="19" t="str">
        <f t="shared" ca="1" si="4"/>
        <v/>
      </c>
      <c r="E23" s="19" t="str">
        <f t="shared" ca="1" si="4"/>
        <v/>
      </c>
      <c r="F23" s="19" t="str">
        <f t="shared" ca="1" si="4"/>
        <v/>
      </c>
      <c r="G23" s="19" t="str">
        <f t="shared" ca="1" si="4"/>
        <v/>
      </c>
      <c r="H23" s="20" t="str">
        <f ca="1">IF(SUM(B23:G23)=0,"",SUM(B23:G23))</f>
        <v/>
      </c>
      <c r="K23" t="e">
        <f t="shared" ca="1" si="3"/>
        <v>#REF!</v>
      </c>
      <c r="L23">
        <f t="shared" si="3"/>
        <v>19</v>
      </c>
    </row>
    <row r="24" spans="1:12" x14ac:dyDescent="0.3">
      <c r="A24" s="6" t="s">
        <v>14</v>
      </c>
      <c r="B24" s="11" t="str">
        <f ca="1">IFERROR(nbCoul($B$20,Q4),"")</f>
        <v/>
      </c>
      <c r="C24" s="11" t="str">
        <f ca="1">IFERROR(nbCoul($B$20,Q5),"")</f>
        <v/>
      </c>
      <c r="D24" s="11" t="str">
        <f ca="1">IFERROR(nbCoul($B$20,Q6),"")</f>
        <v/>
      </c>
      <c r="E24" s="11" t="str">
        <f ca="1">IFERROR(nbCoul($B$20,Q7),"")</f>
        <v/>
      </c>
      <c r="F24" s="11" t="str">
        <f ca="1">IFERROR(nbCoul($B$20,Q8),"")</f>
        <v/>
      </c>
      <c r="G24" s="11" t="str">
        <f ca="1">IFERROR(nbCoul($B$20,Q9),"")</f>
        <v/>
      </c>
      <c r="H24" s="20" t="str">
        <f ca="1">IF(SUM(B24:G24)=0,"",SUM(B24:G24))</f>
        <v/>
      </c>
      <c r="K24" t="e">
        <f t="shared" ca="1" si="3"/>
        <v>#REF!</v>
      </c>
      <c r="L24">
        <f t="shared" si="3"/>
        <v>20</v>
      </c>
    </row>
    <row r="25" spans="1:12" x14ac:dyDescent="0.3">
      <c r="A25" s="22"/>
      <c r="B25" s="22"/>
      <c r="C25" s="22"/>
      <c r="D25" s="23"/>
      <c r="E25" s="22"/>
      <c r="F25" s="23"/>
      <c r="G25" s="23"/>
      <c r="H25" s="23"/>
      <c r="K25" t="e">
        <f t="shared" ca="1" si="3"/>
        <v>#REF!</v>
      </c>
      <c r="L25">
        <f t="shared" si="3"/>
        <v>21</v>
      </c>
    </row>
    <row r="26" spans="1:12" x14ac:dyDescent="0.3">
      <c r="A26" s="34" t="s">
        <v>19</v>
      </c>
      <c r="B26" s="35" t="str">
        <f ca="1">IFERROR(IF(OR(H23,H24)=0,"",H24/H23),"")</f>
        <v/>
      </c>
      <c r="C26" s="22"/>
      <c r="D26" s="22"/>
      <c r="E26" s="22"/>
      <c r="F26" s="23"/>
      <c r="G26" s="23"/>
      <c r="H26" s="23"/>
      <c r="K26" t="e">
        <f t="shared" ca="1" si="3"/>
        <v>#REF!</v>
      </c>
      <c r="L26">
        <f t="shared" si="3"/>
        <v>22</v>
      </c>
    </row>
    <row r="27" spans="1:12" x14ac:dyDescent="0.3">
      <c r="A27" s="22"/>
      <c r="B27" s="22"/>
      <c r="C27" s="22"/>
      <c r="D27" s="22"/>
      <c r="E27" s="22"/>
      <c r="F27" s="23"/>
      <c r="G27" s="23"/>
      <c r="H27" s="23"/>
      <c r="K27" t="e">
        <f t="shared" ca="1" si="3"/>
        <v>#REF!</v>
      </c>
      <c r="L27">
        <f t="shared" si="3"/>
        <v>23</v>
      </c>
    </row>
    <row r="28" spans="1:12" x14ac:dyDescent="0.3">
      <c r="K28" t="e">
        <f t="shared" ca="1" si="3"/>
        <v>#REF!</v>
      </c>
      <c r="L28">
        <f t="shared" si="3"/>
        <v>24</v>
      </c>
    </row>
    <row r="29" spans="1:12" x14ac:dyDescent="0.3">
      <c r="K29" t="e">
        <f t="shared" ca="1" si="3"/>
        <v>#REF!</v>
      </c>
      <c r="L29">
        <f t="shared" si="3"/>
        <v>25</v>
      </c>
    </row>
    <row r="30" spans="1:12" x14ac:dyDescent="0.3">
      <c r="K30" t="e">
        <f t="shared" ca="1" si="3"/>
        <v>#REF!</v>
      </c>
      <c r="L30">
        <f t="shared" si="3"/>
        <v>26</v>
      </c>
    </row>
    <row r="31" spans="1:12" x14ac:dyDescent="0.3">
      <c r="K31" t="e">
        <f t="shared" ca="1" si="3"/>
        <v>#REF!</v>
      </c>
      <c r="L31">
        <f t="shared" si="3"/>
        <v>27</v>
      </c>
    </row>
    <row r="32" spans="1:12" x14ac:dyDescent="0.3">
      <c r="K32" t="e">
        <f ca="1">IF(ROW()&lt;=DAY(EOMONTH(INDIRECT($D$4&amp;"!A1"),0)),ROW(),"")</f>
        <v>#REF!</v>
      </c>
      <c r="L32">
        <f t="shared" si="3"/>
        <v>28</v>
      </c>
    </row>
    <row r="33" spans="11:12" x14ac:dyDescent="0.3">
      <c r="K33" t="e">
        <f ca="1">IF(ROW()&lt;=DAY(EOMONTH(INDIRECT($D$4&amp;"!A1"),0)),ROW(),"")</f>
        <v>#REF!</v>
      </c>
      <c r="L33">
        <f t="shared" si="3"/>
        <v>29</v>
      </c>
    </row>
    <row r="34" spans="11:12" x14ac:dyDescent="0.3">
      <c r="K34" t="e">
        <f ca="1">IF(ROW()&lt;=DAY(EOMONTH(INDIRECT($D$4&amp;"!A1"),0)),ROW(),"")</f>
        <v>#REF!</v>
      </c>
      <c r="L34">
        <f t="shared" si="3"/>
        <v>30</v>
      </c>
    </row>
    <row r="35" spans="11:12" x14ac:dyDescent="0.3">
      <c r="L35">
        <f t="shared" si="3"/>
        <v>31</v>
      </c>
    </row>
    <row r="36" spans="11:12" x14ac:dyDescent="0.3">
      <c r="L36">
        <f t="shared" si="3"/>
        <v>32</v>
      </c>
    </row>
    <row r="37" spans="11:12" x14ac:dyDescent="0.3">
      <c r="L37">
        <f t="shared" si="3"/>
        <v>33</v>
      </c>
    </row>
    <row r="38" spans="11:12" x14ac:dyDescent="0.3">
      <c r="L38">
        <f t="shared" ref="L38:L55" si="5">L37+1</f>
        <v>34</v>
      </c>
    </row>
    <row r="39" spans="11:12" x14ac:dyDescent="0.3">
      <c r="L39">
        <f t="shared" si="5"/>
        <v>35</v>
      </c>
    </row>
    <row r="40" spans="11:12" x14ac:dyDescent="0.3">
      <c r="L40">
        <f t="shared" si="5"/>
        <v>36</v>
      </c>
    </row>
    <row r="41" spans="11:12" x14ac:dyDescent="0.3">
      <c r="L41">
        <f t="shared" si="5"/>
        <v>37</v>
      </c>
    </row>
    <row r="42" spans="11:12" x14ac:dyDescent="0.3">
      <c r="L42">
        <f t="shared" si="5"/>
        <v>38</v>
      </c>
    </row>
    <row r="43" spans="11:12" x14ac:dyDescent="0.3">
      <c r="L43">
        <f t="shared" si="5"/>
        <v>39</v>
      </c>
    </row>
    <row r="44" spans="11:12" x14ac:dyDescent="0.3">
      <c r="L44">
        <f t="shared" si="5"/>
        <v>40</v>
      </c>
    </row>
    <row r="45" spans="11:12" x14ac:dyDescent="0.3">
      <c r="L45">
        <f t="shared" si="5"/>
        <v>41</v>
      </c>
    </row>
    <row r="46" spans="11:12" x14ac:dyDescent="0.3">
      <c r="L46">
        <f t="shared" si="5"/>
        <v>42</v>
      </c>
    </row>
    <row r="47" spans="11:12" x14ac:dyDescent="0.3">
      <c r="L47">
        <f t="shared" si="5"/>
        <v>43</v>
      </c>
    </row>
    <row r="48" spans="11:12" x14ac:dyDescent="0.3">
      <c r="L48">
        <f t="shared" si="5"/>
        <v>44</v>
      </c>
    </row>
    <row r="49" spans="12:12" x14ac:dyDescent="0.3">
      <c r="L49">
        <f t="shared" si="5"/>
        <v>45</v>
      </c>
    </row>
    <row r="50" spans="12:12" x14ac:dyDescent="0.3">
      <c r="L50">
        <f t="shared" si="5"/>
        <v>46</v>
      </c>
    </row>
    <row r="51" spans="12:12" x14ac:dyDescent="0.3">
      <c r="L51">
        <f t="shared" si="5"/>
        <v>47</v>
      </c>
    </row>
    <row r="52" spans="12:12" x14ac:dyDescent="0.3">
      <c r="L52">
        <f t="shared" si="5"/>
        <v>48</v>
      </c>
    </row>
    <row r="53" spans="12:12" x14ac:dyDescent="0.3">
      <c r="L53">
        <f t="shared" si="5"/>
        <v>49</v>
      </c>
    </row>
    <row r="54" spans="12:12" x14ac:dyDescent="0.3">
      <c r="L54">
        <f t="shared" si="5"/>
        <v>50</v>
      </c>
    </row>
    <row r="55" spans="12:12" x14ac:dyDescent="0.3">
      <c r="L55">
        <f t="shared" si="5"/>
        <v>51</v>
      </c>
    </row>
    <row r="56" spans="12:12" x14ac:dyDescent="0.3">
      <c r="L56">
        <f>IF(L55=52,IF(OR(WEEKDAY([2]Janvier!A1)=5,AND(WEEKDAY([2]Janvier!A1)=4,IF(MOD(An,100)&gt;0,MOD(An,4)=0,MOD(INT(An/100),4)=0))),53,""),L55+1)</f>
        <v>52</v>
      </c>
    </row>
    <row r="57" spans="12:12" x14ac:dyDescent="0.3">
      <c r="L57" t="str">
        <f>IF(L56&lt;&gt;"",IF(OR(WEEKDAY([2]Janvier!A1)=5,AND(WEEKDAY([2]Janvier!A1)=4,IF(MOD(An,100)&gt;0,MOD(An,4)=0,MOD(INT(An/100),4)=0))),53,""),"")</f>
        <v/>
      </c>
    </row>
  </sheetData>
  <mergeCells count="2">
    <mergeCell ref="C13:D13"/>
    <mergeCell ref="C21:D21"/>
  </mergeCells>
  <dataValidations count="5">
    <dataValidation type="list" allowBlank="1" showInputMessage="1" showErrorMessage="1" sqref="B12">
      <formula1>Sem</formula1>
    </dataValidation>
    <dataValidation type="list" allowBlank="1" showInputMessage="1" showErrorMessage="1" sqref="B4">
      <formula1>Jours</formula1>
    </dataValidation>
    <dataValidation type="list" allowBlank="1" showInputMessage="1" showErrorMessage="1" sqref="D4 B20">
      <formula1>NomMois</formula1>
    </dataValidation>
    <dataValidation type="list" allowBlank="1" showInputMessage="1" showErrorMessage="1" sqref="B1:T2">
      <formula1>$W$2:$W$13</formula1>
    </dataValidation>
    <dataValidation type="list" allowBlank="1" showInputMessage="1" showErrorMessage="1" sqref="U1">
      <formula1>$W$5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">
                <anchor moveWithCells="1" sizeWithCells="1">
                  <from>
                    <xdr:col>19</xdr:col>
                    <xdr:colOff>236220</xdr:colOff>
                    <xdr:row>8</xdr:row>
                    <xdr:rowOff>30480</xdr:rowOff>
                  </from>
                  <to>
                    <xdr:col>21</xdr:col>
                    <xdr:colOff>205740</xdr:colOff>
                    <xdr:row>11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</vt:lpstr>
      <vt:lpstr>NomMois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FELIX</dc:creator>
  <cp:lastModifiedBy>GRANGE Remy</cp:lastModifiedBy>
  <dcterms:created xsi:type="dcterms:W3CDTF">2016-05-02T06:52:41Z</dcterms:created>
  <dcterms:modified xsi:type="dcterms:W3CDTF">2016-05-03T15:11:05Z</dcterms:modified>
</cp:coreProperties>
</file>