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2290" windowHeight="721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 l="1" a="1"/>
  <c r="K12" i="1" s="1"/>
  <c r="K16" i="1" a="1"/>
  <c r="K16" i="1" s="1"/>
  <c r="L6" i="1"/>
  <c r="L12" i="1"/>
  <c r="L16" i="1"/>
  <c r="L22" i="1"/>
  <c r="J5" i="1"/>
  <c r="K5" i="1" s="1" a="1"/>
  <c r="K5" i="1" s="1"/>
  <c r="J6" i="1"/>
  <c r="K6" i="1" s="1" a="1"/>
  <c r="K6" i="1" s="1"/>
  <c r="J7" i="1"/>
  <c r="L7" i="1" s="1"/>
  <c r="J9" i="1"/>
  <c r="K9" i="1" s="1" a="1"/>
  <c r="K9" i="1" s="1"/>
  <c r="J10" i="1"/>
  <c r="L10" i="1" s="1"/>
  <c r="J12" i="1"/>
  <c r="J13" i="1"/>
  <c r="K13" i="1" s="1" a="1"/>
  <c r="K13" i="1" s="1"/>
  <c r="J14" i="1"/>
  <c r="K14" i="1" s="1" a="1"/>
  <c r="K14" i="1" s="1"/>
  <c r="J15" i="1"/>
  <c r="K15" i="1" s="1" a="1"/>
  <c r="K15" i="1" s="1"/>
  <c r="J16" i="1"/>
  <c r="J18" i="1"/>
  <c r="L18" i="1" s="1"/>
  <c r="J19" i="1"/>
  <c r="K19" i="1" s="1" a="1"/>
  <c r="K19" i="1" s="1"/>
  <c r="J21" i="1"/>
  <c r="L21" i="1" s="1"/>
  <c r="J22" i="1"/>
  <c r="K22" i="1" s="1" a="1"/>
  <c r="K22" i="1" s="1"/>
  <c r="K7" i="1" l="1" a="1"/>
  <c r="K7" i="1" s="1"/>
  <c r="L19" i="1"/>
  <c r="L14" i="1"/>
  <c r="L9" i="1"/>
  <c r="K18" i="1" a="1"/>
  <c r="K18" i="1" s="1"/>
  <c r="K10" i="1" a="1"/>
  <c r="K10" i="1" s="1"/>
  <c r="L5" i="1"/>
  <c r="L13" i="1"/>
  <c r="K21" i="1" a="1"/>
  <c r="K21" i="1" s="1"/>
  <c r="L15" i="1"/>
  <c r="C9" i="1"/>
  <c r="E9" i="1"/>
  <c r="G9" i="1"/>
  <c r="I9" i="1"/>
  <c r="C10" i="1"/>
  <c r="E10" i="1"/>
  <c r="G10" i="1"/>
  <c r="I10" i="1"/>
  <c r="C11" i="1"/>
  <c r="E11" i="1"/>
  <c r="G11" i="1"/>
  <c r="I11" i="1"/>
  <c r="C12" i="1"/>
  <c r="E12" i="1"/>
  <c r="G12" i="1"/>
  <c r="I12" i="1"/>
  <c r="C13" i="1"/>
  <c r="E13" i="1"/>
  <c r="G13" i="1"/>
  <c r="I13" i="1"/>
  <c r="C14" i="1"/>
  <c r="E14" i="1"/>
  <c r="G14" i="1"/>
  <c r="I14" i="1"/>
  <c r="C15" i="1"/>
  <c r="E15" i="1"/>
  <c r="G15" i="1"/>
  <c r="I15" i="1"/>
  <c r="C16" i="1"/>
  <c r="E16" i="1"/>
  <c r="G16" i="1"/>
  <c r="I16" i="1"/>
  <c r="C17" i="1"/>
  <c r="E17" i="1"/>
  <c r="G17" i="1"/>
  <c r="I17" i="1"/>
  <c r="C18" i="1"/>
  <c r="E18" i="1"/>
  <c r="G18" i="1"/>
  <c r="I18" i="1"/>
  <c r="C19" i="1"/>
  <c r="E19" i="1"/>
  <c r="G19" i="1"/>
  <c r="I19" i="1"/>
  <c r="C20" i="1"/>
  <c r="E20" i="1"/>
  <c r="G20" i="1"/>
  <c r="I20" i="1"/>
  <c r="C21" i="1"/>
  <c r="E21" i="1"/>
  <c r="G21" i="1"/>
  <c r="I21" i="1"/>
  <c r="C22" i="1"/>
  <c r="E22" i="1"/>
  <c r="G22" i="1"/>
  <c r="I22" i="1"/>
  <c r="C23" i="1"/>
  <c r="E23" i="1"/>
  <c r="G23" i="1"/>
  <c r="I23" i="1"/>
  <c r="C5" i="1"/>
  <c r="C6" i="1"/>
  <c r="C7" i="1"/>
  <c r="C8" i="1"/>
  <c r="J20" i="1" l="1"/>
  <c r="J23" i="1"/>
  <c r="J17" i="1"/>
  <c r="J11" i="1"/>
  <c r="J15" i="2"/>
  <c r="H15" i="2"/>
  <c r="F15" i="2"/>
  <c r="D15" i="2"/>
  <c r="K15" i="2" s="1"/>
  <c r="J14" i="2"/>
  <c r="H14" i="2"/>
  <c r="F14" i="2"/>
  <c r="D14" i="2"/>
  <c r="K14" i="2" s="1"/>
  <c r="L14" i="2" s="1"/>
  <c r="J13" i="2"/>
  <c r="H13" i="2"/>
  <c r="F13" i="2"/>
  <c r="D13" i="2"/>
  <c r="K13" i="2" s="1"/>
  <c r="L13" i="2" s="1"/>
  <c r="J12" i="2"/>
  <c r="H12" i="2"/>
  <c r="F12" i="2"/>
  <c r="D12" i="2"/>
  <c r="K12" i="2" s="1"/>
  <c r="L12" i="2" s="1"/>
  <c r="J11" i="2"/>
  <c r="H11" i="2"/>
  <c r="F11" i="2"/>
  <c r="D11" i="2"/>
  <c r="K11" i="2" s="1"/>
  <c r="L11" i="2" s="1"/>
  <c r="J10" i="2"/>
  <c r="H10" i="2"/>
  <c r="F10" i="2"/>
  <c r="D10" i="2"/>
  <c r="K10" i="2" s="1"/>
  <c r="L10" i="2" s="1"/>
  <c r="J9" i="2"/>
  <c r="H9" i="2"/>
  <c r="F9" i="2"/>
  <c r="D9" i="2"/>
  <c r="K9" i="2" s="1"/>
  <c r="L9" i="2" s="1"/>
  <c r="J8" i="2"/>
  <c r="H8" i="2"/>
  <c r="F8" i="2"/>
  <c r="D8" i="2"/>
  <c r="K8" i="2" s="1"/>
  <c r="L8" i="2" s="1"/>
  <c r="J7" i="2"/>
  <c r="H7" i="2"/>
  <c r="F7" i="2"/>
  <c r="D7" i="2"/>
  <c r="K7" i="2" s="1"/>
  <c r="L7" i="2" s="1"/>
  <c r="J6" i="2"/>
  <c r="H6" i="2"/>
  <c r="F6" i="2"/>
  <c r="D6" i="2"/>
  <c r="K6" i="2" s="1"/>
  <c r="M15" i="2" l="1"/>
  <c r="L6" i="2"/>
  <c r="L15" i="2"/>
  <c r="M10" i="2" s="1"/>
  <c r="M14" i="2" l="1"/>
  <c r="M6" i="2"/>
  <c r="M8" i="2"/>
  <c r="M7" i="2"/>
  <c r="M9" i="2"/>
  <c r="M12" i="2"/>
  <c r="M11" i="2"/>
  <c r="M13" i="2"/>
  <c r="I5" i="1" l="1"/>
  <c r="I6" i="1"/>
  <c r="I7" i="1"/>
  <c r="I8" i="1"/>
  <c r="G5" i="1"/>
  <c r="G6" i="1"/>
  <c r="G7" i="1"/>
  <c r="G8" i="1"/>
  <c r="E5" i="1"/>
  <c r="E6" i="1"/>
  <c r="E7" i="1"/>
  <c r="E8" i="1"/>
  <c r="J8" i="1" s="1"/>
  <c r="K8" i="1" a="1"/>
  <c r="K20" i="1" a="1"/>
  <c r="K11" i="1" a="1"/>
  <c r="K17" i="1" a="1"/>
  <c r="K23" i="1" a="1"/>
  <c r="K23" i="1" l="1"/>
  <c r="K17" i="1"/>
  <c r="K11" i="1"/>
  <c r="K20" i="1"/>
  <c r="L20" i="1" s="1"/>
  <c r="K8" i="1"/>
  <c r="L8" i="1" s="1"/>
  <c r="L11" i="1" l="1"/>
  <c r="L17" i="1"/>
  <c r="R6" i="1"/>
  <c r="R7" i="1"/>
  <c r="R9" i="1"/>
  <c r="R8" i="1"/>
  <c r="L23" i="1"/>
  <c r="R5" i="1" s="1"/>
  <c r="X13" i="1" l="1"/>
  <c r="X26" i="1"/>
  <c r="X19" i="1"/>
  <c r="X25" i="1"/>
  <c r="X28" i="1"/>
  <c r="Y30" i="1"/>
  <c r="Z30" i="1" s="1"/>
  <c r="Y16" i="1"/>
  <c r="Z16" i="1" s="1"/>
  <c r="X14" i="1"/>
  <c r="X30" i="1"/>
  <c r="X23" i="1"/>
  <c r="X16" i="1"/>
  <c r="X17" i="1"/>
  <c r="Y18" i="1"/>
  <c r="Z18" i="1" s="1"/>
  <c r="Y21" i="1"/>
  <c r="Z21" i="1" s="1"/>
  <c r="Y27" i="1"/>
  <c r="Z27" i="1" s="1"/>
  <c r="Y20" i="1"/>
  <c r="Z20" i="1" s="1"/>
  <c r="Y29" i="1"/>
  <c r="Z29" i="1" s="1"/>
  <c r="Y17" i="1"/>
  <c r="Z17" i="1" s="1"/>
  <c r="X18" i="1"/>
  <c r="X29" i="1"/>
  <c r="X27" i="1"/>
  <c r="X20" i="1"/>
  <c r="X21" i="1"/>
  <c r="Y22" i="1"/>
  <c r="Z22" i="1" s="1"/>
  <c r="Y15" i="1"/>
  <c r="Z15" i="1" s="1"/>
  <c r="Y31" i="1"/>
  <c r="Z31" i="1" s="1"/>
  <c r="Y24" i="1"/>
  <c r="Z24" i="1" s="1"/>
  <c r="X22" i="1"/>
  <c r="X15" i="1"/>
  <c r="X31" i="1"/>
  <c r="X24" i="1"/>
  <c r="Y13" i="1"/>
  <c r="Z13" i="1" s="1"/>
  <c r="Y26" i="1"/>
  <c r="Z26" i="1" s="1"/>
  <c r="Y19" i="1"/>
  <c r="Z19" i="1" s="1"/>
  <c r="Y25" i="1"/>
  <c r="Z25" i="1" s="1"/>
  <c r="Y28" i="1"/>
  <c r="Z28" i="1" s="1"/>
  <c r="Y14" i="1"/>
  <c r="Z14" i="1" s="1"/>
  <c r="Y23" i="1"/>
  <c r="Z23" i="1" s="1"/>
  <c r="R10" i="1"/>
</calcChain>
</file>

<file path=xl/sharedStrings.xml><?xml version="1.0" encoding="utf-8"?>
<sst xmlns="http://schemas.openxmlformats.org/spreadsheetml/2006/main" count="74" uniqueCount="46">
  <si>
    <t>Alain R</t>
  </si>
  <si>
    <t>Anne G.</t>
  </si>
  <si>
    <t>Benjamin G.</t>
  </si>
  <si>
    <t>apsport88 - alain</t>
  </si>
  <si>
    <t>Albiche59 - Alban</t>
  </si>
  <si>
    <t>Amiel A.</t>
  </si>
  <si>
    <t>Bernard T.</t>
  </si>
  <si>
    <t>Beufa77</t>
  </si>
  <si>
    <t>ETAPE 1</t>
  </si>
  <si>
    <t>ETAPE 2</t>
  </si>
  <si>
    <t>ETAPE 3</t>
  </si>
  <si>
    <t>ETAPE 4</t>
  </si>
  <si>
    <t xml:space="preserve"> </t>
  </si>
  <si>
    <t>Babass22</t>
  </si>
  <si>
    <t>Ajvite</t>
  </si>
  <si>
    <t>Alpha</t>
  </si>
  <si>
    <t>Bravo</t>
  </si>
  <si>
    <t>Charlie</t>
  </si>
  <si>
    <t>Delta</t>
  </si>
  <si>
    <t>Echo</t>
  </si>
  <si>
    <t>Foxtrot</t>
  </si>
  <si>
    <t>Golf</t>
  </si>
  <si>
    <t>Hotel</t>
  </si>
  <si>
    <t>India</t>
  </si>
  <si>
    <t>Juliett</t>
  </si>
  <si>
    <t>Kilo</t>
  </si>
  <si>
    <t>Lima</t>
  </si>
  <si>
    <t>Mike</t>
  </si>
  <si>
    <t>November</t>
  </si>
  <si>
    <t>Oscar</t>
  </si>
  <si>
    <t>Papa</t>
  </si>
  <si>
    <t>Quebec</t>
  </si>
  <si>
    <t>Romeo</t>
  </si>
  <si>
    <t>Sierra</t>
  </si>
  <si>
    <t xml:space="preserve">CLASSEMENT </t>
  </si>
  <si>
    <t>pts</t>
  </si>
  <si>
    <t>nom</t>
  </si>
  <si>
    <t>classement</t>
  </si>
  <si>
    <t>classement general</t>
  </si>
  <si>
    <t xml:space="preserve">Mike </t>
  </si>
  <si>
    <t>CHRONOS</t>
  </si>
  <si>
    <t xml:space="preserve">CLASSEMENT  </t>
  </si>
  <si>
    <t>3 tableaux</t>
  </si>
  <si>
    <t>2 tableaux</t>
  </si>
  <si>
    <t>avec 1 tableau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</si>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</sst>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 diagonalUp="1" diagonalDown="1">
      <left/>
      <right/>
      <top/>
      <bottom/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medium">
        <color rgb="FFFF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top" wrapText="1"/>
    </xf>
    <xf numFmtId="164" fontId="0" fillId="0" borderId="0" xfId="0" applyNumberFormat="1"/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vertical="center" shrinkToFit="1"/>
    </xf>
    <xf numFmtId="0" fontId="2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1" fontId="1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 shrinkToFit="1"/>
    </xf>
    <xf numFmtId="1" fontId="0" fillId="0" borderId="0" xfId="0" applyNumberFormat="1" applyAlignment="1">
      <alignment horizontal="center"/>
    </xf>
    <xf numFmtId="1" fontId="5" fillId="0" borderId="0" xfId="0" applyNumberFormat="1" applyFont="1" applyAlignment="1">
      <alignment horizontal="center" vertical="center" wrapText="1" shrinkToFit="1"/>
    </xf>
    <xf numFmtId="0" fontId="0" fillId="0" borderId="0" xfId="0" applyAlignment="1">
      <alignment horizontal="center"/>
    </xf>
    <xf numFmtId="1" fontId="0" fillId="0" borderId="0" xfId="0" applyNumberFormat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Font="1" applyFill="1" applyBorder="1"/>
    <xf numFmtId="1" fontId="0" fillId="0" borderId="2" xfId="0" applyNumberFormat="1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1" fillId="2" borderId="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8" xfId="0" applyBorder="1"/>
    <xf numFmtId="0" fontId="0" fillId="0" borderId="0" xfId="0" applyFill="1" applyBorder="1"/>
    <xf numFmtId="0" fontId="0" fillId="0" borderId="0" xfId="0" applyBorder="1"/>
    <xf numFmtId="0" fontId="0" fillId="3" borderId="0" xfId="0" applyFill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tabSelected="1" zoomScale="90" zoomScaleNormal="90" workbookViewId="0">
      <pane xSplit="6" ySplit="3" topLeftCell="G4" activePane="bottomRight" state="frozen"/>
      <selection pane="topRight" activeCell="E1" sqref="E1"/>
      <selection pane="bottomLeft" activeCell="A4" sqref="A4"/>
      <selection pane="bottomRight" activeCell="W12" sqref="W12"/>
    </sheetView>
  </sheetViews>
  <sheetFormatPr baseColWidth="10" defaultRowHeight="15" x14ac:dyDescent="0.25"/>
  <cols>
    <col min="1" max="1" width="46" customWidth="1"/>
    <col min="2" max="2" width="15.7109375" customWidth="1"/>
    <col min="3" max="3" width="3.7109375" style="14" customWidth="1"/>
    <col min="4" max="4" width="15.7109375" customWidth="1"/>
    <col min="5" max="5" width="3.7109375" style="14" customWidth="1"/>
    <col min="6" max="6" width="15.7109375" customWidth="1"/>
    <col min="7" max="7" width="3.7109375" style="14" customWidth="1"/>
    <col min="8" max="8" width="15.7109375" customWidth="1"/>
    <col min="9" max="9" width="3.7109375" style="14" customWidth="1"/>
    <col min="10" max="10" width="1.42578125" style="14" customWidth="1"/>
    <col min="11" max="11" width="1" style="14" customWidth="1"/>
    <col min="12" max="12" width="14.85546875" style="16" customWidth="1"/>
    <col min="13" max="13" width="8.7109375" customWidth="1"/>
    <col min="14" max="16" width="10.85546875" hidden="1" customWidth="1"/>
  </cols>
  <sheetData>
    <row r="1" spans="1:27" ht="60" customHeight="1" x14ac:dyDescent="0.25">
      <c r="B1" s="45" t="s">
        <v>40</v>
      </c>
      <c r="C1" s="45"/>
      <c r="D1" s="45"/>
      <c r="E1" s="45"/>
      <c r="F1" s="45"/>
      <c r="G1" s="45"/>
      <c r="H1" s="45"/>
      <c r="I1" s="12"/>
      <c r="J1" s="12"/>
    </row>
    <row r="2" spans="1:27" ht="15" customHeight="1" x14ac:dyDescent="0.25">
      <c r="A2" s="5" t="s">
        <v>12</v>
      </c>
      <c r="B2" s="1" t="s">
        <v>8</v>
      </c>
      <c r="C2" s="10"/>
      <c r="D2" s="1" t="s">
        <v>9</v>
      </c>
      <c r="E2" s="10"/>
      <c r="F2" s="1" t="s">
        <v>10</v>
      </c>
      <c r="G2" s="10"/>
      <c r="H2" s="1" t="s">
        <v>11</v>
      </c>
      <c r="I2" s="10"/>
      <c r="J2" s="10"/>
    </row>
    <row r="3" spans="1:27" s="8" customFormat="1" ht="30" customHeight="1" thickBot="1" x14ac:dyDescent="0.3">
      <c r="A3" s="6"/>
      <c r="B3" s="7"/>
      <c r="C3" s="13"/>
      <c r="D3" s="7"/>
      <c r="E3" s="13"/>
      <c r="F3" s="7"/>
      <c r="G3" s="13"/>
      <c r="H3" s="7"/>
      <c r="I3" s="13"/>
      <c r="J3" s="13"/>
      <c r="K3" s="15" t="s">
        <v>34</v>
      </c>
      <c r="L3" s="9" t="s">
        <v>41</v>
      </c>
      <c r="Q3" s="33" t="s">
        <v>37</v>
      </c>
      <c r="R3" s="33" t="s">
        <v>36</v>
      </c>
      <c r="S3" s="33" t="s">
        <v>35</v>
      </c>
    </row>
    <row r="4" spans="1:27" ht="30" hidden="1" customHeight="1" x14ac:dyDescent="0.25">
      <c r="A4" s="3"/>
      <c r="B4" s="2"/>
      <c r="C4" s="11"/>
      <c r="D4" s="2"/>
      <c r="E4" s="11"/>
      <c r="F4" s="2"/>
      <c r="G4" s="11"/>
      <c r="H4" s="2"/>
      <c r="I4" s="11"/>
      <c r="J4" s="11"/>
    </row>
    <row r="5" spans="1:27" ht="20.100000000000001" customHeight="1" thickBot="1" x14ac:dyDescent="0.3">
      <c r="A5" s="18" t="s">
        <v>15</v>
      </c>
      <c r="B5" s="20"/>
      <c r="C5" s="21">
        <f t="shared" ref="C5:C23" si="0">IF(B5,RANK(B5,B$5:B$23,1),0)</f>
        <v>0</v>
      </c>
      <c r="D5" s="20"/>
      <c r="E5" s="21">
        <f t="shared" ref="E5:E23" si="1">IF(D5,RANK(D5,D$5:D$23,1),0)</f>
        <v>0</v>
      </c>
      <c r="F5" s="20"/>
      <c r="G5" s="21">
        <f t="shared" ref="G5:G23" si="2">IF(F5,RANK(F5,F$5:F$23,1),0)</f>
        <v>0</v>
      </c>
      <c r="H5" s="20"/>
      <c r="I5" s="22">
        <f t="shared" ref="I5:I23" si="3">IF(H5,RANK(H5,H$5:H$23,1),0)</f>
        <v>0</v>
      </c>
      <c r="J5">
        <f t="shared" ref="J5:J23" si="4">IF(SUM($B5=0,$D5=0,$F5=0,$H5=0)=0,SUM($B5:$H5),0)</f>
        <v>0</v>
      </c>
      <c r="K5" s="14" t="str">
        <f t="array" aca="1" ref="K5" ca="1">IF(J5=0,"",MATCH(INT(J5+1),ROW(INDIRECT("1:"&amp;INT(MAX(J$5:J$23)+1))),1))</f>
        <v/>
      </c>
      <c r="L5" s="16" t="str">
        <f>IF(J5=0,"",RANK(K5,K$5:K$23))</f>
        <v/>
      </c>
      <c r="Q5" s="26">
        <v>1</v>
      </c>
      <c r="R5" s="27" t="str">
        <f ca="1">IFERROR(INDEX(A$5:A$23,MATCH(Q5,L$5:L$23,0)),"")</f>
        <v>Sierra</v>
      </c>
      <c r="S5" s="31">
        <v>10</v>
      </c>
      <c r="U5" s="26">
        <v>1</v>
      </c>
      <c r="V5" s="27" t="s">
        <v>28</v>
      </c>
      <c r="W5" s="31">
        <v>10</v>
      </c>
      <c r="Y5" s="26">
        <v>1</v>
      </c>
      <c r="Z5" s="27" t="s">
        <v>18</v>
      </c>
      <c r="AA5" s="31">
        <v>10</v>
      </c>
    </row>
    <row r="6" spans="1:27" ht="20.100000000000001" customHeight="1" thickBot="1" x14ac:dyDescent="0.3">
      <c r="A6" s="19" t="s">
        <v>16</v>
      </c>
      <c r="B6" s="20">
        <v>1.3797453703703704E-3</v>
      </c>
      <c r="C6" s="21">
        <f t="shared" si="0"/>
        <v>1</v>
      </c>
      <c r="D6" s="20">
        <v>1.1146875E-3</v>
      </c>
      <c r="E6" s="21">
        <f t="shared" si="1"/>
        <v>4</v>
      </c>
      <c r="F6" s="20"/>
      <c r="G6" s="21">
        <f t="shared" si="2"/>
        <v>0</v>
      </c>
      <c r="H6" s="20">
        <v>9.8118055555555567E-4</v>
      </c>
      <c r="I6" s="22">
        <f t="shared" si="3"/>
        <v>1</v>
      </c>
      <c r="J6">
        <f t="shared" si="4"/>
        <v>0</v>
      </c>
      <c r="K6" s="14" t="str">
        <f t="array" aca="1" ref="K6" ca="1">IF(J6=0,"",MATCH(INT(J6+1),ROW(INDIRECT("1:"&amp;INT(MAX(J$5:J$23)+1))),1))</f>
        <v/>
      </c>
      <c r="L6" s="16" t="str">
        <f t="shared" ref="L6:L23" si="5">IF(J6=0,"",RANK(K6,K$5:K$23))</f>
        <v/>
      </c>
      <c r="Q6" s="28">
        <v>2</v>
      </c>
      <c r="R6" s="25" t="str">
        <f t="shared" ref="R6:R9" ca="1" si="6">IFERROR(INDEX(A$5:A$23,MATCH(Q6,L$5:L$23,0)),"")</f>
        <v>Delta</v>
      </c>
      <c r="S6" s="32">
        <v>8</v>
      </c>
      <c r="U6" s="28">
        <v>2</v>
      </c>
      <c r="V6" s="35" t="s">
        <v>29</v>
      </c>
      <c r="W6" s="32">
        <v>8</v>
      </c>
      <c r="Y6" s="28">
        <v>2</v>
      </c>
      <c r="Z6" s="25" t="s">
        <v>30</v>
      </c>
      <c r="AA6" s="32">
        <v>8</v>
      </c>
    </row>
    <row r="7" spans="1:27" ht="20.100000000000001" customHeight="1" thickBot="1" x14ac:dyDescent="0.3">
      <c r="A7" s="19" t="s">
        <v>17</v>
      </c>
      <c r="B7" s="20"/>
      <c r="C7" s="21">
        <f t="shared" si="0"/>
        <v>0</v>
      </c>
      <c r="D7" s="20"/>
      <c r="E7" s="21">
        <f t="shared" si="1"/>
        <v>0</v>
      </c>
      <c r="F7" s="20"/>
      <c r="G7" s="21">
        <f t="shared" si="2"/>
        <v>0</v>
      </c>
      <c r="H7" s="20"/>
      <c r="I7" s="22">
        <f t="shared" si="3"/>
        <v>0</v>
      </c>
      <c r="J7">
        <f t="shared" si="4"/>
        <v>0</v>
      </c>
      <c r="K7" s="14" t="str">
        <f t="array" aca="1" ref="K7" ca="1">IF(J7=0,"",MATCH(INT(J7+1),ROW(INDIRECT("1:"&amp;INT(MAX(J$5:J$23)+1))),1))</f>
        <v/>
      </c>
      <c r="L7" s="16" t="str">
        <f t="shared" si="5"/>
        <v/>
      </c>
      <c r="Q7" s="28">
        <v>3</v>
      </c>
      <c r="R7" s="25" t="str">
        <f t="shared" ca="1" si="6"/>
        <v>Papa</v>
      </c>
      <c r="S7" s="32">
        <v>6</v>
      </c>
      <c r="U7" s="28">
        <v>3</v>
      </c>
      <c r="V7" s="35" t="s">
        <v>31</v>
      </c>
      <c r="W7" s="32">
        <v>6</v>
      </c>
      <c r="Y7" s="28">
        <v>3</v>
      </c>
      <c r="Z7" s="25" t="s">
        <v>39</v>
      </c>
      <c r="AA7" s="32">
        <v>6</v>
      </c>
    </row>
    <row r="8" spans="1:27" ht="20.100000000000001" customHeight="1" thickBot="1" x14ac:dyDescent="0.3">
      <c r="A8" s="19" t="s">
        <v>18</v>
      </c>
      <c r="B8" s="20">
        <v>1.4219328703703703E-3</v>
      </c>
      <c r="C8" s="21">
        <f t="shared" si="0"/>
        <v>6</v>
      </c>
      <c r="D8" s="20">
        <v>1.1972222222222221E-3</v>
      </c>
      <c r="E8" s="21">
        <f t="shared" si="1"/>
        <v>9</v>
      </c>
      <c r="F8" s="20">
        <v>7.3503472222222232E-4</v>
      </c>
      <c r="G8" s="21">
        <f t="shared" si="2"/>
        <v>6</v>
      </c>
      <c r="H8" s="20">
        <v>1.0013657407407408E-3</v>
      </c>
      <c r="I8" s="22">
        <f t="shared" si="3"/>
        <v>5</v>
      </c>
      <c r="J8">
        <f t="shared" si="4"/>
        <v>21.004355555555556</v>
      </c>
      <c r="K8" s="14">
        <f t="array" aca="1" ref="K8" ca="1">IF(J8=0,"",MATCH(INT(J8+1),ROW(INDIRECT("1:"&amp;INT(MAX(J$5:J$23)+1))),1))</f>
        <v>22</v>
      </c>
      <c r="L8" s="16">
        <f t="shared" ca="1" si="5"/>
        <v>2</v>
      </c>
      <c r="Q8" s="28">
        <v>4</v>
      </c>
      <c r="R8" s="25" t="str">
        <f t="shared" ca="1" si="6"/>
        <v>Mike</v>
      </c>
      <c r="S8" s="32">
        <v>4</v>
      </c>
      <c r="U8" s="28">
        <v>4</v>
      </c>
      <c r="V8" s="34" t="s">
        <v>32</v>
      </c>
      <c r="W8" s="32">
        <v>4</v>
      </c>
      <c r="Y8" s="28">
        <v>4</v>
      </c>
      <c r="Z8" s="25" t="s">
        <v>21</v>
      </c>
      <c r="AA8" s="32">
        <v>4</v>
      </c>
    </row>
    <row r="9" spans="1:27" ht="20.100000000000001" customHeight="1" thickBot="1" x14ac:dyDescent="0.3">
      <c r="A9" s="19" t="s">
        <v>19</v>
      </c>
      <c r="B9" s="20">
        <v>1.4490972222222223E-3</v>
      </c>
      <c r="C9" s="21">
        <f t="shared" si="0"/>
        <v>9</v>
      </c>
      <c r="D9" s="20"/>
      <c r="E9" s="21">
        <f t="shared" si="1"/>
        <v>0</v>
      </c>
      <c r="F9" s="20"/>
      <c r="G9" s="21">
        <f t="shared" si="2"/>
        <v>0</v>
      </c>
      <c r="H9" s="20"/>
      <c r="I9" s="22">
        <f t="shared" si="3"/>
        <v>0</v>
      </c>
      <c r="J9">
        <f t="shared" si="4"/>
        <v>0</v>
      </c>
      <c r="K9" s="14" t="str">
        <f t="array" aca="1" ref="K9" ca="1">IF(J9=0,"",MATCH(INT(J9+1),ROW(INDIRECT("1:"&amp;INT(MAX(J$5:J$23)+1))),1))</f>
        <v/>
      </c>
      <c r="L9" s="16" t="str">
        <f t="shared" si="5"/>
        <v/>
      </c>
      <c r="Q9" s="28">
        <v>5</v>
      </c>
      <c r="R9" s="25" t="str">
        <f t="shared" ca="1" si="6"/>
        <v>Golf</v>
      </c>
      <c r="S9" s="32">
        <v>2</v>
      </c>
      <c r="U9" s="28">
        <v>5</v>
      </c>
      <c r="V9" s="25" t="s">
        <v>33</v>
      </c>
      <c r="W9" s="32">
        <v>2</v>
      </c>
      <c r="Y9" s="28">
        <v>5</v>
      </c>
      <c r="Z9" s="25" t="s">
        <v>26</v>
      </c>
      <c r="AA9" s="32">
        <v>2</v>
      </c>
    </row>
    <row r="10" spans="1:27" ht="20.100000000000001" customHeight="1" thickBot="1" x14ac:dyDescent="0.3">
      <c r="A10" s="19" t="s">
        <v>20</v>
      </c>
      <c r="B10" s="20"/>
      <c r="C10" s="21">
        <f t="shared" si="0"/>
        <v>0</v>
      </c>
      <c r="D10" s="20">
        <v>1.088564814814815E-3</v>
      </c>
      <c r="E10" s="21">
        <f t="shared" si="1"/>
        <v>2</v>
      </c>
      <c r="F10" s="20">
        <v>7.0447916666666673E-4</v>
      </c>
      <c r="G10" s="21">
        <f t="shared" si="2"/>
        <v>3</v>
      </c>
      <c r="H10" s="20">
        <v>9.9258101851851873E-4</v>
      </c>
      <c r="I10" s="22">
        <f t="shared" si="3"/>
        <v>2</v>
      </c>
      <c r="J10">
        <f t="shared" si="4"/>
        <v>0</v>
      </c>
      <c r="K10" s="14" t="str">
        <f t="array" aca="1" ref="K10" ca="1">IF(J10=0,"",MATCH(INT(J10+1),ROW(INDIRECT("1:"&amp;INT(MAX(J$5:J$23)+1))),1))</f>
        <v/>
      </c>
      <c r="L10" s="16" t="str">
        <f t="shared" si="5"/>
        <v/>
      </c>
      <c r="Q10" s="29">
        <v>6</v>
      </c>
      <c r="R10" s="30" t="str">
        <f ca="1">IFERROR(INDEX(A$5:A$23,MATCH(Q10,L$5:L$23,0)),"")</f>
        <v/>
      </c>
      <c r="S10" s="24"/>
      <c r="U10" s="29">
        <v>6</v>
      </c>
      <c r="V10" s="30"/>
      <c r="W10" s="24"/>
      <c r="Y10" s="29">
        <v>6</v>
      </c>
      <c r="Z10" s="30"/>
      <c r="AA10" s="24"/>
    </row>
    <row r="11" spans="1:27" ht="20.100000000000001" customHeight="1" thickBot="1" x14ac:dyDescent="0.3">
      <c r="A11" s="19" t="s">
        <v>21</v>
      </c>
      <c r="B11" s="20">
        <v>1.3879050925925925E-3</v>
      </c>
      <c r="C11" s="21">
        <f t="shared" si="0"/>
        <v>2</v>
      </c>
      <c r="D11" s="20">
        <v>1.0810532407407407E-3</v>
      </c>
      <c r="E11" s="21">
        <f t="shared" si="1"/>
        <v>1</v>
      </c>
      <c r="F11" s="20">
        <v>6.9857638888888877E-4</v>
      </c>
      <c r="G11" s="21">
        <f t="shared" si="2"/>
        <v>2</v>
      </c>
      <c r="H11" s="20">
        <v>1.0011805555555555E-3</v>
      </c>
      <c r="I11" s="22">
        <f t="shared" si="3"/>
        <v>4</v>
      </c>
      <c r="J11">
        <f t="shared" si="4"/>
        <v>5.0041687152777783</v>
      </c>
      <c r="K11" s="14">
        <f t="array" aca="1" ref="K11" ca="1">IF(J11=0,"",MATCH(INT(J11+1),ROW(INDIRECT("1:"&amp;INT(MAX(J$5:J$23)+1))),1))</f>
        <v>6</v>
      </c>
      <c r="L11" s="16">
        <f t="shared" ca="1" si="5"/>
        <v>5</v>
      </c>
    </row>
    <row r="12" spans="1:27" ht="20.100000000000001" customHeight="1" thickBot="1" x14ac:dyDescent="0.3">
      <c r="A12" s="19" t="s">
        <v>22</v>
      </c>
      <c r="B12" s="20">
        <v>1.4963541666666667E-3</v>
      </c>
      <c r="C12" s="21">
        <f t="shared" si="0"/>
        <v>11</v>
      </c>
      <c r="D12" s="20">
        <v>1.1545717592592595E-3</v>
      </c>
      <c r="E12" s="21">
        <f t="shared" si="1"/>
        <v>7</v>
      </c>
      <c r="F12" s="20"/>
      <c r="G12" s="21">
        <f t="shared" si="2"/>
        <v>0</v>
      </c>
      <c r="H12" s="20"/>
      <c r="I12" s="22">
        <f t="shared" si="3"/>
        <v>0</v>
      </c>
      <c r="J12">
        <f t="shared" si="4"/>
        <v>0</v>
      </c>
      <c r="K12" s="14" t="str">
        <f t="array" aca="1" ref="K12" ca="1">IF(J12=0,"",MATCH(INT(J12+1),ROW(INDIRECT("1:"&amp;INT(MAX(J$5:J$23)+1))),1))</f>
        <v/>
      </c>
      <c r="L12" s="16" t="str">
        <f t="shared" si="5"/>
        <v/>
      </c>
      <c r="W12" s="40" t="s">
        <v>45</v>
      </c>
      <c r="X12" t="s">
        <v>44</v>
      </c>
      <c r="Y12" t="s">
        <v>43</v>
      </c>
      <c r="Z12" s="25" t="s">
        <v>42</v>
      </c>
    </row>
    <row r="13" spans="1:27" ht="20.100000000000001" customHeight="1" thickBot="1" x14ac:dyDescent="0.45">
      <c r="A13" s="19" t="s">
        <v>23</v>
      </c>
      <c r="B13" s="20">
        <v>1.4E-3</v>
      </c>
      <c r="C13" s="21">
        <f t="shared" si="0"/>
        <v>3</v>
      </c>
      <c r="D13" s="20"/>
      <c r="E13" s="21">
        <f t="shared" si="1"/>
        <v>0</v>
      </c>
      <c r="F13" s="20"/>
      <c r="G13" s="21">
        <f t="shared" si="2"/>
        <v>0</v>
      </c>
      <c r="H13" s="20"/>
      <c r="I13" s="22">
        <f t="shared" si="3"/>
        <v>0</v>
      </c>
      <c r="J13">
        <f t="shared" si="4"/>
        <v>0</v>
      </c>
      <c r="K13" s="14" t="str">
        <f t="array" aca="1" ref="K13" ca="1">IF(J13=0,"",MATCH(INT(J13+1),ROW(INDIRECT("1:"&amp;INT(MAX(J$5:J$23)+1))),1))</f>
        <v/>
      </c>
      <c r="L13" s="16" t="str">
        <f t="shared" si="5"/>
        <v/>
      </c>
      <c r="S13" s="46" t="s">
        <v>38</v>
      </c>
      <c r="T13" s="47"/>
      <c r="U13" s="48"/>
      <c r="W13" s="41" t="s">
        <v>15</v>
      </c>
      <c r="X13" s="16" t="e">
        <f ca="1">VLOOKUP(W13,$R$5:$S$9,2,FALSE)</f>
        <v>#N/A</v>
      </c>
      <c r="Y13" s="16" t="e">
        <f ca="1">VLOOKUP(W13,$R$5:$S$9,2,FALSE)+VLOOKUP(W13,$V$5:$W$9,2,FALSE)</f>
        <v>#N/A</v>
      </c>
      <c r="Z13" s="16" t="e">
        <f t="shared" ref="Z13" ca="1" si="7">VLOOKUP(Y13,$R$5:$S$9,2,FALSE)+VLOOKUP(Y13,$V$5:$W$9,2,FALSE)+VLOOKUP(Y13,$Z$5:$AA$9,2,FALSE)</f>
        <v>#N/A</v>
      </c>
    </row>
    <row r="14" spans="1:27" ht="20.100000000000001" customHeight="1" thickBot="1" x14ac:dyDescent="0.3">
      <c r="A14" s="19" t="s">
        <v>24</v>
      </c>
      <c r="B14" s="20"/>
      <c r="C14" s="21">
        <f t="shared" si="0"/>
        <v>0</v>
      </c>
      <c r="D14" s="20"/>
      <c r="E14" s="21">
        <f t="shared" si="1"/>
        <v>0</v>
      </c>
      <c r="F14" s="20"/>
      <c r="G14" s="21">
        <f t="shared" si="2"/>
        <v>0</v>
      </c>
      <c r="H14" s="20"/>
      <c r="I14" s="22">
        <f t="shared" si="3"/>
        <v>0</v>
      </c>
      <c r="J14">
        <f t="shared" si="4"/>
        <v>0</v>
      </c>
      <c r="K14" s="14" t="str">
        <f t="array" aca="1" ref="K14" ca="1">IF(J14=0,"",MATCH(INT(J14+1),ROW(INDIRECT("1:"&amp;INT(MAX(J$5:J$23)+1))),1))</f>
        <v/>
      </c>
      <c r="L14" s="16" t="str">
        <f t="shared" si="5"/>
        <v/>
      </c>
      <c r="S14" s="26">
        <v>1</v>
      </c>
      <c r="T14" s="27"/>
      <c r="U14" s="31"/>
      <c r="W14" s="42" t="s">
        <v>16</v>
      </c>
      <c r="X14" s="16" t="e">
        <f t="shared" ref="X14:X31" ca="1" si="8">VLOOKUP(W14,$R$5:$S$9,2,FALSE)</f>
        <v>#N/A</v>
      </c>
      <c r="Y14" s="16" t="e">
        <f t="shared" ref="Y14:Y31" ca="1" si="9">VLOOKUP(W14,$R$5:$S$9,2,FALSE)+VLOOKUP(W14,$V$5:$W$9,2,FALSE)</f>
        <v>#N/A</v>
      </c>
      <c r="Z14" s="16" t="e">
        <f t="shared" ref="Z14" ca="1" si="10">VLOOKUP(Y14,$R$5:$S$9,2,FALSE)+VLOOKUP(Y14,$V$5:$W$9,2,FALSE)+VLOOKUP(Y14,$Z$5:$AA$9,2,FALSE)</f>
        <v>#N/A</v>
      </c>
    </row>
    <row r="15" spans="1:27" ht="20.100000000000001" customHeight="1" thickBot="1" x14ac:dyDescent="0.3">
      <c r="A15" s="19" t="s">
        <v>25</v>
      </c>
      <c r="B15" s="20">
        <v>1.4335532407407407E-3</v>
      </c>
      <c r="C15" s="21">
        <f t="shared" si="0"/>
        <v>7</v>
      </c>
      <c r="D15" s="20">
        <v>1.1249652777777779E-3</v>
      </c>
      <c r="E15" s="21">
        <f t="shared" si="1"/>
        <v>5</v>
      </c>
      <c r="F15" s="20">
        <v>7.496296296296296E-4</v>
      </c>
      <c r="G15" s="21">
        <f t="shared" si="2"/>
        <v>7</v>
      </c>
      <c r="H15" s="20"/>
      <c r="I15" s="22">
        <f t="shared" si="3"/>
        <v>0</v>
      </c>
      <c r="J15">
        <f t="shared" si="4"/>
        <v>0</v>
      </c>
      <c r="K15" s="14" t="str">
        <f t="array" aca="1" ref="K15" ca="1">IF(J15=0,"",MATCH(INT(J15+1),ROW(INDIRECT("1:"&amp;INT(MAX(J$5:J$23)+1))),1))</f>
        <v/>
      </c>
      <c r="L15" s="16" t="str">
        <f t="shared" si="5"/>
        <v/>
      </c>
      <c r="S15" s="28">
        <v>2</v>
      </c>
      <c r="T15" s="25"/>
      <c r="U15" s="32"/>
      <c r="W15" s="42" t="s">
        <v>17</v>
      </c>
      <c r="X15" s="16" t="e">
        <f t="shared" ca="1" si="8"/>
        <v>#N/A</v>
      </c>
      <c r="Y15" s="16" t="e">
        <f t="shared" ca="1" si="9"/>
        <v>#N/A</v>
      </c>
      <c r="Z15" s="16" t="e">
        <f t="shared" ref="Z15" ca="1" si="11">VLOOKUP(Y15,$R$5:$S$9,2,FALSE)+VLOOKUP(Y15,$V$5:$W$9,2,FALSE)+VLOOKUP(Y15,$Z$5:$AA$9,2,FALSE)</f>
        <v>#N/A</v>
      </c>
    </row>
    <row r="16" spans="1:27" ht="20.100000000000001" customHeight="1" thickBot="1" x14ac:dyDescent="0.3">
      <c r="A16" s="19" t="s">
        <v>26</v>
      </c>
      <c r="B16" s="20"/>
      <c r="C16" s="21">
        <f t="shared" si="0"/>
        <v>0</v>
      </c>
      <c r="D16" s="20"/>
      <c r="E16" s="21">
        <f t="shared" si="1"/>
        <v>0</v>
      </c>
      <c r="F16" s="20"/>
      <c r="G16" s="21">
        <f t="shared" si="2"/>
        <v>0</v>
      </c>
      <c r="H16" s="20"/>
      <c r="I16" s="22">
        <f t="shared" si="3"/>
        <v>0</v>
      </c>
      <c r="J16">
        <f t="shared" si="4"/>
        <v>0</v>
      </c>
      <c r="K16" s="14" t="str">
        <f t="array" aca="1" ref="K16" ca="1">IF(J16=0,"",MATCH(INT(J16+1),ROW(INDIRECT("1:"&amp;INT(MAX(J$5:J$23)+1))),1))</f>
        <v/>
      </c>
      <c r="L16" s="16" t="str">
        <f t="shared" si="5"/>
        <v/>
      </c>
      <c r="S16" s="28">
        <v>3</v>
      </c>
      <c r="T16" s="25"/>
      <c r="U16" s="32"/>
      <c r="W16" s="43" t="s">
        <v>18</v>
      </c>
      <c r="X16" s="39">
        <f t="shared" ca="1" si="8"/>
        <v>8</v>
      </c>
      <c r="Y16" s="16" t="e">
        <f t="shared" ca="1" si="9"/>
        <v>#N/A</v>
      </c>
      <c r="Z16" s="16" t="e">
        <f t="shared" ref="Z16" ca="1" si="12">VLOOKUP(Y16,$R$5:$S$9,2,FALSE)+VLOOKUP(Y16,$V$5:$W$9,2,FALSE)+VLOOKUP(Y16,$Z$5:$AA$9,2,FALSE)</f>
        <v>#N/A</v>
      </c>
    </row>
    <row r="17" spans="1:26" ht="20.100000000000001" customHeight="1" thickBot="1" x14ac:dyDescent="0.3">
      <c r="A17" s="19" t="s">
        <v>27</v>
      </c>
      <c r="B17" s="20">
        <v>1.4010185185185185E-3</v>
      </c>
      <c r="C17" s="21">
        <f t="shared" si="0"/>
        <v>4</v>
      </c>
      <c r="D17" s="20">
        <v>1.1007175925925926E-3</v>
      </c>
      <c r="E17" s="21">
        <f t="shared" si="1"/>
        <v>3</v>
      </c>
      <c r="F17" s="20">
        <v>6.9501157407407402E-4</v>
      </c>
      <c r="G17" s="21">
        <f t="shared" si="2"/>
        <v>1</v>
      </c>
      <c r="H17" s="20">
        <v>9.9527777777777787E-4</v>
      </c>
      <c r="I17" s="22">
        <f t="shared" si="3"/>
        <v>3</v>
      </c>
      <c r="J17">
        <f t="shared" si="4"/>
        <v>8.004192025462963</v>
      </c>
      <c r="K17" s="14">
        <f t="array" aca="1" ref="K17" ca="1">IF(J17=0,"",MATCH(INT(J17+1),ROW(INDIRECT("1:"&amp;INT(MAX(J$5:J$23)+1))),1))</f>
        <v>9</v>
      </c>
      <c r="L17" s="16">
        <f t="shared" ca="1" si="5"/>
        <v>4</v>
      </c>
      <c r="S17" s="28">
        <v>4</v>
      </c>
      <c r="T17" s="25"/>
      <c r="U17" s="32"/>
      <c r="W17" s="42" t="s">
        <v>19</v>
      </c>
      <c r="X17" s="16" t="e">
        <f t="shared" ca="1" si="8"/>
        <v>#N/A</v>
      </c>
      <c r="Y17" s="16" t="e">
        <f t="shared" ca="1" si="9"/>
        <v>#N/A</v>
      </c>
      <c r="Z17" s="16" t="e">
        <f t="shared" ref="Z17" ca="1" si="13">VLOOKUP(Y17,$R$5:$S$9,2,FALSE)+VLOOKUP(Y17,$V$5:$W$9,2,FALSE)+VLOOKUP(Y17,$Z$5:$AA$9,2,FALSE)</f>
        <v>#N/A</v>
      </c>
    </row>
    <row r="18" spans="1:26" ht="20.100000000000001" customHeight="1" thickBot="1" x14ac:dyDescent="0.3">
      <c r="A18" s="19" t="s">
        <v>28</v>
      </c>
      <c r="B18" s="20"/>
      <c r="C18" s="21">
        <f t="shared" si="0"/>
        <v>0</v>
      </c>
      <c r="D18" s="20"/>
      <c r="E18" s="21">
        <f t="shared" si="1"/>
        <v>0</v>
      </c>
      <c r="F18" s="20"/>
      <c r="G18" s="21">
        <f t="shared" si="2"/>
        <v>0</v>
      </c>
      <c r="H18" s="20"/>
      <c r="I18" s="22">
        <f t="shared" si="3"/>
        <v>0</v>
      </c>
      <c r="J18">
        <f t="shared" si="4"/>
        <v>0</v>
      </c>
      <c r="K18" s="14" t="str">
        <f t="array" aca="1" ref="K18" ca="1">IF(J18=0,"",MATCH(INT(J18+1),ROW(INDIRECT("1:"&amp;INT(MAX(J$5:J$23)+1))),1))</f>
        <v/>
      </c>
      <c r="L18" s="16" t="str">
        <f t="shared" si="5"/>
        <v/>
      </c>
      <c r="S18" s="28">
        <v>5</v>
      </c>
      <c r="T18" s="25"/>
      <c r="U18" s="32"/>
      <c r="W18" s="42" t="s">
        <v>20</v>
      </c>
      <c r="X18" s="16" t="e">
        <f t="shared" ca="1" si="8"/>
        <v>#N/A</v>
      </c>
      <c r="Y18" s="16" t="e">
        <f t="shared" ca="1" si="9"/>
        <v>#N/A</v>
      </c>
      <c r="Z18" s="16" t="e">
        <f t="shared" ref="Z18" ca="1" si="14">VLOOKUP(Y18,$R$5:$S$9,2,FALSE)+VLOOKUP(Y18,$V$5:$W$9,2,FALSE)+VLOOKUP(Y18,$Z$5:$AA$9,2,FALSE)</f>
        <v>#N/A</v>
      </c>
    </row>
    <row r="19" spans="1:26" ht="20.100000000000001" customHeight="1" thickBot="1" x14ac:dyDescent="0.3">
      <c r="A19" s="19" t="s">
        <v>29</v>
      </c>
      <c r="B19" s="20"/>
      <c r="C19" s="21">
        <f t="shared" si="0"/>
        <v>0</v>
      </c>
      <c r="D19" s="20"/>
      <c r="E19" s="21">
        <f t="shared" si="1"/>
        <v>0</v>
      </c>
      <c r="F19" s="20"/>
      <c r="G19" s="21">
        <f t="shared" si="2"/>
        <v>0</v>
      </c>
      <c r="H19" s="20"/>
      <c r="I19" s="22">
        <f t="shared" si="3"/>
        <v>0</v>
      </c>
      <c r="J19">
        <f t="shared" si="4"/>
        <v>0</v>
      </c>
      <c r="K19" s="14" t="str">
        <f t="array" aca="1" ref="K19" ca="1">IF(J19=0,"",MATCH(INT(J19+1),ROW(INDIRECT("1:"&amp;INT(MAX(J$5:J$23)+1))),1))</f>
        <v/>
      </c>
      <c r="L19" s="16" t="str">
        <f t="shared" si="5"/>
        <v/>
      </c>
      <c r="S19" s="28">
        <v>6</v>
      </c>
      <c r="T19" s="25"/>
      <c r="U19" s="23"/>
      <c r="W19" s="43" t="s">
        <v>21</v>
      </c>
      <c r="X19" s="39">
        <f t="shared" ca="1" si="8"/>
        <v>2</v>
      </c>
      <c r="Y19" s="16" t="e">
        <f t="shared" ca="1" si="9"/>
        <v>#N/A</v>
      </c>
      <c r="Z19" s="16" t="e">
        <f t="shared" ref="Z19" ca="1" si="15">VLOOKUP(Y19,$R$5:$S$9,2,FALSE)+VLOOKUP(Y19,$V$5:$W$9,2,FALSE)+VLOOKUP(Y19,$Z$5:$AA$9,2,FALSE)</f>
        <v>#N/A</v>
      </c>
    </row>
    <row r="20" spans="1:26" ht="20.100000000000001" customHeight="1" thickBot="1" x14ac:dyDescent="0.3">
      <c r="A20" s="19" t="s">
        <v>30</v>
      </c>
      <c r="B20" s="20">
        <v>1.4467013888888889E-3</v>
      </c>
      <c r="C20" s="21">
        <f t="shared" si="0"/>
        <v>8</v>
      </c>
      <c r="D20" s="20">
        <v>1.1450115740740741E-3</v>
      </c>
      <c r="E20" s="21">
        <f t="shared" si="1"/>
        <v>6</v>
      </c>
      <c r="F20" s="20">
        <v>7.1452546296296292E-4</v>
      </c>
      <c r="G20" s="21">
        <f t="shared" si="2"/>
        <v>5</v>
      </c>
      <c r="H20" s="20">
        <v>1.028900462962963E-3</v>
      </c>
      <c r="I20" s="22">
        <f t="shared" si="3"/>
        <v>6</v>
      </c>
      <c r="J20">
        <f t="shared" si="4"/>
        <v>19.004335138888891</v>
      </c>
      <c r="K20" s="14">
        <f t="array" aca="1" ref="K20" ca="1">IF(J20=0,"",MATCH(INT(J20+1),ROW(INDIRECT("1:"&amp;INT(MAX(J$5:J$23)+1))),1))</f>
        <v>20</v>
      </c>
      <c r="L20" s="16">
        <f t="shared" ca="1" si="5"/>
        <v>3</v>
      </c>
      <c r="S20" s="28">
        <v>7</v>
      </c>
      <c r="T20" s="25"/>
      <c r="U20" s="23"/>
      <c r="W20" s="42" t="s">
        <v>22</v>
      </c>
      <c r="X20" s="16" t="e">
        <f t="shared" ca="1" si="8"/>
        <v>#N/A</v>
      </c>
      <c r="Y20" s="16" t="e">
        <f t="shared" ca="1" si="9"/>
        <v>#N/A</v>
      </c>
      <c r="Z20" s="16" t="e">
        <f t="shared" ref="Z20" ca="1" si="16">VLOOKUP(Y20,$R$5:$S$9,2,FALSE)+VLOOKUP(Y20,$V$5:$W$9,2,FALSE)+VLOOKUP(Y20,$Z$5:$AA$9,2,FALSE)</f>
        <v>#N/A</v>
      </c>
    </row>
    <row r="21" spans="1:26" ht="20.100000000000001" customHeight="1" thickBot="1" x14ac:dyDescent="0.3">
      <c r="A21" s="19" t="s">
        <v>31</v>
      </c>
      <c r="B21" s="20">
        <v>1.4077546296296295E-3</v>
      </c>
      <c r="C21" s="21">
        <f t="shared" si="0"/>
        <v>5</v>
      </c>
      <c r="D21" s="20"/>
      <c r="E21" s="21">
        <f t="shared" si="1"/>
        <v>0</v>
      </c>
      <c r="F21" s="20"/>
      <c r="G21" s="21">
        <f t="shared" si="2"/>
        <v>0</v>
      </c>
      <c r="H21" s="20"/>
      <c r="I21" s="22">
        <f t="shared" si="3"/>
        <v>0</v>
      </c>
      <c r="J21">
        <f t="shared" si="4"/>
        <v>0</v>
      </c>
      <c r="K21" s="14" t="str">
        <f t="array" aca="1" ref="K21" ca="1">IF(J21=0,"",MATCH(INT(J21+1),ROW(INDIRECT("1:"&amp;INT(MAX(J$5:J$23)+1))),1))</f>
        <v/>
      </c>
      <c r="L21" s="16" t="str">
        <f t="shared" si="5"/>
        <v/>
      </c>
      <c r="S21" s="28">
        <v>8</v>
      </c>
      <c r="T21" s="25"/>
      <c r="U21" s="23"/>
      <c r="W21" s="42" t="s">
        <v>23</v>
      </c>
      <c r="X21" s="16" t="e">
        <f t="shared" ca="1" si="8"/>
        <v>#N/A</v>
      </c>
      <c r="Y21" s="16" t="e">
        <f t="shared" ca="1" si="9"/>
        <v>#N/A</v>
      </c>
      <c r="Z21" s="16" t="e">
        <f t="shared" ref="Z21" ca="1" si="17">VLOOKUP(Y21,$R$5:$S$9,2,FALSE)+VLOOKUP(Y21,$V$5:$W$9,2,FALSE)+VLOOKUP(Y21,$Z$5:$AA$9,2,FALSE)</f>
        <v>#N/A</v>
      </c>
    </row>
    <row r="22" spans="1:26" ht="20.100000000000001" customHeight="1" thickBot="1" x14ac:dyDescent="0.3">
      <c r="A22" s="19" t="s">
        <v>32</v>
      </c>
      <c r="B22" s="20"/>
      <c r="C22" s="21">
        <f t="shared" si="0"/>
        <v>0</v>
      </c>
      <c r="D22" s="20"/>
      <c r="E22" s="21">
        <f t="shared" si="1"/>
        <v>0</v>
      </c>
      <c r="F22" s="20"/>
      <c r="G22" s="21">
        <f t="shared" si="2"/>
        <v>0</v>
      </c>
      <c r="H22" s="20"/>
      <c r="I22" s="22">
        <f t="shared" si="3"/>
        <v>0</v>
      </c>
      <c r="J22">
        <f t="shared" si="4"/>
        <v>0</v>
      </c>
      <c r="K22" s="14" t="str">
        <f t="array" aca="1" ref="K22" ca="1">IF(J22=0,"",MATCH(INT(J22+1),ROW(INDIRECT("1:"&amp;INT(MAX(J$5:J$23)+1))),1))</f>
        <v/>
      </c>
      <c r="L22" s="16" t="str">
        <f t="shared" si="5"/>
        <v/>
      </c>
      <c r="S22" s="28">
        <v>9</v>
      </c>
      <c r="T22" s="25"/>
      <c r="U22" s="23"/>
      <c r="W22" s="42" t="s">
        <v>24</v>
      </c>
      <c r="X22" s="16" t="e">
        <f t="shared" ca="1" si="8"/>
        <v>#N/A</v>
      </c>
      <c r="Y22" s="16" t="e">
        <f t="shared" ca="1" si="9"/>
        <v>#N/A</v>
      </c>
      <c r="Z22" s="16" t="e">
        <f t="shared" ref="Z22" ca="1" si="18">VLOOKUP(Y22,$R$5:$S$9,2,FALSE)+VLOOKUP(Y22,$V$5:$W$9,2,FALSE)+VLOOKUP(Y22,$Z$5:$AA$9,2,FALSE)</f>
        <v>#N/A</v>
      </c>
    </row>
    <row r="23" spans="1:26" ht="20.100000000000001" customHeight="1" thickBot="1" x14ac:dyDescent="0.3">
      <c r="A23" s="19" t="s">
        <v>33</v>
      </c>
      <c r="B23" s="20">
        <v>1.4640509259259259E-3</v>
      </c>
      <c r="C23" s="21">
        <f t="shared" si="0"/>
        <v>10</v>
      </c>
      <c r="D23" s="20">
        <v>1.158923611111111E-3</v>
      </c>
      <c r="E23" s="21">
        <f t="shared" si="1"/>
        <v>8</v>
      </c>
      <c r="F23" s="20">
        <v>7.1443287037037037E-4</v>
      </c>
      <c r="G23" s="21">
        <f t="shared" si="2"/>
        <v>4</v>
      </c>
      <c r="H23" s="20">
        <v>1.0319791666666667E-3</v>
      </c>
      <c r="I23" s="22">
        <f t="shared" si="3"/>
        <v>7</v>
      </c>
      <c r="J23">
        <f t="shared" si="4"/>
        <v>22.004369386574073</v>
      </c>
      <c r="K23" s="14">
        <f t="array" aca="1" ref="K23" ca="1">IF(J23=0,"",MATCH(INT(J23+1),ROW(INDIRECT("1:"&amp;INT(MAX(J$5:J$23)+1))),1))</f>
        <v>23</v>
      </c>
      <c r="L23" s="16">
        <f t="shared" ca="1" si="5"/>
        <v>1</v>
      </c>
      <c r="S23" s="28">
        <v>10</v>
      </c>
      <c r="T23" s="25"/>
      <c r="U23" s="23"/>
      <c r="W23" s="42" t="s">
        <v>25</v>
      </c>
      <c r="X23" s="16" t="e">
        <f t="shared" ca="1" si="8"/>
        <v>#N/A</v>
      </c>
      <c r="Y23" s="16" t="e">
        <f t="shared" ca="1" si="9"/>
        <v>#N/A</v>
      </c>
      <c r="Z23" s="16" t="e">
        <f t="shared" ref="Z23" ca="1" si="19">VLOOKUP(Y23,$R$5:$S$9,2,FALSE)+VLOOKUP(Y23,$V$5:$W$9,2,FALSE)+VLOOKUP(Y23,$Z$5:$AA$9,2,FALSE)</f>
        <v>#N/A</v>
      </c>
    </row>
    <row r="24" spans="1:26" ht="15.75" thickBot="1" x14ac:dyDescent="0.3">
      <c r="S24" s="28">
        <v>11</v>
      </c>
      <c r="T24" s="25"/>
      <c r="U24" s="23"/>
      <c r="W24" s="42" t="s">
        <v>26</v>
      </c>
      <c r="X24" s="16" t="e">
        <f t="shared" ca="1" si="8"/>
        <v>#N/A</v>
      </c>
      <c r="Y24" s="16" t="e">
        <f t="shared" ca="1" si="9"/>
        <v>#N/A</v>
      </c>
      <c r="Z24" s="16" t="e">
        <f t="shared" ref="Z24" ca="1" si="20">VLOOKUP(Y24,$R$5:$S$9,2,FALSE)+VLOOKUP(Y24,$V$5:$W$9,2,FALSE)+VLOOKUP(Y24,$Z$5:$AA$9,2,FALSE)</f>
        <v>#N/A</v>
      </c>
    </row>
    <row r="25" spans="1:26" ht="15.75" thickBot="1" x14ac:dyDescent="0.3">
      <c r="S25" s="28">
        <v>12</v>
      </c>
      <c r="T25" s="25"/>
      <c r="U25" s="23"/>
      <c r="W25" s="43" t="s">
        <v>27</v>
      </c>
      <c r="X25" s="39">
        <f t="shared" ca="1" si="8"/>
        <v>4</v>
      </c>
      <c r="Y25" s="16" t="e">
        <f t="shared" ca="1" si="9"/>
        <v>#N/A</v>
      </c>
      <c r="Z25" s="16" t="e">
        <f t="shared" ref="Z25" ca="1" si="21">VLOOKUP(Y25,$R$5:$S$9,2,FALSE)+VLOOKUP(Y25,$V$5:$W$9,2,FALSE)+VLOOKUP(Y25,$Z$5:$AA$9,2,FALSE)</f>
        <v>#N/A</v>
      </c>
    </row>
    <row r="26" spans="1:26" ht="15.75" thickBot="1" x14ac:dyDescent="0.3">
      <c r="S26" s="28">
        <v>13</v>
      </c>
      <c r="T26" s="25"/>
      <c r="U26" s="23"/>
      <c r="V26" s="36"/>
      <c r="W26" s="42" t="s">
        <v>28</v>
      </c>
      <c r="X26" s="16" t="e">
        <f t="shared" ca="1" si="8"/>
        <v>#N/A</v>
      </c>
      <c r="Y26" s="16" t="e">
        <f t="shared" ca="1" si="9"/>
        <v>#N/A</v>
      </c>
      <c r="Z26" s="16" t="e">
        <f t="shared" ref="Z26" ca="1" si="22">VLOOKUP(Y26,$R$5:$S$9,2,FALSE)+VLOOKUP(Y26,$V$5:$W$9,2,FALSE)+VLOOKUP(Y26,$Z$5:$AA$9,2,FALSE)</f>
        <v>#N/A</v>
      </c>
    </row>
    <row r="27" spans="1:26" ht="15.75" thickBot="1" x14ac:dyDescent="0.3">
      <c r="S27" s="28">
        <v>14</v>
      </c>
      <c r="T27" s="25"/>
      <c r="U27" s="23"/>
      <c r="W27" s="42" t="s">
        <v>29</v>
      </c>
      <c r="X27" s="16" t="e">
        <f t="shared" ca="1" si="8"/>
        <v>#N/A</v>
      </c>
      <c r="Y27" s="16" t="e">
        <f t="shared" ca="1" si="9"/>
        <v>#N/A</v>
      </c>
      <c r="Z27" s="16" t="e">
        <f t="shared" ref="Z27" ca="1" si="23">VLOOKUP(Y27,$R$5:$S$9,2,FALSE)+VLOOKUP(Y27,$V$5:$W$9,2,FALSE)+VLOOKUP(Y27,$Z$5:$AA$9,2,FALSE)</f>
        <v>#N/A</v>
      </c>
    </row>
    <row r="28" spans="1:26" ht="15.75" thickBot="1" x14ac:dyDescent="0.3">
      <c r="S28" s="28">
        <v>15</v>
      </c>
      <c r="T28" s="25"/>
      <c r="U28" s="23"/>
      <c r="W28" s="43" t="s">
        <v>30</v>
      </c>
      <c r="X28" s="39">
        <f t="shared" ca="1" si="8"/>
        <v>6</v>
      </c>
      <c r="Y28" s="16" t="e">
        <f t="shared" ca="1" si="9"/>
        <v>#N/A</v>
      </c>
      <c r="Z28" s="16" t="e">
        <f t="shared" ref="Z28" ca="1" si="24">VLOOKUP(Y28,$R$5:$S$9,2,FALSE)+VLOOKUP(Y28,$V$5:$W$9,2,FALSE)+VLOOKUP(Y28,$Z$5:$AA$9,2,FALSE)</f>
        <v>#N/A</v>
      </c>
    </row>
    <row r="29" spans="1:26" ht="15.75" thickBot="1" x14ac:dyDescent="0.3">
      <c r="U29" s="37"/>
      <c r="V29" s="38"/>
      <c r="W29" s="42" t="s">
        <v>31</v>
      </c>
      <c r="X29" s="16" t="e">
        <f t="shared" ca="1" si="8"/>
        <v>#N/A</v>
      </c>
      <c r="Y29" s="16" t="e">
        <f t="shared" ca="1" si="9"/>
        <v>#N/A</v>
      </c>
      <c r="Z29" s="16" t="e">
        <f t="shared" ref="Z29" ca="1" si="25">VLOOKUP(Y29,$R$5:$S$9,2,FALSE)+VLOOKUP(Y29,$V$5:$W$9,2,FALSE)+VLOOKUP(Y29,$Z$5:$AA$9,2,FALSE)</f>
        <v>#N/A</v>
      </c>
    </row>
    <row r="30" spans="1:26" ht="15.75" thickBot="1" x14ac:dyDescent="0.3">
      <c r="W30" s="42" t="s">
        <v>32</v>
      </c>
      <c r="X30" s="16" t="e">
        <f t="shared" ca="1" si="8"/>
        <v>#N/A</v>
      </c>
      <c r="Y30" s="16" t="e">
        <f t="shared" ca="1" si="9"/>
        <v>#N/A</v>
      </c>
      <c r="Z30" s="16" t="e">
        <f t="shared" ref="Z30" ca="1" si="26">VLOOKUP(Y30,$R$5:$S$9,2,FALSE)+VLOOKUP(Y30,$V$5:$W$9,2,FALSE)+VLOOKUP(Y30,$Z$5:$AA$9,2,FALSE)</f>
        <v>#N/A</v>
      </c>
    </row>
    <row r="31" spans="1:26" ht="15.75" thickBot="1" x14ac:dyDescent="0.3">
      <c r="W31" s="44" t="s">
        <v>33</v>
      </c>
      <c r="X31" s="39">
        <f t="shared" ca="1" si="8"/>
        <v>10</v>
      </c>
      <c r="Y31" s="39">
        <f t="shared" ca="1" si="9"/>
        <v>12</v>
      </c>
      <c r="Z31" s="16" t="e">
        <f t="shared" ref="Z31" ca="1" si="27">VLOOKUP(Y31,$R$5:$S$9,2,FALSE)+VLOOKUP(Y31,$V$5:$W$9,2,FALSE)+VLOOKUP(Y31,$Z$5:$AA$9,2,FALSE)</f>
        <v>#N/A</v>
      </c>
    </row>
  </sheetData>
  <sortState ref="A5:J112">
    <sortCondition ref="A5"/>
  </sortState>
  <mergeCells count="2">
    <mergeCell ref="B1:H1"/>
    <mergeCell ref="S13:U13"/>
  </mergeCells>
  <conditionalFormatting sqref="E5:E23 C5:C23 G5:G23 I5:I23">
    <cfRule type="cellIs" dxfId="0" priority="7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M15"/>
  <sheetViews>
    <sheetView workbookViewId="0">
      <selection activeCell="M15" sqref="M15"/>
    </sheetView>
  </sheetViews>
  <sheetFormatPr baseColWidth="10" defaultRowHeight="15" x14ac:dyDescent="0.25"/>
  <sheetData>
    <row r="6" spans="2:13" x14ac:dyDescent="0.25">
      <c r="B6" t="s">
        <v>14</v>
      </c>
      <c r="C6" s="4"/>
      <c r="D6" s="17">
        <f t="shared" ref="D6:D15" si="0">IF(C6,RANK(C6,C$5:C$112,1),0)</f>
        <v>0</v>
      </c>
      <c r="E6" s="4"/>
      <c r="F6" s="17">
        <f t="shared" ref="F6:F15" si="1">IF(E6,RANK(E6,E$5:E$112,1),0)</f>
        <v>0</v>
      </c>
      <c r="G6" s="4"/>
      <c r="H6" s="17">
        <f t="shared" ref="H6:H15" si="2">IF(G6,RANK(G6,G$5:G$112,1),0)</f>
        <v>0</v>
      </c>
      <c r="I6" s="4"/>
      <c r="J6" s="17">
        <f t="shared" ref="J6:J15" si="3">IF(I6,RANK(I6,I$5:I$112,1),0)</f>
        <v>0</v>
      </c>
      <c r="K6" s="4">
        <f>IF(SUM($B6=0,$D6=0,$F6=0,$H6=0)=0,SUM($B6:$H6),0)</f>
        <v>0</v>
      </c>
      <c r="L6" s="17">
        <f t="shared" ref="L6:L15" si="4">IF(K6=0,0,RANK(K6,K$5:K$112,1))</f>
        <v>0</v>
      </c>
      <c r="M6" s="4">
        <f>INDEX($A$5:$A$112,MATCH(SMALL($K$5:$K$112,ROW()-4),L$5:L$112,1))</f>
        <v>0</v>
      </c>
    </row>
    <row r="7" spans="2:13" x14ac:dyDescent="0.25">
      <c r="B7" t="s">
        <v>0</v>
      </c>
      <c r="C7" s="4"/>
      <c r="D7" s="17">
        <f t="shared" si="0"/>
        <v>0</v>
      </c>
      <c r="E7" s="4"/>
      <c r="F7" s="17">
        <f t="shared" si="1"/>
        <v>0</v>
      </c>
      <c r="G7" s="4"/>
      <c r="H7" s="17">
        <f t="shared" si="2"/>
        <v>0</v>
      </c>
      <c r="I7" s="4"/>
      <c r="J7" s="17">
        <f t="shared" si="3"/>
        <v>0</v>
      </c>
      <c r="K7" s="4">
        <f t="shared" ref="K7:K15" si="5">IF(SUM($B7=0,$D7=0,$F7=0,$H7=0)=0,SUM($B7:$H7),0)</f>
        <v>0</v>
      </c>
      <c r="L7" s="17">
        <f t="shared" si="4"/>
        <v>0</v>
      </c>
      <c r="M7" s="4">
        <f t="shared" ref="M7:M15" si="6">INDEX($A$5:$A$112,MATCH(SMALL($K$5:$K$112,ROW()-4),L$5:L$112,1))</f>
        <v>0</v>
      </c>
    </row>
    <row r="8" spans="2:13" x14ac:dyDescent="0.25">
      <c r="B8" t="s">
        <v>4</v>
      </c>
      <c r="C8" s="4"/>
      <c r="D8" s="17">
        <f t="shared" si="0"/>
        <v>0</v>
      </c>
      <c r="E8" s="4"/>
      <c r="F8" s="17">
        <f t="shared" si="1"/>
        <v>0</v>
      </c>
      <c r="G8" s="4"/>
      <c r="H8" s="17">
        <f t="shared" si="2"/>
        <v>0</v>
      </c>
      <c r="I8" s="4"/>
      <c r="J8" s="17">
        <f t="shared" si="3"/>
        <v>0</v>
      </c>
      <c r="K8" s="4">
        <f t="shared" si="5"/>
        <v>0</v>
      </c>
      <c r="L8" s="17">
        <f t="shared" si="4"/>
        <v>0</v>
      </c>
      <c r="M8" s="4">
        <f t="shared" si="6"/>
        <v>0</v>
      </c>
    </row>
    <row r="9" spans="2:13" x14ac:dyDescent="0.25">
      <c r="B9" t="s">
        <v>5</v>
      </c>
      <c r="C9" s="4"/>
      <c r="D9" s="17">
        <f t="shared" si="0"/>
        <v>0</v>
      </c>
      <c r="E9" s="4"/>
      <c r="F9" s="17">
        <f t="shared" si="1"/>
        <v>0</v>
      </c>
      <c r="G9" s="4"/>
      <c r="H9" s="17">
        <f t="shared" si="2"/>
        <v>0</v>
      </c>
      <c r="I9" s="4"/>
      <c r="J9" s="17">
        <f t="shared" si="3"/>
        <v>0</v>
      </c>
      <c r="K9" s="4">
        <f t="shared" si="5"/>
        <v>0</v>
      </c>
      <c r="L9" s="17">
        <f t="shared" si="4"/>
        <v>0</v>
      </c>
      <c r="M9" s="4">
        <f t="shared" si="6"/>
        <v>0</v>
      </c>
    </row>
    <row r="10" spans="2:13" x14ac:dyDescent="0.25">
      <c r="B10" t="s">
        <v>1</v>
      </c>
      <c r="C10" s="4">
        <v>1.3797453703703704E-3</v>
      </c>
      <c r="D10" s="17">
        <f t="shared" si="0"/>
        <v>1</v>
      </c>
      <c r="E10" s="4">
        <v>1.1146875E-3</v>
      </c>
      <c r="F10" s="17">
        <f t="shared" si="1"/>
        <v>1</v>
      </c>
      <c r="G10" s="4"/>
      <c r="H10" s="17">
        <f t="shared" si="2"/>
        <v>0</v>
      </c>
      <c r="I10" s="4">
        <v>9.8118055555555567E-4</v>
      </c>
      <c r="J10" s="17">
        <f t="shared" si="3"/>
        <v>1</v>
      </c>
      <c r="K10" s="4">
        <f t="shared" si="5"/>
        <v>0</v>
      </c>
      <c r="L10" s="17">
        <f t="shared" si="4"/>
        <v>0</v>
      </c>
      <c r="M10" s="4">
        <f t="shared" si="6"/>
        <v>0</v>
      </c>
    </row>
    <row r="11" spans="2:13" x14ac:dyDescent="0.25">
      <c r="B11" t="s">
        <v>3</v>
      </c>
      <c r="C11" s="4"/>
      <c r="D11" s="17">
        <f t="shared" si="0"/>
        <v>0</v>
      </c>
      <c r="E11" s="4"/>
      <c r="F11" s="17">
        <f t="shared" si="1"/>
        <v>0</v>
      </c>
      <c r="G11" s="4"/>
      <c r="H11" s="17">
        <f t="shared" si="2"/>
        <v>0</v>
      </c>
      <c r="I11" s="4"/>
      <c r="J11" s="17">
        <f t="shared" si="3"/>
        <v>0</v>
      </c>
      <c r="K11" s="4">
        <f t="shared" si="5"/>
        <v>0</v>
      </c>
      <c r="L11" s="17">
        <f t="shared" si="4"/>
        <v>0</v>
      </c>
      <c r="M11" s="4">
        <f t="shared" si="6"/>
        <v>0</v>
      </c>
    </row>
    <row r="12" spans="2:13" x14ac:dyDescent="0.25">
      <c r="B12" t="s">
        <v>13</v>
      </c>
      <c r="C12" s="4"/>
      <c r="D12" s="17">
        <f t="shared" si="0"/>
        <v>0</v>
      </c>
      <c r="E12" s="4"/>
      <c r="F12" s="17">
        <f t="shared" si="1"/>
        <v>0</v>
      </c>
      <c r="G12" s="4"/>
      <c r="H12" s="17">
        <f t="shared" si="2"/>
        <v>0</v>
      </c>
      <c r="I12" s="4"/>
      <c r="J12" s="17">
        <f t="shared" si="3"/>
        <v>0</v>
      </c>
      <c r="K12" s="4">
        <f t="shared" si="5"/>
        <v>0</v>
      </c>
      <c r="L12" s="17">
        <f t="shared" si="4"/>
        <v>0</v>
      </c>
      <c r="M12" s="4">
        <f t="shared" si="6"/>
        <v>0</v>
      </c>
    </row>
    <row r="13" spans="2:13" x14ac:dyDescent="0.25">
      <c r="B13" t="s">
        <v>2</v>
      </c>
      <c r="C13" s="4"/>
      <c r="D13" s="17">
        <f t="shared" si="0"/>
        <v>0</v>
      </c>
      <c r="E13" s="4"/>
      <c r="F13" s="17">
        <f t="shared" si="1"/>
        <v>0</v>
      </c>
      <c r="G13" s="4"/>
      <c r="H13" s="17">
        <f t="shared" si="2"/>
        <v>0</v>
      </c>
      <c r="I13" s="4"/>
      <c r="J13" s="17">
        <f t="shared" si="3"/>
        <v>0</v>
      </c>
      <c r="K13" s="4">
        <f t="shared" si="5"/>
        <v>0</v>
      </c>
      <c r="L13" s="17">
        <f t="shared" si="4"/>
        <v>0</v>
      </c>
      <c r="M13" s="4">
        <f t="shared" si="6"/>
        <v>0</v>
      </c>
    </row>
    <row r="14" spans="2:13" x14ac:dyDescent="0.25">
      <c r="B14" t="s">
        <v>6</v>
      </c>
      <c r="C14" s="4"/>
      <c r="D14" s="17">
        <f t="shared" si="0"/>
        <v>0</v>
      </c>
      <c r="E14" s="4"/>
      <c r="F14" s="17">
        <f t="shared" si="1"/>
        <v>0</v>
      </c>
      <c r="G14" s="4"/>
      <c r="H14" s="17">
        <f t="shared" si="2"/>
        <v>0</v>
      </c>
      <c r="I14" s="4"/>
      <c r="J14" s="17">
        <f t="shared" si="3"/>
        <v>0</v>
      </c>
      <c r="K14" s="4">
        <f t="shared" si="5"/>
        <v>0</v>
      </c>
      <c r="L14" s="17">
        <f t="shared" si="4"/>
        <v>0</v>
      </c>
      <c r="M14" s="4">
        <f t="shared" si="6"/>
        <v>0</v>
      </c>
    </row>
    <row r="15" spans="2:13" x14ac:dyDescent="0.25">
      <c r="B15" t="s">
        <v>7</v>
      </c>
      <c r="C15" s="4">
        <v>1.4219328703703703E-3</v>
      </c>
      <c r="D15" s="17">
        <f t="shared" si="0"/>
        <v>2</v>
      </c>
      <c r="E15" s="4">
        <v>1.1972222222222221E-3</v>
      </c>
      <c r="F15" s="17">
        <f t="shared" si="1"/>
        <v>2</v>
      </c>
      <c r="G15" s="4">
        <v>7.3503472222222232E-4</v>
      </c>
      <c r="H15" s="17">
        <f t="shared" si="2"/>
        <v>1</v>
      </c>
      <c r="I15" s="4">
        <v>1.0013657407407408E-3</v>
      </c>
      <c r="J15" s="17">
        <f t="shared" si="3"/>
        <v>2</v>
      </c>
      <c r="K15" s="4">
        <f t="shared" si="5"/>
        <v>5.0033541898148144</v>
      </c>
      <c r="L15" s="17">
        <f t="shared" si="4"/>
        <v>10</v>
      </c>
      <c r="M15" s="4" t="e">
        <f t="shared" si="6"/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2016-02-13T21:07:45Z</dcterms:created>
  <dcterms:modified xsi:type="dcterms:W3CDTF">2016-02-19T09:32:21Z</dcterms:modified>
</cp:coreProperties>
</file>