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4975" windowHeight="5895" activeTab="1"/>
  </bookViews>
  <sheets>
    <sheet name="Feuil1" sheetId="1" r:id="rId1"/>
    <sheet name="Feuil1 (2)" sheetId="4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W8" i="4"/>
  <c r="O8"/>
  <c r="G8"/>
  <c r="C6"/>
  <c r="C8" s="1"/>
  <c r="E8"/>
  <c r="N3"/>
  <c r="M3"/>
  <c r="L3"/>
  <c r="U8" s="1"/>
  <c r="K3"/>
  <c r="S8" s="1"/>
  <c r="J3"/>
  <c r="Q8" s="1"/>
  <c r="I3"/>
  <c r="H3"/>
  <c r="M8" s="1"/>
  <c r="G3"/>
  <c r="K8" s="1"/>
  <c r="F3"/>
  <c r="I8" s="1"/>
  <c r="E3"/>
  <c r="B12" i="1"/>
  <c r="B9"/>
  <c r="C12"/>
  <c r="M12"/>
  <c r="L12"/>
  <c r="K12"/>
  <c r="J12"/>
  <c r="I12"/>
  <c r="H12"/>
  <c r="G12"/>
  <c r="F12"/>
  <c r="E12"/>
  <c r="D12"/>
  <c r="M6"/>
  <c r="M5"/>
  <c r="M3"/>
  <c r="L6"/>
  <c r="L3"/>
  <c r="K6"/>
  <c r="K3"/>
  <c r="J6"/>
  <c r="J3"/>
  <c r="I6"/>
  <c r="I3"/>
  <c r="H6"/>
  <c r="H3"/>
  <c r="G6"/>
  <c r="G3"/>
  <c r="F6"/>
  <c r="Y8" i="4" l="1"/>
  <c r="F3" i="1"/>
  <c r="E6"/>
  <c r="E3"/>
  <c r="D6"/>
  <c r="D3"/>
  <c r="C6"/>
  <c r="B3"/>
</calcChain>
</file>

<file path=xl/sharedStrings.xml><?xml version="1.0" encoding="utf-8"?>
<sst xmlns="http://schemas.openxmlformats.org/spreadsheetml/2006/main" count="22" uniqueCount="19">
  <si>
    <t>Conducteurs</t>
  </si>
  <si>
    <t>Geiq</t>
  </si>
  <si>
    <t>Interim</t>
  </si>
  <si>
    <t>C 2015</t>
  </si>
  <si>
    <t>C 2016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</si>
  <si>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</si>
  <si>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</si>
  <si>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</si>
  <si>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</si>
  <si>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</si>
  <si>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</si>
  <si>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</si>
  <si>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</si>
  <si>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</si>
  <si>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</si>
  <si>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</si>
  <si>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</si>
  <si>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Geiq 2015</t>
  </si>
  <si>
    <t>Geiq 2016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</si>
</sst>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horizontal="center"/>
    </xf>
    <xf numFmtId="0" fontId="0" fillId="2" borderId="1" xfId="0" applyFill="1" applyBorder="1"/>
    <xf numFmtId="164" fontId="0" fillId="2" borderId="1" xfId="0" applyNumberFormat="1" applyFill="1" applyBorder="1"/>
    <xf numFmtId="17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0"/>
          <c:order val="0"/>
          <c:tx>
            <c:strRef>
              <c:f>Feuil1!$A$3</c:f>
              <c:strCache>
                <c:ptCount val="1"/>
                <c:pt idx="0">
                  <c:v>Conducteurs</c:v>
                </c:pt>
              </c:strCache>
            </c:strRef>
          </c:tx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Val val="1"/>
          </c:dLbls>
          <c:cat>
            <c:numRef>
              <c:f>Feuil1!$B$2:$M$2</c:f>
              <c:numCache>
                <c:formatCode>mmm\-yy</c:formatCode>
                <c:ptCount val="12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</c:numCache>
            </c:numRef>
          </c:cat>
          <c:val>
            <c:numRef>
              <c:f>Feuil1!$B$3:$M$3</c:f>
              <c:numCache>
                <c:formatCode>0.0</c:formatCode>
                <c:ptCount val="12"/>
                <c:pt idx="0">
                  <c:v>100.64</c:v>
                </c:pt>
                <c:pt idx="1">
                  <c:v>99.05</c:v>
                </c:pt>
                <c:pt idx="2">
                  <c:v>106.09181818181818</c:v>
                </c:pt>
                <c:pt idx="3">
                  <c:v>105.67</c:v>
                </c:pt>
                <c:pt idx="4">
                  <c:v>105.82529411764706</c:v>
                </c:pt>
                <c:pt idx="5">
                  <c:v>108.00090909090909</c:v>
                </c:pt>
                <c:pt idx="6">
                  <c:v>107.35545454545455</c:v>
                </c:pt>
                <c:pt idx="7">
                  <c:v>107.0457142857143</c:v>
                </c:pt>
                <c:pt idx="8">
                  <c:v>110.96181818181819</c:v>
                </c:pt>
                <c:pt idx="9">
                  <c:v>114.86363636363636</c:v>
                </c:pt>
                <c:pt idx="10">
                  <c:v>119.3</c:v>
                </c:pt>
                <c:pt idx="11">
                  <c:v>115.49272727272728</c:v>
                </c:pt>
              </c:numCache>
            </c:numRef>
          </c:val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Geiq</c:v>
                </c:pt>
              </c:strCache>
            </c:strRef>
          </c:tx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Val val="1"/>
          </c:dLbls>
          <c:cat>
            <c:numRef>
              <c:f>Feuil1!$B$2:$M$2</c:f>
              <c:numCache>
                <c:formatCode>mmm\-yy</c:formatCode>
                <c:ptCount val="12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</c:numCache>
            </c:numRef>
          </c:cat>
          <c:val>
            <c:numRef>
              <c:f>Feuil1!$B$4:$M$4</c:f>
              <c:numCache>
                <c:formatCode>0.0</c:formatCode>
                <c:ptCount val="12"/>
                <c:pt idx="0">
                  <c:v>4.25</c:v>
                </c:pt>
                <c:pt idx="1">
                  <c:v>6.14</c:v>
                </c:pt>
                <c:pt idx="2">
                  <c:v>3.31</c:v>
                </c:pt>
                <c:pt idx="3">
                  <c:v>3.86</c:v>
                </c:pt>
                <c:pt idx="4">
                  <c:v>5.69</c:v>
                </c:pt>
                <c:pt idx="5">
                  <c:v>5.83</c:v>
                </c:pt>
                <c:pt idx="6">
                  <c:v>4.62</c:v>
                </c:pt>
                <c:pt idx="7">
                  <c:v>3.52</c:v>
                </c:pt>
                <c:pt idx="8">
                  <c:v>4.17</c:v>
                </c:pt>
                <c:pt idx="9">
                  <c:v>2.4700000000000002</c:v>
                </c:pt>
                <c:pt idx="10">
                  <c:v>3.49</c:v>
                </c:pt>
                <c:pt idx="11">
                  <c:v>3.18</c:v>
                </c:pt>
              </c:numCache>
            </c:numRef>
          </c:val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Interim</c:v>
                </c:pt>
              </c:strCache>
            </c:strRef>
          </c:tx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Val val="1"/>
          </c:dLbls>
          <c:cat>
            <c:numRef>
              <c:f>Feuil1!$B$2:$M$2</c:f>
              <c:numCache>
                <c:formatCode>mmm\-yy</c:formatCode>
                <c:ptCount val="12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</c:numCache>
            </c:numRef>
          </c:cat>
          <c:val>
            <c:numRef>
              <c:f>Feuil1!$B$5:$M$5</c:f>
              <c:numCache>
                <c:formatCode>0.0</c:formatCode>
                <c:ptCount val="12"/>
                <c:pt idx="0">
                  <c:v>9.41</c:v>
                </c:pt>
                <c:pt idx="1">
                  <c:v>6.17</c:v>
                </c:pt>
                <c:pt idx="2">
                  <c:v>5.59</c:v>
                </c:pt>
                <c:pt idx="3">
                  <c:v>6.35</c:v>
                </c:pt>
                <c:pt idx="4">
                  <c:v>6.8</c:v>
                </c:pt>
                <c:pt idx="5">
                  <c:v>4.47</c:v>
                </c:pt>
                <c:pt idx="6">
                  <c:v>6.2</c:v>
                </c:pt>
                <c:pt idx="7">
                  <c:v>3.76</c:v>
                </c:pt>
                <c:pt idx="8">
                  <c:v>4.18</c:v>
                </c:pt>
                <c:pt idx="9">
                  <c:v>3.93</c:v>
                </c:pt>
                <c:pt idx="10">
                  <c:v>5.62</c:v>
                </c:pt>
                <c:pt idx="11">
                  <c:v>9.6000000000000014</c:v>
                </c:pt>
              </c:numCache>
            </c:numRef>
          </c:val>
        </c:ser>
        <c:overlap val="100"/>
        <c:axId val="519794688"/>
        <c:axId val="519796224"/>
      </c:barChart>
      <c:dateAx>
        <c:axId val="519794688"/>
        <c:scaling>
          <c:orientation val="minMax"/>
        </c:scaling>
        <c:axPos val="b"/>
        <c:numFmt formatCode="mmm\-yy" sourceLinked="1"/>
        <c:tickLblPos val="nextTo"/>
        <c:crossAx val="519796224"/>
        <c:crosses val="autoZero"/>
        <c:auto val="1"/>
        <c:lblOffset val="100"/>
      </c:dateAx>
      <c:valAx>
        <c:axId val="519796224"/>
        <c:scaling>
          <c:orientation val="minMax"/>
          <c:max val="130"/>
          <c:min val="80"/>
        </c:scaling>
        <c:axPos val="l"/>
        <c:majorGridlines/>
        <c:numFmt formatCode="0.0" sourceLinked="1"/>
        <c:tickLblPos val="nextTo"/>
        <c:crossAx val="51979468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0"/>
          <c:order val="0"/>
          <c:tx>
            <c:strRef>
              <c:f>'Feuil1 (2)'!$A$3</c:f>
              <c:strCache>
                <c:ptCount val="1"/>
                <c:pt idx="0">
                  <c:v>C 2015</c:v>
                </c:pt>
              </c:strCache>
            </c:strRef>
          </c:tx>
          <c:cat>
            <c:strRef>
              <c:f>'Feuil1 (2)'!$C$2:$E$2</c:f>
              <c:strCache>
                <c:ptCount val="3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</c:strCache>
            </c:strRef>
          </c:cat>
          <c:val>
            <c:numRef>
              <c:f>'Feuil1 (2)'!$C$3:$E$3</c:f>
              <c:numCache>
                <c:formatCode>0.0</c:formatCode>
                <c:ptCount val="3"/>
                <c:pt idx="0">
                  <c:v>100</c:v>
                </c:pt>
                <c:pt idx="1">
                  <c:v>99.05</c:v>
                </c:pt>
                <c:pt idx="2">
                  <c:v>106.09181818181818</c:v>
                </c:pt>
              </c:numCache>
            </c:numRef>
          </c:val>
        </c:ser>
        <c:ser>
          <c:idx val="1"/>
          <c:order val="1"/>
          <c:tx>
            <c:strRef>
              <c:f>'Feuil1 (2)'!$A$4</c:f>
              <c:strCache>
                <c:ptCount val="1"/>
                <c:pt idx="0">
                  <c:v>Geiq 2015</c:v>
                </c:pt>
              </c:strCache>
            </c:strRef>
          </c:tx>
          <c:cat>
            <c:strRef>
              <c:f>'Feuil1 (2)'!$C$2:$E$2</c:f>
              <c:strCache>
                <c:ptCount val="3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</c:strCache>
            </c:strRef>
          </c:cat>
          <c:val>
            <c:numRef>
              <c:f>'Feuil1 (2)'!$C$4:$E$4</c:f>
              <c:numCache>
                <c:formatCode>0.0</c:formatCode>
                <c:ptCount val="3"/>
                <c:pt idx="0">
                  <c:v>4.25</c:v>
                </c:pt>
                <c:pt idx="1">
                  <c:v>6.14</c:v>
                </c:pt>
                <c:pt idx="2">
                  <c:v>3.31</c:v>
                </c:pt>
              </c:numCache>
            </c:numRef>
          </c:val>
        </c:ser>
        <c:overlap val="100"/>
        <c:axId val="600732800"/>
        <c:axId val="600752512"/>
      </c:barChart>
      <c:barChart>
        <c:barDir val="col"/>
        <c:grouping val="stacked"/>
        <c:ser>
          <c:idx val="2"/>
          <c:order val="2"/>
          <c:tx>
            <c:strRef>
              <c:f>'Feuil1 (2)'!$A$6</c:f>
              <c:strCache>
                <c:ptCount val="1"/>
                <c:pt idx="0">
                  <c:v>C 2016</c:v>
                </c:pt>
              </c:strCache>
            </c:strRef>
          </c:tx>
          <c:cat>
            <c:strRef>
              <c:f>'Feuil1 (2)'!$C$2:$E$2</c:f>
              <c:strCache>
                <c:ptCount val="3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</c:strCache>
            </c:strRef>
          </c:cat>
          <c:val>
            <c:numRef>
              <c:f>'Feuil1 (2)'!$B$6:$G$6</c:f>
              <c:numCache>
                <c:formatCode>0.0</c:formatCode>
                <c:ptCount val="6"/>
                <c:pt idx="1">
                  <c:v>117.64999999999999</c:v>
                </c:pt>
                <c:pt idx="3">
                  <c:v>130</c:v>
                </c:pt>
              </c:numCache>
            </c:numRef>
          </c:val>
        </c:ser>
        <c:ser>
          <c:idx val="3"/>
          <c:order val="3"/>
          <c:tx>
            <c:strRef>
              <c:f>'Feuil1 (2)'!$A$7</c:f>
              <c:strCache>
                <c:ptCount val="1"/>
                <c:pt idx="0">
                  <c:v>Geiq 2016</c:v>
                </c:pt>
              </c:strCache>
            </c:strRef>
          </c:tx>
          <c:cat>
            <c:strRef>
              <c:f>'Feuil1 (2)'!$C$2:$E$2</c:f>
              <c:strCache>
                <c:ptCount val="3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</c:strCache>
            </c:strRef>
          </c:cat>
          <c:val>
            <c:numRef>
              <c:f>'Feuil1 (2)'!$B$7:$G$7</c:f>
              <c:numCache>
                <c:formatCode>0.0</c:formatCode>
                <c:ptCount val="6"/>
                <c:pt idx="1">
                  <c:v>1.49</c:v>
                </c:pt>
                <c:pt idx="3">
                  <c:v>1</c:v>
                </c:pt>
              </c:numCache>
            </c:numRef>
          </c:val>
        </c:ser>
        <c:overlap val="100"/>
        <c:axId val="717972608"/>
        <c:axId val="716727808"/>
      </c:barChart>
      <c:catAx>
        <c:axId val="600732800"/>
        <c:scaling>
          <c:orientation val="minMax"/>
        </c:scaling>
        <c:axPos val="b"/>
        <c:tickLblPos val="nextTo"/>
        <c:crossAx val="600752512"/>
        <c:crosses val="autoZero"/>
        <c:auto val="1"/>
        <c:lblAlgn val="ctr"/>
        <c:lblOffset val="100"/>
      </c:catAx>
      <c:valAx>
        <c:axId val="600752512"/>
        <c:scaling>
          <c:orientation val="minMax"/>
          <c:min val="80"/>
        </c:scaling>
        <c:axPos val="l"/>
        <c:majorGridlines/>
        <c:numFmt formatCode="0.0" sourceLinked="1"/>
        <c:tickLblPos val="nextTo"/>
        <c:crossAx val="600732800"/>
        <c:crosses val="autoZero"/>
        <c:crossBetween val="between"/>
      </c:valAx>
      <c:valAx>
        <c:axId val="716727808"/>
        <c:scaling>
          <c:orientation val="minMax"/>
          <c:min val="80"/>
        </c:scaling>
        <c:axPos val="r"/>
        <c:numFmt formatCode="General" sourceLinked="1"/>
        <c:tickLblPos val="nextTo"/>
        <c:crossAx val="717972608"/>
        <c:crosses val="max"/>
        <c:crossBetween val="between"/>
      </c:valAx>
      <c:catAx>
        <c:axId val="717972608"/>
        <c:scaling>
          <c:orientation val="minMax"/>
        </c:scaling>
        <c:delete val="1"/>
        <c:axPos val="b"/>
        <c:tickLblPos val="none"/>
        <c:crossAx val="716727808"/>
        <c:auto val="1"/>
        <c:lblAlgn val="ctr"/>
        <c:lblOffset val="100"/>
      </c:cat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13</xdr:row>
      <xdr:rowOff>152398</xdr:rowOff>
    </xdr:from>
    <xdr:to>
      <xdr:col>13</xdr:col>
      <xdr:colOff>66675</xdr:colOff>
      <xdr:row>38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285750</xdr:colOff>
      <xdr:row>3</xdr:row>
      <xdr:rowOff>47625</xdr:rowOff>
    </xdr:from>
    <xdr:to>
      <xdr:col>16</xdr:col>
      <xdr:colOff>285750</xdr:colOff>
      <xdr:row>17</xdr:row>
      <xdr:rowOff>119063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2"/>
  <sheetViews>
    <sheetView workbookViewId="0">
      <selection activeCell="O8" sqref="O8"/>
    </sheetView>
  </sheetViews>
  <sheetFormatPr baseColWidth="10" defaultRowHeight="15"/>
  <cols>
    <col min="1" max="1" width="12.140625" style="1" bestFit="1" customWidth="1"/>
    <col min="2" max="16384" width="11.42578125" style="1"/>
  </cols>
  <sheetData>
    <row r="2" spans="1:13">
      <c r="A2" s="2">
        <v>2015</v>
      </c>
      <c r="B2" s="5">
        <v>42005</v>
      </c>
      <c r="C2" s="5">
        <v>42036</v>
      </c>
      <c r="D2" s="5">
        <v>42064</v>
      </c>
      <c r="E2" s="5">
        <v>42095</v>
      </c>
      <c r="F2" s="5">
        <v>42125</v>
      </c>
      <c r="G2" s="5">
        <v>42156</v>
      </c>
      <c r="H2" s="5">
        <v>42186</v>
      </c>
      <c r="I2" s="5">
        <v>42217</v>
      </c>
      <c r="J2" s="5">
        <v>42248</v>
      </c>
      <c r="K2" s="5">
        <v>42278</v>
      </c>
      <c r="L2" s="5">
        <v>42309</v>
      </c>
      <c r="M2" s="5">
        <v>42339</v>
      </c>
    </row>
    <row r="3" spans="1:13">
      <c r="A3" s="3" t="s">
        <v>0</v>
      </c>
      <c r="B3" s="4">
        <f>+B6-B4-B5</f>
        <v>100.64</v>
      </c>
      <c r="C3" s="4">
        <v>99.05</v>
      </c>
      <c r="D3" s="4">
        <f>108.41-51/22</f>
        <v>106.09181818181818</v>
      </c>
      <c r="E3" s="4">
        <f>109.67-84/21</f>
        <v>105.67</v>
      </c>
      <c r="F3" s="4">
        <f>108.59-2.76470588235294</f>
        <v>105.82529411764706</v>
      </c>
      <c r="G3" s="4">
        <f>36+3.5+29.91+40-31/22</f>
        <v>108.00090909090909</v>
      </c>
      <c r="H3" s="4">
        <f>110.31-65/22</f>
        <v>107.35545454545455</v>
      </c>
      <c r="I3" s="4">
        <f>108.76-36/21</f>
        <v>107.0457142857143</v>
      </c>
      <c r="J3" s="4">
        <f>40.05+6.59+27.55+40.14+1.45-106/22</f>
        <v>110.96181818181819</v>
      </c>
      <c r="K3" s="4">
        <f>122-157/22</f>
        <v>114.86363636363636</v>
      </c>
      <c r="L3" s="4">
        <f>124.1-96/20</f>
        <v>119.3</v>
      </c>
      <c r="M3" s="4">
        <f>42+9+26.27+42.45+5-203/22</f>
        <v>115.49272727272728</v>
      </c>
    </row>
    <row r="4" spans="1:13">
      <c r="A4" s="3" t="s">
        <v>1</v>
      </c>
      <c r="B4" s="4">
        <v>4.25</v>
      </c>
      <c r="C4" s="4">
        <v>6.14</v>
      </c>
      <c r="D4" s="4">
        <v>3.31</v>
      </c>
      <c r="E4" s="4">
        <v>3.86</v>
      </c>
      <c r="F4" s="4">
        <v>5.69</v>
      </c>
      <c r="G4" s="4">
        <v>5.83</v>
      </c>
      <c r="H4" s="4">
        <v>4.62</v>
      </c>
      <c r="I4" s="4">
        <v>3.52</v>
      </c>
      <c r="J4" s="4">
        <v>4.17</v>
      </c>
      <c r="K4" s="4">
        <v>2.4700000000000002</v>
      </c>
      <c r="L4" s="4">
        <v>3.49</v>
      </c>
      <c r="M4" s="4">
        <v>3.18</v>
      </c>
    </row>
    <row r="5" spans="1:13">
      <c r="A5" s="3" t="s">
        <v>2</v>
      </c>
      <c r="B5" s="4">
        <v>9.41</v>
      </c>
      <c r="C5" s="4">
        <v>6.17</v>
      </c>
      <c r="D5" s="4">
        <v>5.59</v>
      </c>
      <c r="E5" s="4">
        <v>6.35</v>
      </c>
      <c r="F5" s="4">
        <v>6.8</v>
      </c>
      <c r="G5" s="4">
        <v>4.47</v>
      </c>
      <c r="H5" s="4">
        <v>6.2</v>
      </c>
      <c r="I5" s="4">
        <v>3.76</v>
      </c>
      <c r="J5" s="4">
        <v>4.18</v>
      </c>
      <c r="K5" s="4">
        <v>3.93</v>
      </c>
      <c r="L5" s="4">
        <v>5.62</v>
      </c>
      <c r="M5" s="4">
        <f>1.41+2.81+5.33+0.05</f>
        <v>9.6000000000000014</v>
      </c>
    </row>
    <row r="6" spans="1:13">
      <c r="B6" s="4">
        <v>114.3</v>
      </c>
      <c r="C6" s="4">
        <f t="shared" ref="C6:M6" si="0">SUM(C3:C5)</f>
        <v>111.36</v>
      </c>
      <c r="D6" s="4">
        <f t="shared" si="0"/>
        <v>114.99181818181819</v>
      </c>
      <c r="E6" s="4">
        <f t="shared" si="0"/>
        <v>115.88</v>
      </c>
      <c r="F6" s="4">
        <f t="shared" si="0"/>
        <v>118.31529411764706</v>
      </c>
      <c r="G6" s="4">
        <f t="shared" si="0"/>
        <v>118.30090909090909</v>
      </c>
      <c r="H6" s="4">
        <f t="shared" si="0"/>
        <v>118.17545454545456</v>
      </c>
      <c r="I6" s="4">
        <f t="shared" si="0"/>
        <v>114.3257142857143</v>
      </c>
      <c r="J6" s="4">
        <f t="shared" si="0"/>
        <v>119.31181818181818</v>
      </c>
      <c r="K6" s="4">
        <f t="shared" si="0"/>
        <v>121.26363636363637</v>
      </c>
      <c r="L6" s="4">
        <f t="shared" si="0"/>
        <v>128.41</v>
      </c>
      <c r="M6" s="4">
        <f t="shared" si="0"/>
        <v>128.27272727272728</v>
      </c>
    </row>
    <row r="8" spans="1:13">
      <c r="A8" s="2">
        <v>2016</v>
      </c>
      <c r="B8" s="5">
        <v>42370</v>
      </c>
      <c r="C8" s="5">
        <v>42401</v>
      </c>
      <c r="D8" s="5">
        <v>42430</v>
      </c>
      <c r="E8" s="5">
        <v>42461</v>
      </c>
      <c r="F8" s="5">
        <v>42491</v>
      </c>
      <c r="G8" s="5">
        <v>42522</v>
      </c>
      <c r="H8" s="5">
        <v>42552</v>
      </c>
      <c r="I8" s="5">
        <v>42583</v>
      </c>
      <c r="J8" s="5">
        <v>42614</v>
      </c>
      <c r="K8" s="5">
        <v>42644</v>
      </c>
      <c r="L8" s="5">
        <v>42675</v>
      </c>
      <c r="M8" s="5">
        <v>42705</v>
      </c>
    </row>
    <row r="9" spans="1:13">
      <c r="A9" s="3" t="s">
        <v>0</v>
      </c>
      <c r="B9" s="4">
        <f>125.1-7.45</f>
        <v>117.64999999999999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</row>
    <row r="10" spans="1:13">
      <c r="A10" s="3" t="s">
        <v>1</v>
      </c>
      <c r="B10" s="4">
        <v>1.49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</row>
    <row r="11" spans="1:13">
      <c r="A11" s="3" t="s">
        <v>2</v>
      </c>
      <c r="B11" s="4">
        <v>9.6999999999999993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>
      <c r="B12" s="4">
        <f t="shared" ref="B12:M12" si="1">SUM(B9:B11)</f>
        <v>128.83999999999997</v>
      </c>
      <c r="C12" s="4">
        <f t="shared" si="1"/>
        <v>0</v>
      </c>
      <c r="D12" s="4">
        <f t="shared" si="1"/>
        <v>0</v>
      </c>
      <c r="E12" s="4">
        <f t="shared" si="1"/>
        <v>0</v>
      </c>
      <c r="F12" s="4">
        <f t="shared" si="1"/>
        <v>0</v>
      </c>
      <c r="G12" s="4">
        <f t="shared" si="1"/>
        <v>0</v>
      </c>
      <c r="H12" s="4">
        <f t="shared" si="1"/>
        <v>0</v>
      </c>
      <c r="I12" s="4">
        <f t="shared" si="1"/>
        <v>0</v>
      </c>
      <c r="J12" s="4">
        <f t="shared" si="1"/>
        <v>0</v>
      </c>
      <c r="K12" s="4">
        <f t="shared" si="1"/>
        <v>0</v>
      </c>
      <c r="L12" s="4">
        <f t="shared" si="1"/>
        <v>0</v>
      </c>
      <c r="M12" s="4">
        <f t="shared" si="1"/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Y8"/>
  <sheetViews>
    <sheetView tabSelected="1" zoomScale="80" zoomScaleNormal="80" workbookViewId="0">
      <selection activeCell="G13" sqref="G13"/>
    </sheetView>
  </sheetViews>
  <sheetFormatPr baseColWidth="10" defaultRowHeight="15"/>
  <cols>
    <col min="1" max="1" width="12.140625" style="1" bestFit="1" customWidth="1"/>
    <col min="2" max="2" width="3.140625" style="1" customWidth="1"/>
    <col min="3" max="16384" width="11.42578125" style="1"/>
  </cols>
  <sheetData>
    <row r="2" spans="1:25">
      <c r="A2" s="2"/>
      <c r="B2" s="2"/>
      <c r="C2" s="5" t="s">
        <v>5</v>
      </c>
      <c r="D2" s="5" t="s">
        <v>6</v>
      </c>
      <c r="E2" s="5" t="s">
        <v>7</v>
      </c>
      <c r="F2" s="5" t="s">
        <v>8</v>
      </c>
      <c r="G2" s="5" t="s">
        <v>9</v>
      </c>
      <c r="H2" s="5" t="s">
        <v>10</v>
      </c>
      <c r="I2" s="5" t="s">
        <v>11</v>
      </c>
      <c r="J2" s="5" t="s">
        <v>12</v>
      </c>
      <c r="K2" s="5" t="s">
        <v>13</v>
      </c>
      <c r="L2" s="5" t="s">
        <v>14</v>
      </c>
      <c r="M2" s="5" t="s">
        <v>15</v>
      </c>
      <c r="N2" s="5" t="s">
        <v>16</v>
      </c>
    </row>
    <row r="3" spans="1:25">
      <c r="A3" s="3" t="s">
        <v>3</v>
      </c>
      <c r="B3" s="3"/>
      <c r="C3" s="4">
        <v>100</v>
      </c>
      <c r="D3" s="4">
        <v>99.05</v>
      </c>
      <c r="E3" s="4">
        <f>108.41-51/22</f>
        <v>106.09181818181818</v>
      </c>
      <c r="F3" s="4">
        <f>109.67-84/21</f>
        <v>105.67</v>
      </c>
      <c r="G3" s="4">
        <f>108.59-2.76470588235294</f>
        <v>105.82529411764706</v>
      </c>
      <c r="H3" s="4">
        <f>36+3.5+29.91+40-31/22</f>
        <v>108.00090909090909</v>
      </c>
      <c r="I3" s="4">
        <f>110.31-65/22</f>
        <v>107.35545454545455</v>
      </c>
      <c r="J3" s="4">
        <f>108.76-36/21</f>
        <v>107.0457142857143</v>
      </c>
      <c r="K3" s="4">
        <f>40.05+6.59+27.55+40.14+1.45-106/22</f>
        <v>110.96181818181819</v>
      </c>
      <c r="L3" s="4">
        <f>122-157/22</f>
        <v>114.86363636363636</v>
      </c>
      <c r="M3" s="4">
        <f>124.1-96/20</f>
        <v>119.3</v>
      </c>
      <c r="N3" s="4">
        <f>42+9+26.27+42.45+5-203/22</f>
        <v>115.49272727272728</v>
      </c>
    </row>
    <row r="4" spans="1:25">
      <c r="A4" s="3" t="s">
        <v>17</v>
      </c>
      <c r="B4" s="3"/>
      <c r="C4" s="4">
        <v>4.25</v>
      </c>
      <c r="D4" s="4">
        <v>6.14</v>
      </c>
      <c r="E4" s="4">
        <v>3.31</v>
      </c>
      <c r="F4" s="4">
        <v>3.86</v>
      </c>
      <c r="G4" s="4">
        <v>5.69</v>
      </c>
      <c r="H4" s="4">
        <v>5.83</v>
      </c>
      <c r="I4" s="4">
        <v>4.62</v>
      </c>
      <c r="J4" s="4">
        <v>3.52</v>
      </c>
      <c r="K4" s="4">
        <v>4.17</v>
      </c>
      <c r="L4" s="4">
        <v>2.4700000000000002</v>
      </c>
      <c r="M4" s="4">
        <v>3.49</v>
      </c>
      <c r="N4" s="4">
        <v>3.18</v>
      </c>
    </row>
    <row r="6" spans="1:25">
      <c r="A6" s="3" t="s">
        <v>4</v>
      </c>
      <c r="B6" s="3"/>
      <c r="C6" s="4">
        <f>125.1-7.45</f>
        <v>117.64999999999999</v>
      </c>
      <c r="E6" s="4">
        <v>130</v>
      </c>
      <c r="G6" s="4"/>
      <c r="I6" s="4"/>
      <c r="K6" s="4"/>
      <c r="M6" s="4"/>
      <c r="O6" s="4"/>
      <c r="Q6" s="4"/>
      <c r="S6" s="4"/>
      <c r="U6" s="4"/>
      <c r="W6" s="4"/>
      <c r="Y6" s="4"/>
    </row>
    <row r="7" spans="1:25">
      <c r="A7" s="3" t="s">
        <v>18</v>
      </c>
      <c r="B7" s="3"/>
      <c r="C7" s="4">
        <v>1.49</v>
      </c>
      <c r="E7" s="4">
        <v>1</v>
      </c>
      <c r="G7" s="4"/>
      <c r="I7" s="4"/>
      <c r="K7" s="4"/>
      <c r="M7" s="4"/>
      <c r="O7" s="4"/>
      <c r="Q7" s="4"/>
      <c r="S7" s="4"/>
      <c r="U7" s="4"/>
      <c r="W7" s="4"/>
      <c r="Y7" s="4"/>
    </row>
    <row r="8" spans="1:25">
      <c r="C8" s="4">
        <f>SUM(C6:C7)</f>
        <v>119.13999999999999</v>
      </c>
      <c r="E8" s="4">
        <f>SUM(E6:E7)</f>
        <v>131</v>
      </c>
      <c r="G8" s="4">
        <f>SUM(G6:G7)</f>
        <v>0</v>
      </c>
      <c r="I8" s="4">
        <f>SUM(I6:I7)</f>
        <v>0</v>
      </c>
      <c r="K8" s="4">
        <f>SUM(K6:K7)</f>
        <v>0</v>
      </c>
      <c r="M8" s="4">
        <f>SUM(M6:M7)</f>
        <v>0</v>
      </c>
      <c r="O8" s="4">
        <f>SUM(O6:O7)</f>
        <v>0</v>
      </c>
      <c r="Q8" s="4">
        <f>SUM(Q6:Q7)</f>
        <v>0</v>
      </c>
      <c r="S8" s="4">
        <f>SUM(S6:S7)</f>
        <v>0</v>
      </c>
      <c r="U8" s="4">
        <f>SUM(U6:U7)</f>
        <v>0</v>
      </c>
      <c r="W8" s="4">
        <f>SUM(W6:W7)</f>
        <v>0</v>
      </c>
      <c r="Y8" s="4">
        <f>SUM(Y6:Y7)</f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Company>Ndi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mondono</dc:creator>
  <cp:lastModifiedBy>vitorinm</cp:lastModifiedBy>
  <dcterms:created xsi:type="dcterms:W3CDTF">2015-02-24T14:18:56Z</dcterms:created>
  <dcterms:modified xsi:type="dcterms:W3CDTF">2016-02-12T09:36:01Z</dcterms:modified>
</cp:coreProperties>
</file>