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es\Downloads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W4" i="1"/>
  <c r="X4" i="1"/>
  <c r="K6" i="1"/>
  <c r="R44" i="1"/>
  <c r="S44" i="1"/>
  <c r="T44" i="1"/>
  <c r="U44" i="1"/>
  <c r="V44" i="1"/>
  <c r="W44" i="1"/>
  <c r="X44" i="1"/>
  <c r="R43" i="1"/>
  <c r="S43" i="1"/>
  <c r="T43" i="1"/>
  <c r="U43" i="1"/>
  <c r="V43" i="1"/>
  <c r="W43" i="1"/>
  <c r="X43" i="1"/>
  <c r="R42" i="1"/>
  <c r="S42" i="1"/>
  <c r="T42" i="1"/>
  <c r="U42" i="1"/>
  <c r="V42" i="1"/>
  <c r="W42" i="1"/>
  <c r="X42" i="1"/>
  <c r="R41" i="1"/>
  <c r="S41" i="1"/>
  <c r="T41" i="1"/>
  <c r="U41" i="1"/>
  <c r="V41" i="1"/>
  <c r="W41" i="1"/>
  <c r="X41" i="1"/>
  <c r="R40" i="1"/>
  <c r="S40" i="1"/>
  <c r="T40" i="1"/>
  <c r="U40" i="1"/>
  <c r="V40" i="1"/>
  <c r="W40" i="1"/>
  <c r="X40" i="1"/>
  <c r="R39" i="1"/>
  <c r="S39" i="1"/>
  <c r="T39" i="1"/>
  <c r="U39" i="1"/>
  <c r="V39" i="1"/>
  <c r="W39" i="1"/>
  <c r="X39" i="1"/>
  <c r="R38" i="1"/>
  <c r="S38" i="1"/>
  <c r="T38" i="1"/>
  <c r="U38" i="1"/>
  <c r="V38" i="1"/>
  <c r="W38" i="1"/>
  <c r="X38" i="1"/>
  <c r="R37" i="1"/>
  <c r="S37" i="1"/>
  <c r="T37" i="1"/>
  <c r="U37" i="1"/>
  <c r="V37" i="1"/>
  <c r="W37" i="1"/>
  <c r="X37" i="1"/>
  <c r="R36" i="1"/>
  <c r="S36" i="1"/>
  <c r="T36" i="1"/>
  <c r="U36" i="1"/>
  <c r="V36" i="1"/>
  <c r="W36" i="1"/>
  <c r="X36" i="1"/>
  <c r="R35" i="1"/>
  <c r="S35" i="1"/>
  <c r="T35" i="1"/>
  <c r="U35" i="1"/>
  <c r="V35" i="1"/>
  <c r="W35" i="1"/>
  <c r="X35" i="1"/>
  <c r="R34" i="1"/>
  <c r="S34" i="1"/>
  <c r="T34" i="1"/>
  <c r="U34" i="1"/>
  <c r="V34" i="1"/>
  <c r="W34" i="1"/>
  <c r="X34" i="1"/>
  <c r="R33" i="1"/>
  <c r="S33" i="1"/>
  <c r="T33" i="1"/>
  <c r="U33" i="1"/>
  <c r="V33" i="1"/>
  <c r="W33" i="1"/>
  <c r="X33" i="1"/>
  <c r="R32" i="1"/>
  <c r="S32" i="1"/>
  <c r="T32" i="1"/>
  <c r="U32" i="1"/>
  <c r="V32" i="1"/>
  <c r="W32" i="1"/>
  <c r="X32" i="1"/>
  <c r="R31" i="1"/>
  <c r="S31" i="1"/>
  <c r="T31" i="1"/>
  <c r="U31" i="1"/>
  <c r="V31" i="1"/>
  <c r="W31" i="1"/>
  <c r="X31" i="1"/>
  <c r="R30" i="1"/>
  <c r="S30" i="1"/>
  <c r="T30" i="1"/>
  <c r="U30" i="1"/>
  <c r="V30" i="1"/>
  <c r="W30" i="1"/>
  <c r="X30" i="1"/>
  <c r="R29" i="1"/>
  <c r="S29" i="1"/>
  <c r="T29" i="1"/>
  <c r="U29" i="1"/>
  <c r="V29" i="1"/>
  <c r="W29" i="1"/>
  <c r="X29" i="1"/>
  <c r="R28" i="1"/>
  <c r="S28" i="1"/>
  <c r="T28" i="1"/>
  <c r="U28" i="1"/>
  <c r="V28" i="1"/>
  <c r="W28" i="1"/>
  <c r="X28" i="1"/>
  <c r="R27" i="1"/>
  <c r="S27" i="1"/>
  <c r="T27" i="1"/>
  <c r="U27" i="1"/>
  <c r="V27" i="1"/>
  <c r="W27" i="1"/>
  <c r="X27" i="1"/>
  <c r="R26" i="1"/>
  <c r="S26" i="1"/>
  <c r="T26" i="1"/>
  <c r="U26" i="1"/>
  <c r="V26" i="1"/>
  <c r="W26" i="1"/>
  <c r="X26" i="1"/>
  <c r="R25" i="1"/>
  <c r="S25" i="1"/>
  <c r="T25" i="1"/>
  <c r="U25" i="1"/>
  <c r="V25" i="1"/>
  <c r="W25" i="1"/>
  <c r="X25" i="1"/>
  <c r="R24" i="1"/>
  <c r="S24" i="1"/>
  <c r="T24" i="1"/>
  <c r="U24" i="1"/>
  <c r="V24" i="1"/>
  <c r="W24" i="1"/>
  <c r="X24" i="1"/>
  <c r="R23" i="1"/>
  <c r="S23" i="1"/>
  <c r="T23" i="1"/>
  <c r="U23" i="1"/>
  <c r="V23" i="1"/>
  <c r="W23" i="1"/>
  <c r="X23" i="1"/>
  <c r="R22" i="1"/>
  <c r="S22" i="1"/>
  <c r="T22" i="1"/>
  <c r="U22" i="1"/>
  <c r="V22" i="1"/>
  <c r="W22" i="1"/>
  <c r="X22" i="1"/>
  <c r="R21" i="1"/>
  <c r="S21" i="1"/>
  <c r="T21" i="1"/>
  <c r="U21" i="1"/>
  <c r="V21" i="1"/>
  <c r="W21" i="1"/>
  <c r="X21" i="1"/>
  <c r="R20" i="1"/>
  <c r="S20" i="1"/>
  <c r="T20" i="1"/>
  <c r="U20" i="1"/>
  <c r="V20" i="1"/>
  <c r="W20" i="1"/>
  <c r="X20" i="1"/>
  <c r="R19" i="1"/>
  <c r="S19" i="1"/>
  <c r="T19" i="1"/>
  <c r="U19" i="1"/>
  <c r="V19" i="1"/>
  <c r="W19" i="1"/>
  <c r="X19" i="1"/>
  <c r="R18" i="1"/>
  <c r="S18" i="1"/>
  <c r="T18" i="1"/>
  <c r="U18" i="1"/>
  <c r="V18" i="1"/>
  <c r="W18" i="1"/>
  <c r="X18" i="1"/>
  <c r="R17" i="1"/>
  <c r="S17" i="1"/>
  <c r="T17" i="1"/>
  <c r="U17" i="1"/>
  <c r="V17" i="1"/>
  <c r="W17" i="1"/>
  <c r="X17" i="1"/>
  <c r="R16" i="1"/>
  <c r="S16" i="1"/>
  <c r="T16" i="1"/>
  <c r="U16" i="1"/>
  <c r="V16" i="1"/>
  <c r="W16" i="1"/>
  <c r="X16" i="1"/>
  <c r="R15" i="1"/>
  <c r="S15" i="1"/>
  <c r="T15" i="1"/>
  <c r="U15" i="1"/>
  <c r="V15" i="1"/>
  <c r="W15" i="1"/>
  <c r="X15" i="1"/>
  <c r="R14" i="1"/>
  <c r="S14" i="1"/>
  <c r="T14" i="1"/>
  <c r="U14" i="1"/>
  <c r="V14" i="1"/>
  <c r="W14" i="1"/>
  <c r="X14" i="1"/>
  <c r="R13" i="1"/>
  <c r="S13" i="1"/>
  <c r="T13" i="1"/>
  <c r="U13" i="1"/>
  <c r="V13" i="1"/>
  <c r="W13" i="1"/>
  <c r="X13" i="1"/>
  <c r="R12" i="1"/>
  <c r="S12" i="1"/>
  <c r="T12" i="1"/>
  <c r="U12" i="1"/>
  <c r="V12" i="1"/>
  <c r="W12" i="1"/>
  <c r="X12" i="1"/>
  <c r="R11" i="1"/>
  <c r="S11" i="1"/>
  <c r="T11" i="1"/>
  <c r="U11" i="1"/>
  <c r="V11" i="1"/>
  <c r="W11" i="1"/>
  <c r="X11" i="1"/>
  <c r="R10" i="1"/>
  <c r="S10" i="1"/>
  <c r="T10" i="1"/>
  <c r="U10" i="1"/>
  <c r="V10" i="1"/>
  <c r="W10" i="1"/>
  <c r="X10" i="1"/>
  <c r="R9" i="1"/>
  <c r="S9" i="1"/>
  <c r="T9" i="1"/>
  <c r="U9" i="1"/>
  <c r="V9" i="1"/>
  <c r="W9" i="1"/>
  <c r="X9" i="1"/>
  <c r="R8" i="1"/>
  <c r="S8" i="1"/>
  <c r="T8" i="1"/>
  <c r="U8" i="1"/>
  <c r="V8" i="1"/>
  <c r="W8" i="1"/>
  <c r="X8" i="1"/>
  <c r="R7" i="1"/>
  <c r="S7" i="1"/>
  <c r="T7" i="1"/>
  <c r="U7" i="1"/>
  <c r="V7" i="1"/>
  <c r="W7" i="1"/>
  <c r="X7" i="1"/>
  <c r="R6" i="1"/>
  <c r="S6" i="1"/>
  <c r="T6" i="1"/>
  <c r="U6" i="1"/>
  <c r="V6" i="1"/>
  <c r="W6" i="1"/>
  <c r="X6" i="1"/>
  <c r="R5" i="1"/>
  <c r="S5" i="1"/>
  <c r="T5" i="1"/>
  <c r="U5" i="1"/>
  <c r="V5" i="1"/>
  <c r="W5" i="1"/>
  <c r="X5" i="1"/>
  <c r="R4" i="1"/>
  <c r="S4" i="1"/>
  <c r="T4" i="1"/>
  <c r="U4" i="1"/>
  <c r="V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" i="1"/>
  <c r="Z42" i="1" l="1"/>
  <c r="Z34" i="1"/>
  <c r="Z30" i="1"/>
  <c r="Z38" i="1"/>
  <c r="Z26" i="1"/>
  <c r="Z22" i="1"/>
  <c r="Z18" i="1"/>
  <c r="Z14" i="1"/>
  <c r="Z10" i="1"/>
  <c r="Z6" i="1"/>
  <c r="Z4" i="1"/>
  <c r="Z29" i="1"/>
  <c r="Z21" i="1"/>
  <c r="Z9" i="1"/>
  <c r="Z11" i="1"/>
  <c r="Z15" i="1"/>
  <c r="Z23" i="1"/>
  <c r="Z31" i="1"/>
  <c r="Z41" i="1"/>
  <c r="Z33" i="1"/>
  <c r="Z17" i="1"/>
  <c r="Z5" i="1"/>
  <c r="Z40" i="1"/>
  <c r="Z32" i="1"/>
  <c r="Z28" i="1"/>
  <c r="Z24" i="1"/>
  <c r="Z20" i="1"/>
  <c r="Z16" i="1"/>
  <c r="Z12" i="1"/>
  <c r="Z8" i="1"/>
  <c r="Z37" i="1"/>
  <c r="Z25" i="1"/>
  <c r="Z13" i="1"/>
  <c r="Z7" i="1"/>
  <c r="Z19" i="1"/>
  <c r="Z27" i="1"/>
  <c r="Z35" i="1"/>
  <c r="Z39" i="1"/>
  <c r="Z43" i="1"/>
  <c r="Z44" i="1"/>
  <c r="Z36" i="1"/>
  <c r="N44" i="1"/>
  <c r="K44" i="1"/>
  <c r="N43" i="1"/>
  <c r="K43" i="1"/>
  <c r="N42" i="1"/>
  <c r="K42" i="1"/>
  <c r="N41" i="1"/>
  <c r="K41" i="1"/>
  <c r="N40" i="1"/>
  <c r="K40" i="1"/>
  <c r="N39" i="1"/>
  <c r="K39" i="1"/>
  <c r="L39" i="1" s="1"/>
  <c r="N38" i="1"/>
  <c r="K38" i="1"/>
  <c r="N37" i="1"/>
  <c r="K37" i="1"/>
  <c r="N36" i="1"/>
  <c r="K36" i="1"/>
  <c r="N35" i="1"/>
  <c r="K35" i="1"/>
  <c r="N34" i="1"/>
  <c r="K34" i="1"/>
  <c r="N33" i="1"/>
  <c r="K33" i="1"/>
  <c r="N32" i="1"/>
  <c r="K32" i="1"/>
  <c r="N31" i="1"/>
  <c r="L31" i="1"/>
  <c r="K31" i="1"/>
  <c r="N30" i="1"/>
  <c r="K30" i="1"/>
  <c r="N29" i="1"/>
  <c r="K29" i="1"/>
  <c r="N28" i="1"/>
  <c r="K28" i="1"/>
  <c r="N27" i="1"/>
  <c r="K27" i="1"/>
  <c r="N26" i="1"/>
  <c r="K26" i="1"/>
  <c r="N25" i="1"/>
  <c r="K25" i="1"/>
  <c r="N24" i="1"/>
  <c r="K24" i="1"/>
  <c r="N23" i="1"/>
  <c r="K23" i="1"/>
  <c r="L23" i="1" s="1"/>
  <c r="N22" i="1"/>
  <c r="K22" i="1"/>
  <c r="N21" i="1"/>
  <c r="K21" i="1"/>
  <c r="N20" i="1"/>
  <c r="K20" i="1"/>
  <c r="N19" i="1"/>
  <c r="K19" i="1"/>
  <c r="N18" i="1"/>
  <c r="K18" i="1"/>
  <c r="N17" i="1"/>
  <c r="K17" i="1"/>
  <c r="N16" i="1"/>
  <c r="K16" i="1"/>
  <c r="N15" i="1"/>
  <c r="L15" i="1"/>
  <c r="K15" i="1"/>
  <c r="N14" i="1"/>
  <c r="K14" i="1"/>
  <c r="N13" i="1"/>
  <c r="K13" i="1"/>
  <c r="N12" i="1"/>
  <c r="K12" i="1"/>
  <c r="N11" i="1"/>
  <c r="K11" i="1"/>
  <c r="N10" i="1"/>
  <c r="K10" i="1"/>
  <c r="N9" i="1"/>
  <c r="K9" i="1"/>
  <c r="N8" i="1"/>
  <c r="K8" i="1"/>
  <c r="N7" i="1"/>
  <c r="K7" i="1"/>
  <c r="N6" i="1"/>
  <c r="L6" i="1"/>
  <c r="N5" i="1"/>
  <c r="K5" i="1"/>
  <c r="N4" i="1"/>
  <c r="K4" i="1"/>
  <c r="L7" i="1" l="1"/>
  <c r="Y7" i="1" s="1"/>
  <c r="AA7" i="1" s="1"/>
  <c r="L9" i="1"/>
  <c r="L16" i="1"/>
  <c r="L17" i="1"/>
  <c r="L24" i="1"/>
  <c r="Y24" i="1" s="1"/>
  <c r="AA24" i="1" s="1"/>
  <c r="L25" i="1"/>
  <c r="Y25" i="1" s="1"/>
  <c r="AA25" i="1" s="1"/>
  <c r="L32" i="1"/>
  <c r="Y32" i="1" s="1"/>
  <c r="AA32" i="1" s="1"/>
  <c r="L33" i="1"/>
  <c r="L34" i="1"/>
  <c r="L5" i="1"/>
  <c r="Y5" i="1" s="1"/>
  <c r="AA5" i="1" s="1"/>
  <c r="L12" i="1"/>
  <c r="L13" i="1"/>
  <c r="L14" i="1"/>
  <c r="L20" i="1"/>
  <c r="Y20" i="1" s="1"/>
  <c r="AA20" i="1" s="1"/>
  <c r="L21" i="1"/>
  <c r="Y21" i="1" s="1"/>
  <c r="AA21" i="1" s="1"/>
  <c r="L22" i="1"/>
  <c r="Y22" i="1" s="1"/>
  <c r="AA22" i="1" s="1"/>
  <c r="L28" i="1"/>
  <c r="Y28" i="1" s="1"/>
  <c r="AA28" i="1" s="1"/>
  <c r="L29" i="1"/>
  <c r="Y29" i="1" s="1"/>
  <c r="AA29" i="1" s="1"/>
  <c r="L30" i="1"/>
  <c r="Y23" i="1" s="1"/>
  <c r="AA23" i="1" s="1"/>
  <c r="L36" i="1"/>
  <c r="L37" i="1"/>
  <c r="L38" i="1"/>
  <c r="L41" i="1"/>
  <c r="Y41" i="1" s="1"/>
  <c r="AA41" i="1" s="1"/>
  <c r="L42" i="1"/>
  <c r="Y42" i="1" s="1"/>
  <c r="AA42" i="1" s="1"/>
  <c r="L43" i="1"/>
  <c r="Y43" i="1" s="1"/>
  <c r="AA43" i="1" s="1"/>
  <c r="L44" i="1"/>
  <c r="L11" i="1"/>
  <c r="Y11" i="1" s="1"/>
  <c r="AA11" i="1" s="1"/>
  <c r="L19" i="1"/>
  <c r="Y19" i="1" s="1"/>
  <c r="AA19" i="1" s="1"/>
  <c r="L27" i="1"/>
  <c r="Y27" i="1" s="1"/>
  <c r="AA27" i="1" s="1"/>
  <c r="L35" i="1"/>
  <c r="Y35" i="1" s="1"/>
  <c r="AA35" i="1" s="1"/>
  <c r="L40" i="1"/>
  <c r="Y40" i="1" s="1"/>
  <c r="AA40" i="1" s="1"/>
  <c r="L10" i="1"/>
  <c r="Y10" i="1" s="1"/>
  <c r="AA10" i="1" s="1"/>
  <c r="L26" i="1"/>
  <c r="Y26" i="1" s="1"/>
  <c r="AA26" i="1" s="1"/>
  <c r="L8" i="1"/>
  <c r="Y8" i="1" s="1"/>
  <c r="AA8" i="1" s="1"/>
  <c r="L18" i="1"/>
  <c r="Y18" i="1" s="1"/>
  <c r="AA18" i="1" s="1"/>
  <c r="Y37" i="1" l="1"/>
  <c r="AA37" i="1" s="1"/>
  <c r="Y14" i="1"/>
  <c r="AA14" i="1" s="1"/>
  <c r="Y4" i="1"/>
  <c r="AA4" i="1" s="1"/>
  <c r="Y9" i="1"/>
  <c r="AA9" i="1" s="1"/>
  <c r="Y6" i="1"/>
  <c r="AA6" i="1" s="1"/>
  <c r="Y36" i="1"/>
  <c r="AA36" i="1" s="1"/>
  <c r="Y13" i="1"/>
  <c r="AA13" i="1" s="1"/>
  <c r="Y34" i="1"/>
  <c r="AA34" i="1" s="1"/>
  <c r="Y30" i="1"/>
  <c r="AA30" i="1" s="1"/>
  <c r="Y12" i="1"/>
  <c r="AA12" i="1" s="1"/>
  <c r="Y33" i="1"/>
  <c r="AA33" i="1" s="1"/>
  <c r="Y17" i="1"/>
  <c r="AA17" i="1" s="1"/>
  <c r="Y39" i="1"/>
  <c r="AA39" i="1" s="1"/>
  <c r="Y44" i="1"/>
  <c r="AA44" i="1" s="1"/>
  <c r="Y38" i="1"/>
  <c r="AA38" i="1" s="1"/>
  <c r="Y16" i="1"/>
  <c r="AA16" i="1" s="1"/>
  <c r="Y31" i="1"/>
  <c r="AA31" i="1" s="1"/>
  <c r="Y15" i="1"/>
  <c r="AA15" i="1" s="1"/>
</calcChain>
</file>

<file path=xl/comments1.xml><?xml version="1.0" encoding="utf-8"?>
<comments xmlns="http://schemas.openxmlformats.org/spreadsheetml/2006/main">
  <authors>
    <author>Un utilisateur satisfait de Microsoft Office</author>
    <author>JEAN PAUL PIERREL</author>
    <author>VINCENT SGUERRA</author>
    <author>DIDIER BLANC</author>
    <author>GERARD HENAFF</author>
    <author>FOS/MER GLATEFE</author>
  </authors>
  <commentList>
    <comment ref="B4" authorId="0" shapeId="0">
      <text>
        <r>
          <rPr>
            <b/>
            <sz val="8"/>
            <color indexed="81"/>
            <rFont val="Tahoma"/>
          </rPr>
          <t>Moteur remplacé le 19/10/98 pour cause de boite à bornes déssérée ( sur 4 vis : 1 manquante , 1 cassée et les 2 autres impossibles à resserer ) et pleine d'eau .</t>
        </r>
      </text>
    </comment>
    <comment ref="C4" authorId="1" shapeId="0">
      <text>
        <r>
          <rPr>
            <b/>
            <sz val="8"/>
            <color indexed="81"/>
            <rFont val="Tahoma"/>
          </rPr>
          <t>VINCENT SGUERRA::</t>
        </r>
        <r>
          <rPr>
            <sz val="8"/>
            <color indexed="81"/>
            <rFont val="Tahoma"/>
          </rPr>
          <t xml:space="preserve">
JEU AXIAL ABRE MOTEUR REMPLACE
Durée = 2 705Jours &gt; 7 ans</t>
        </r>
      </text>
    </comment>
    <comment ref="D4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Durée = 1 977Jours &lt; 5 ans</t>
        </r>
      </text>
    </comment>
    <comment ref="E4" authorId="2" shapeId="0">
      <text>
        <r>
          <rPr>
            <b/>
            <sz val="10"/>
            <color indexed="81"/>
            <rFont val="Tahoma"/>
          </rPr>
          <t>VINCENT SGUERRA:</t>
        </r>
        <r>
          <rPr>
            <sz val="10"/>
            <color indexed="81"/>
            <rFont val="Tahoma"/>
          </rPr>
          <t xml:space="preserve">
Défaut isolement
Leroy Somer rouge
799 jours</t>
        </r>
      </text>
    </comment>
    <comment ref="B5" authorId="0" shapeId="0">
      <text>
        <r>
          <rPr>
            <b/>
            <sz val="8"/>
            <color indexed="81"/>
            <rFont val="Tahoma"/>
          </rPr>
          <t>Moteur remplacé le 04/06/98 en systématique pour ancienneté</t>
        </r>
      </text>
    </comment>
    <comment ref="C5" authorId="1" shapeId="0">
      <text>
        <r>
          <rPr>
            <b/>
            <sz val="8"/>
            <color indexed="81"/>
            <rFont val="Tahoma"/>
          </rPr>
          <t>SGUERRA Vincent::</t>
        </r>
        <r>
          <rPr>
            <sz val="8"/>
            <color indexed="81"/>
            <rFont val="Tahoma"/>
          </rPr>
          <t xml:space="preserve">
MOTEUR BLOQUE REMPLACE
Durée = 2 457Jours &gt; 5 ans</t>
        </r>
      </text>
    </comment>
    <comment ref="B6" authorId="0" shapeId="0">
      <text>
        <r>
          <rPr>
            <b/>
            <sz val="8"/>
            <color indexed="81"/>
            <rFont val="Tahoma"/>
          </rPr>
          <t>Moteur remplacé pour défaut d'isolement .</t>
        </r>
      </text>
    </comment>
    <comment ref="C6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Durée = 3 063Jours &gt; 7ans</t>
        </r>
      </text>
    </comment>
    <comment ref="B7" authorId="0" shapeId="0">
      <text>
        <r>
          <rPr>
            <b/>
            <sz val="8"/>
            <color indexed="81"/>
            <rFont val="Tahoma"/>
          </rPr>
          <t>Moteur remplacé le 04/06/98 en systématique pour anciénneté</t>
        </r>
      </text>
    </comment>
    <comment ref="C7" authorId="0" shapeId="0">
      <text>
        <r>
          <rPr>
            <b/>
            <sz val="8"/>
            <color indexed="81"/>
            <rFont val="Tahoma"/>
          </rPr>
          <t xml:space="preserve">VINCENT SGUERRA:
moteur remplace le 19/10/98 en preventif
suite a probleme mecanique :palier rouleau desserre et fortes vibrations.
Durée = 137Jours &lt; 5ans
</t>
        </r>
      </text>
    </comment>
    <comment ref="D7" authorId="0" shapeId="0">
      <text>
        <r>
          <rPr>
            <b/>
            <sz val="8"/>
            <color indexed="81"/>
            <rFont val="Tahoma"/>
          </rPr>
          <t>Moteur remplacé le 28/04/99 , en préventif , 
pour échauffement suite à rouleau bloqué .</t>
        </r>
      </text>
    </comment>
    <comment ref="E7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Moteur remplacé suite vetuisté</t>
        </r>
      </text>
    </comment>
    <comment ref="F7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15/04/2010 : remplacement preventif moteur</t>
        </r>
      </text>
    </comment>
    <comment ref="G7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 Remplacement systematique du moteur
537 Jours</t>
        </r>
      </text>
    </comment>
    <comment ref="B8" authorId="4" shapeId="0">
      <text>
        <r>
          <rPr>
            <b/>
            <sz val="8"/>
            <color indexed="81"/>
            <rFont val="Tahoma"/>
          </rPr>
          <t>Remplacement moteur le 13/10/99 pour état général suite à démontage pour travaux TEM .</t>
        </r>
        <r>
          <rPr>
            <sz val="8"/>
            <color indexed="81"/>
            <rFont val="Tahoma"/>
          </rPr>
          <t xml:space="preserve">
</t>
        </r>
      </text>
    </comment>
    <comment ref="C8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Remplacement automoteur suite blocage sur tablette</t>
        </r>
      </text>
    </comment>
    <comment ref="D8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Remplacement moteur et allonge suite casse allonge</t>
        </r>
      </text>
    </comment>
    <comment ref="B9" authorId="0" shapeId="0">
      <text>
        <r>
          <rPr>
            <b/>
            <sz val="8"/>
            <color indexed="81"/>
            <rFont val="Tahoma"/>
          </rPr>
          <t>Moteur remplacé pour défaut d'isolement .</t>
        </r>
      </text>
    </comment>
    <comment ref="C9" authorId="0" shapeId="0">
      <text>
        <r>
          <rPr>
            <b/>
            <sz val="8"/>
            <color indexed="81"/>
            <rFont val="Tahoma"/>
          </rPr>
          <t>Moteur remplacé suite à déclenchement du thermique .
(enlevé morceau de tôle sous rouleau).</t>
        </r>
      </text>
    </comment>
    <comment ref="D9" authorId="0" shapeId="0">
      <text>
        <r>
          <rPr>
            <b/>
            <sz val="8"/>
            <color indexed="81"/>
            <rFont val="Tahoma"/>
          </rPr>
          <t>CABLE EN COURT CIRCUIT AU RAS DU PE</t>
        </r>
      </text>
    </comment>
    <comment ref="E9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Remplace moteur suite cable coupe sortie PE</t>
        </r>
      </text>
    </comment>
    <comment ref="B10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remplacement moteur suite remplacement rouleau par tem</t>
        </r>
      </text>
    </comment>
    <comment ref="C10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Remplace moteur suite cable coupe sortie PE</t>
        </r>
      </text>
    </comment>
    <comment ref="D10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03/12/2009 : remplacement préventif du moteur</t>
        </r>
      </text>
    </comment>
    <comment ref="E10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04/04/2013 : remplacement moteur suite nombreux bloquage du rouleau</t>
        </r>
      </text>
    </comment>
    <comment ref="B11" authorId="0" shapeId="0">
      <text>
        <r>
          <rPr>
            <b/>
            <sz val="8"/>
            <color indexed="81"/>
            <rFont val="Tahoma"/>
          </rPr>
          <t>Moteur remplacé pour défaut d'isolement le 10/09/97 .</t>
        </r>
      </text>
    </comment>
    <comment ref="C11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Remplace moteur suite remplacement rouleau pour tem</t>
        </r>
      </text>
    </comment>
    <comment ref="B13" authorId="0" shapeId="0">
      <text>
        <r>
          <rPr>
            <b/>
            <sz val="8"/>
            <color indexed="81"/>
            <rFont val="Tahoma"/>
          </rPr>
          <t>Moteur remplacé en systématique le 04/06/98 pour anciénneté</t>
        </r>
      </text>
    </comment>
    <comment ref="E13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04/07/13 : Remplacement systematique  --&gt; Moteur ROSE</t>
        </r>
      </text>
    </comment>
    <comment ref="F13" authorId="2" shapeId="0">
      <text>
        <r>
          <rPr>
            <b/>
            <sz val="10"/>
            <color indexed="81"/>
            <rFont val="Tahoma"/>
          </rPr>
          <t>VINCENT SGUERRA:</t>
        </r>
        <r>
          <rPr>
            <sz val="10"/>
            <color indexed="81"/>
            <rFont val="Tahoma"/>
          </rPr>
          <t xml:space="preserve">
Jeu roulement AV isolement = 0
212 jours</t>
        </r>
      </text>
    </comment>
    <comment ref="B15" authorId="0" shapeId="0">
      <text>
        <r>
          <rPr>
            <b/>
            <sz val="8"/>
            <color indexed="81"/>
            <rFont val="Tahoma"/>
          </rPr>
          <t xml:space="preserve">Moteur remplacé le 10/01/99 pour cause d' infiltrations d'eau </t>
        </r>
      </text>
    </comment>
    <comment ref="B16" authorId="0" shapeId="0">
      <text>
        <r>
          <rPr>
            <b/>
            <sz val="8"/>
            <color indexed="81"/>
            <rFont val="Tahoma"/>
          </rPr>
          <t>Moteur remplacé en systématique suite à incidents du 10/01/99 sur le A12</t>
        </r>
      </text>
    </comment>
    <comment ref="C16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MOTEUR EN DEFAUT D'ISOLEMENT MASSE FRANCHE REMPLACE</t>
        </r>
      </text>
    </comment>
    <comment ref="B18" authorId="0" shapeId="0">
      <text>
        <r>
          <rPr>
            <b/>
            <sz val="8"/>
            <color indexed="81"/>
            <rFont val="Tahoma"/>
          </rPr>
          <t>Moteur remplacé en systématique suite à incidents sur le A12</t>
        </r>
      </text>
    </comment>
    <comment ref="C18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isolement tres bas
cable a 2MOhm</t>
        </r>
      </text>
    </comment>
    <comment ref="D18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DEFAUT D'ISOLEMENT SUBITE SUR LE MOTEUR REMPLACE</t>
        </r>
      </text>
    </comment>
    <comment ref="B19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REMPLACEMENT MOTEUR A LA MASSE</t>
        </r>
      </text>
    </comment>
    <comment ref="B20" authorId="0" shapeId="0">
      <text>
        <r>
          <rPr>
            <b/>
            <sz val="8"/>
            <color indexed="81"/>
            <rFont val="Tahoma"/>
          </rPr>
          <t xml:space="preserve">Moteur remplacé en systématique suite à incidents sur le A12 </t>
        </r>
      </text>
    </comment>
    <comment ref="B22" authorId="0" shapeId="0">
      <text>
        <r>
          <rPr>
            <b/>
            <sz val="8"/>
            <color indexed="81"/>
            <rFont val="Tahoma"/>
          </rPr>
          <t>Moteur remplacé en systématique le 25/02/99 .</t>
        </r>
      </text>
    </comment>
    <comment ref="B24" authorId="0" shapeId="0">
      <text>
        <r>
          <rPr>
            <b/>
            <sz val="8"/>
            <color indexed="81"/>
            <rFont val="Tahoma"/>
          </rPr>
          <t>Moteur cassé pendant remplacement de rouleau par TEM .</t>
        </r>
      </text>
    </comment>
    <comment ref="C24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moteur a 1,2Mohm suite a contrôle.Remplace moteur</t>
        </r>
      </text>
    </comment>
    <comment ref="B25" authorId="0" shapeId="0">
      <text>
        <r>
          <rPr>
            <b/>
            <sz val="8"/>
            <color indexed="81"/>
            <rFont val="Tahoma"/>
          </rPr>
          <t>Moteur déclenché .
Expertise à ACE , constaté : Rotor a frotté ,
roulement côte accouplement a glissé sur l'arbre .</t>
        </r>
      </text>
    </comment>
    <comment ref="B26" authorId="0" shapeId="0">
      <text>
        <r>
          <rPr>
            <b/>
            <sz val="8"/>
            <color indexed="81"/>
            <rFont val="Tahoma"/>
          </rPr>
          <t>Moteur immobile au démarrage de la table 1.
Remplacé le 19/02/98 .
Apparemment , Moteur pas en cause .</t>
        </r>
      </text>
    </comment>
    <comment ref="B27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MOTEUR D'AVANT 1996 REMPLACE EN PREVENTIF </t>
        </r>
      </text>
    </comment>
    <comment ref="B28" authorId="0" shapeId="0">
      <text>
        <r>
          <rPr>
            <b/>
            <sz val="8"/>
            <color indexed="81"/>
            <rFont val="Tahoma"/>
          </rPr>
          <t>Moteur remplacé en systématique le 25/02/99 .</t>
        </r>
      </text>
    </comment>
    <comment ref="C28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cable sorti presse etoupe
coupe(moteur),remplacement moteur</t>
        </r>
      </text>
    </comment>
    <comment ref="B29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MOTEUR D'AVANT 1996 REMPLACE EN PREVENTIF</t>
        </r>
      </text>
    </comment>
    <comment ref="B30" authorId="0" shapeId="0">
      <text>
        <r>
          <rPr>
            <b/>
            <sz val="8"/>
            <color indexed="81"/>
            <rFont val="Tahoma"/>
          </rPr>
          <t>Moteur remplacé le 10/09/97 pour graisseur inutilisable .</t>
        </r>
      </text>
    </comment>
    <comment ref="C30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moteur remplace suite pb sur rouleau .idem que moteur A29;Moteur avec axe tordu</t>
        </r>
      </text>
    </comment>
    <comment ref="B31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MOTEUR D'AVANT 1996 REMPLACE EN PREVENTIF </t>
        </r>
      </text>
    </comment>
    <comment ref="B32" authorId="0" shapeId="0">
      <text>
        <r>
          <rPr>
            <b/>
            <sz val="8"/>
            <color indexed="81"/>
            <rFont val="Tahoma"/>
          </rPr>
          <t>Moteur remplacé pour graisseur submergé par la rouille.</t>
        </r>
      </text>
    </comment>
    <comment ref="C32" authorId="3" shapeId="0">
      <text>
        <r>
          <rPr>
            <b/>
            <sz val="8"/>
            <color indexed="81"/>
            <rFont val="Tahoma"/>
          </rPr>
          <t>PIERREL JP
MOTEUR EN DEFAUT D'ISOLEMENT REMPLACE</t>
        </r>
      </text>
    </comment>
    <comment ref="D32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13/12/12 : remplacement systematique du moteur</t>
        </r>
      </text>
    </comment>
    <comment ref="B33" authorId="3" shapeId="0">
      <text>
        <r>
          <rPr>
            <b/>
            <sz val="8"/>
            <color indexed="81"/>
            <rFont val="Tahoma"/>
          </rPr>
          <t>PIERREL JP
MOTEUR SANS GRAISSEUR REMPLACE</t>
        </r>
      </text>
    </comment>
    <comment ref="B34" authorId="0" shapeId="0">
      <text>
        <r>
          <rPr>
            <b/>
            <sz val="8"/>
            <color indexed="81"/>
            <rFont val="Tahoma"/>
          </rPr>
          <t>Moteur remplacé en systématique le 25/02/99 .</t>
        </r>
      </text>
    </comment>
    <comment ref="C34" authorId="5" shapeId="0">
      <text>
        <r>
          <rPr>
            <b/>
            <sz val="8"/>
            <color indexed="81"/>
            <rFont val="Tahoma"/>
          </rPr>
          <t>Moteur remplacé le 25/06/01 suite à plusieurs déclenchements thermiques dûs à palier bloqué .</t>
        </r>
        <r>
          <rPr>
            <sz val="8"/>
            <color indexed="81"/>
            <rFont val="Tahoma"/>
          </rPr>
          <t xml:space="preserve">
</t>
        </r>
      </text>
    </comment>
    <comment ref="D34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MOTEUR REMPLACE CABLE COUPE SORTIE BOITE FROTTE SUR LE CAPOT DE PROTECTION</t>
        </r>
      </text>
    </comment>
    <comment ref="B35" authorId="3" shapeId="0">
      <text>
        <r>
          <rPr>
            <b/>
            <sz val="8"/>
            <color indexed="81"/>
            <rFont val="Tahoma"/>
          </rPr>
          <t>DIDIER BLANC:</t>
        </r>
        <r>
          <rPr>
            <sz val="8"/>
            <color indexed="81"/>
            <rFont val="Tahoma"/>
          </rPr>
          <t xml:space="preserve">
isolement tres bas
phase 2 et 3 du cable a 0
</t>
        </r>
      </text>
    </comment>
    <comment ref="B36" authorId="0" shapeId="0">
      <text>
        <r>
          <rPr>
            <b/>
            <sz val="8"/>
            <color indexed="81"/>
            <rFont val="Tahoma"/>
          </rPr>
          <t>Moteur remplacé en systématique le 25/02/99 .</t>
        </r>
      </text>
    </comment>
    <comment ref="B37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MOTEUR REMPLACE EN PREVENTIF</t>
        </r>
      </text>
    </comment>
    <comment ref="B38" authorId="0" shapeId="0">
      <text>
        <r>
          <rPr>
            <b/>
            <sz val="8"/>
            <color indexed="81"/>
            <rFont val="Tahoma"/>
          </rPr>
          <t>Moteur remplacé en systématique le 25/02/99 .</t>
        </r>
      </text>
    </comment>
    <comment ref="B39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MOTEUR REMPLACE EN PREVENTIF</t>
        </r>
      </text>
    </comment>
    <comment ref="B40" authorId="0" shapeId="0">
      <text>
        <r>
          <rPr>
            <b/>
            <sz val="8"/>
            <color indexed="81"/>
            <rFont val="Tahoma"/>
          </rPr>
          <t xml:space="preserve">Moteur remplace en systematique              le 18/03/99                        </t>
        </r>
      </text>
    </comment>
    <comment ref="B41" authorId="4" shapeId="0">
      <text>
        <r>
          <rPr>
            <b/>
            <sz val="8"/>
            <color indexed="81"/>
            <rFont val="Tahoma"/>
          </rPr>
          <t>Moteur remplacé le 07/12/00 pour cause de rouleau bloqué .</t>
        </r>
        <r>
          <rPr>
            <sz val="8"/>
            <color indexed="81"/>
            <rFont val="Tahoma"/>
          </rPr>
          <t xml:space="preserve">
</t>
        </r>
      </text>
    </comment>
    <comment ref="B42" authorId="0" shapeId="0">
      <text>
        <r>
          <rPr>
            <b/>
            <sz val="8"/>
            <color indexed="81"/>
            <rFont val="Tahoma"/>
          </rPr>
          <t xml:space="preserve">Moteur remplace en systematique              le 18/03/99                        </t>
        </r>
      </text>
    </comment>
    <comment ref="B43" authorId="1" shapeId="0">
      <text>
        <r>
          <rPr>
            <b/>
            <sz val="8"/>
            <color indexed="81"/>
            <rFont val="Tahoma"/>
          </rPr>
          <t>JEAN PAUL PIERREL:</t>
        </r>
        <r>
          <rPr>
            <sz val="8"/>
            <color indexed="81"/>
            <rFont val="Tahoma"/>
          </rPr>
          <t xml:space="preserve">
REMPLACE MOTEUR POUR VETUSTE</t>
        </r>
      </text>
    </comment>
    <comment ref="C43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24/01/2013: remplacement moteur suite roulement HS</t>
        </r>
      </text>
    </comment>
    <comment ref="E43" authorId="2" shapeId="0">
      <text>
        <r>
          <rPr>
            <b/>
            <sz val="8"/>
            <color indexed="81"/>
            <rFont val="Tahoma"/>
          </rPr>
          <t>VINCENT SGUERRA:</t>
        </r>
        <r>
          <rPr>
            <sz val="8"/>
            <color indexed="81"/>
            <rFont val="Tahoma"/>
          </rPr>
          <t xml:space="preserve">
24/04/2013: Remplacement moteur bleu N°13/07/121016608227 suite rouilement HS au bout de 3 mois par 1 siemens</t>
        </r>
      </text>
    </comment>
    <comment ref="B44" authorId="0" shapeId="0">
      <text>
        <r>
          <rPr>
            <b/>
            <sz val="8"/>
            <color indexed="81"/>
            <rFont val="Tahoma"/>
          </rPr>
          <t xml:space="preserve">Moteur remplace en systematique              le 18/03/99                        </t>
        </r>
      </text>
    </comment>
  </commentList>
</comments>
</file>

<file path=xl/sharedStrings.xml><?xml version="1.0" encoding="utf-8"?>
<sst xmlns="http://schemas.openxmlformats.org/spreadsheetml/2006/main" count="140" uniqueCount="57">
  <si>
    <t>A1</t>
  </si>
  <si>
    <t>Moteur</t>
  </si>
  <si>
    <t>TBF</t>
  </si>
  <si>
    <t>TBF2</t>
  </si>
  <si>
    <t>TBF3</t>
  </si>
  <si>
    <t>TBF4</t>
  </si>
  <si>
    <t>TBF5</t>
  </si>
  <si>
    <t>TBF6</t>
  </si>
  <si>
    <t>TBF7</t>
  </si>
  <si>
    <t>TBF8</t>
  </si>
  <si>
    <t>MTBF</t>
  </si>
  <si>
    <t>durée restante avant remplacement</t>
  </si>
  <si>
    <t>A2</t>
  </si>
  <si>
    <t>A15</t>
  </si>
  <si>
    <t>A3</t>
  </si>
  <si>
    <t>A17</t>
  </si>
  <si>
    <t>A4</t>
  </si>
  <si>
    <t>A5</t>
  </si>
  <si>
    <t>A18</t>
  </si>
  <si>
    <t>A6</t>
  </si>
  <si>
    <t>A35</t>
  </si>
  <si>
    <t>A7</t>
  </si>
  <si>
    <t>A26</t>
  </si>
  <si>
    <t>A8</t>
  </si>
  <si>
    <t>A9</t>
  </si>
  <si>
    <t>A11</t>
  </si>
  <si>
    <t>A10</t>
  </si>
  <si>
    <t>A40</t>
  </si>
  <si>
    <t>A16</t>
  </si>
  <si>
    <t>A12</t>
  </si>
  <si>
    <t>A13</t>
  </si>
  <si>
    <t>A23</t>
  </si>
  <si>
    <t>A14</t>
  </si>
  <si>
    <t>A22</t>
  </si>
  <si>
    <t>A34</t>
  </si>
  <si>
    <t>A36</t>
  </si>
  <si>
    <t>A31</t>
  </si>
  <si>
    <t>A19</t>
  </si>
  <si>
    <t>A30</t>
  </si>
  <si>
    <t>A20</t>
  </si>
  <si>
    <t>A21</t>
  </si>
  <si>
    <t>A38</t>
  </si>
  <si>
    <t>A28</t>
  </si>
  <si>
    <t>A24</t>
  </si>
  <si>
    <t>A25</t>
  </si>
  <si>
    <t>A27</t>
  </si>
  <si>
    <t>A29</t>
  </si>
  <si>
    <t>A32</t>
  </si>
  <si>
    <t>A33</t>
  </si>
  <si>
    <t>A41</t>
  </si>
  <si>
    <t>A37</t>
  </si>
  <si>
    <t>A39</t>
  </si>
  <si>
    <t>Durée de fonctionnement</t>
  </si>
  <si>
    <t>Dernier remplacement</t>
  </si>
  <si>
    <t>TBF Jusqu’à ajd</t>
  </si>
  <si>
    <t>date de remplacement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</si>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</sst>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#,##0\ &quot;Jours&quot;"/>
    <numFmt numFmtId="166" formatCode="d/m/yy;@"/>
  </numFmts>
  <fonts count="10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81"/>
      <name val="Tahoma"/>
    </font>
    <font>
      <sz val="8"/>
      <color indexed="81"/>
      <name val="Tahoma"/>
    </font>
    <font>
      <b/>
      <sz val="10"/>
      <color indexed="81"/>
      <name val="Tahoma"/>
    </font>
    <font>
      <sz val="10"/>
      <color indexed="81"/>
      <name val="Tahoma"/>
    </font>
  </fonts>
  <fills count="2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5" fontId="0" fillId="0" borderId="5" xfId="0" applyNumberFormat="1" applyBorder="1" applyProtection="1">
      <protection locked="0"/>
    </xf>
    <xf numFmtId="0" fontId="0" fillId="0" borderId="6" xfId="0" applyBorder="1"/>
    <xf numFmtId="0" fontId="3" fillId="0" borderId="6" xfId="0" applyFont="1" applyBorder="1" applyAlignment="1">
      <alignment horizontal="center"/>
    </xf>
    <xf numFmtId="0" fontId="4" fillId="0" borderId="0" xfId="0" applyFont="1"/>
    <xf numFmtId="0" fontId="1" fillId="2" borderId="7" xfId="0" applyFont="1" applyFill="1" applyBorder="1" applyAlignment="1">
      <alignment horizontal="left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6" borderId="8" xfId="0" applyNumberFormat="1" applyFont="1" applyFill="1" applyBorder="1" applyAlignment="1">
      <alignment horizontal="center" vertical="center"/>
    </xf>
    <xf numFmtId="164" fontId="2" fillId="7" borderId="8" xfId="0" applyNumberFormat="1" applyFont="1" applyFill="1" applyBorder="1" applyAlignment="1">
      <alignment horizontal="center" vertical="center"/>
    </xf>
    <xf numFmtId="164" fontId="2" fillId="5" borderId="8" xfId="0" applyNumberFormat="1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165" fontId="0" fillId="0" borderId="11" xfId="0" applyNumberFormat="1" applyBorder="1" applyProtection="1">
      <protection locked="0"/>
    </xf>
    <xf numFmtId="0" fontId="0" fillId="0" borderId="12" xfId="0" applyBorder="1"/>
    <xf numFmtId="0" fontId="3" fillId="0" borderId="12" xfId="0" applyFont="1" applyBorder="1" applyAlignment="1">
      <alignment horizont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8" borderId="8" xfId="0" applyNumberFormat="1" applyFont="1" applyFill="1" applyBorder="1" applyAlignment="1">
      <alignment horizontal="center" vertical="center"/>
    </xf>
    <xf numFmtId="164" fontId="5" fillId="9" borderId="8" xfId="0" applyNumberFormat="1" applyFont="1" applyFill="1" applyBorder="1" applyAlignment="1">
      <alignment horizontal="center" vertical="center"/>
    </xf>
    <xf numFmtId="164" fontId="2" fillId="10" borderId="8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164" fontId="2" fillId="4" borderId="8" xfId="0" applyNumberFormat="1" applyFont="1" applyFill="1" applyBorder="1" applyAlignment="1">
      <alignment horizontal="center" vertical="center"/>
    </xf>
    <xf numFmtId="164" fontId="3" fillId="4" borderId="9" xfId="0" applyNumberFormat="1" applyFont="1" applyFill="1" applyBorder="1" applyAlignment="1">
      <alignment horizontal="center" vertical="center"/>
    </xf>
    <xf numFmtId="164" fontId="2" fillId="11" borderId="8" xfId="0" applyNumberFormat="1" applyFont="1" applyFill="1" applyBorder="1" applyAlignment="1">
      <alignment horizontal="center" vertical="center"/>
    </xf>
    <xf numFmtId="164" fontId="2" fillId="12" borderId="8" xfId="0" applyNumberFormat="1" applyFont="1" applyFill="1" applyBorder="1" applyAlignment="1">
      <alignment horizontal="center" vertical="center"/>
    </xf>
    <xf numFmtId="164" fontId="2" fillId="13" borderId="8" xfId="0" applyNumberFormat="1" applyFont="1" applyFill="1" applyBorder="1" applyAlignment="1">
      <alignment horizontal="center" vertical="center"/>
    </xf>
    <xf numFmtId="164" fontId="2" fillId="14" borderId="8" xfId="0" applyNumberFormat="1" applyFont="1" applyFill="1" applyBorder="1" applyAlignment="1">
      <alignment horizontal="center" vertical="center"/>
    </xf>
    <xf numFmtId="164" fontId="2" fillId="15" borderId="8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164" fontId="5" fillId="16" borderId="8" xfId="0" applyNumberFormat="1" applyFont="1" applyFill="1" applyBorder="1" applyAlignment="1">
      <alignment horizontal="center" vertical="center"/>
    </xf>
    <xf numFmtId="166" fontId="3" fillId="0" borderId="11" xfId="0" applyNumberFormat="1" applyFont="1" applyBorder="1" applyAlignment="1">
      <alignment horizontal="center"/>
    </xf>
    <xf numFmtId="0" fontId="1" fillId="2" borderId="13" xfId="0" applyFont="1" applyFill="1" applyBorder="1" applyAlignment="1">
      <alignment horizontal="left" vertical="center"/>
    </xf>
    <xf numFmtId="164" fontId="2" fillId="17" borderId="14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" fontId="0" fillId="18" borderId="16" xfId="0" applyNumberFormat="1" applyFont="1" applyFill="1" applyBorder="1"/>
    <xf numFmtId="1" fontId="0" fillId="19" borderId="17" xfId="0" applyNumberFormat="1" applyFont="1" applyFill="1" applyBorder="1"/>
    <xf numFmtId="1" fontId="0" fillId="18" borderId="17" xfId="0" applyNumberFormat="1" applyFont="1" applyFill="1" applyBorder="1"/>
    <xf numFmtId="1" fontId="0" fillId="18" borderId="18" xfId="0" applyNumberFormat="1" applyFont="1" applyFill="1" applyBorder="1"/>
    <xf numFmtId="2" fontId="0" fillId="0" borderId="0" xfId="0" applyNumberFormat="1"/>
  </cellXfs>
  <cellStyles count="1">
    <cellStyle name="Normal" xfId="0" builtinId="0"/>
  </cellStyles>
  <dxfs count="13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42"/>
        </patternFill>
      </fill>
      <alignment horizontal="left" vertical="center" textRotation="0" wrapText="0" relative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72" displayName="Tableau72" ref="P3:AB44" totalsRowShown="0">
  <autoFilter ref="P3:AB44"/>
  <sortState ref="P4:AB44">
    <sortCondition ref="AA5"/>
  </sortState>
  <tableColumns count="13">
    <tableColumn id="1" name="Moteur" dataDxfId="12"/>
    <tableColumn id="2" name="TBF" dataDxfId="11">
      <calculatedColumnFormula>IF(OR(ISBLANK(B4),ISBLANK(C4)),"",ABS(B4-C4))</calculatedColumnFormula>
    </tableColumn>
    <tableColumn id="3" name="TBF2" dataDxfId="10"/>
    <tableColumn id="4" name="TBF3" dataDxfId="9"/>
    <tableColumn id="5" name="TBF4" dataDxfId="8"/>
    <tableColumn id="6" name="TBF5" dataDxfId="7"/>
    <tableColumn id="7" name="TBF6" dataDxfId="6"/>
    <tableColumn id="8" name="TBF7" dataDxfId="5"/>
    <tableColumn id="9" name="TBF8" dataDxfId="4"/>
    <tableColumn id="10" name="TBF Jusqu’à ajd" dataDxfId="0">
      <calculatedColumnFormula>L4</calculatedColumnFormula>
    </tableColumn>
    <tableColumn id="11" name="MTBF" dataDxfId="2">
      <calculatedColumnFormula>AVERAGE(Q4:X4)</calculatedColumnFormula>
    </tableColumn>
    <tableColumn id="12" name="durée restante avant remplacement" dataDxfId="3">
      <calculatedColumnFormula>ABS(Z4-Y4)</calculatedColumnFormula>
    </tableColumn>
    <tableColumn id="13" name="Colonne1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B87"/>
  <sheetViews>
    <sheetView tabSelected="1" topLeftCell="Q10" zoomScaleNormal="100" workbookViewId="0">
      <selection activeCell="W15" sqref="W15"/>
    </sheetView>
  </sheetViews>
  <sheetFormatPr baseColWidth="10" defaultRowHeight="15" x14ac:dyDescent="0.25"/>
  <cols>
    <col min="11" max="11" width="21.42578125" bestFit="1" customWidth="1"/>
    <col min="12" max="12" width="24.28515625" bestFit="1" customWidth="1"/>
    <col min="25" max="25" width="17.85546875" bestFit="1" customWidth="1"/>
    <col min="27" max="27" width="36.28515625" bestFit="1" customWidth="1"/>
    <col min="28" max="28" width="23.5703125" bestFit="1" customWidth="1"/>
  </cols>
  <sheetData>
    <row r="3" spans="1:28" ht="15.75" thickBot="1" x14ac:dyDescent="0.3">
      <c r="A3" t="s">
        <v>1</v>
      </c>
      <c r="B3" t="s">
        <v>55</v>
      </c>
      <c r="K3" t="s">
        <v>53</v>
      </c>
      <c r="L3" t="s">
        <v>52</v>
      </c>
      <c r="P3" t="s">
        <v>1</v>
      </c>
      <c r="Q3" s="11" t="s">
        <v>2</v>
      </c>
      <c r="R3" s="11" t="s">
        <v>3</v>
      </c>
      <c r="S3" s="11" t="s">
        <v>4</v>
      </c>
      <c r="T3" s="11" t="s">
        <v>5</v>
      </c>
      <c r="U3" s="11" t="s">
        <v>6</v>
      </c>
      <c r="V3" s="11" t="s">
        <v>7</v>
      </c>
      <c r="W3" s="11" t="s">
        <v>8</v>
      </c>
      <c r="X3" s="11" t="s">
        <v>9</v>
      </c>
      <c r="Y3" s="11" t="s">
        <v>54</v>
      </c>
      <c r="Z3" t="s">
        <v>10</v>
      </c>
      <c r="AA3" s="11" t="s">
        <v>11</v>
      </c>
      <c r="AB3" t="s">
        <v>56</v>
      </c>
    </row>
    <row r="4" spans="1:28" ht="16.5" thickTop="1" x14ac:dyDescent="0.25">
      <c r="A4" s="1" t="s">
        <v>0</v>
      </c>
      <c r="B4" s="2">
        <v>36087</v>
      </c>
      <c r="C4" s="3">
        <v>38792</v>
      </c>
      <c r="D4" s="2">
        <v>40769</v>
      </c>
      <c r="E4" s="2">
        <v>40953</v>
      </c>
      <c r="F4" s="4">
        <v>41752</v>
      </c>
      <c r="G4" s="4">
        <v>41951</v>
      </c>
      <c r="H4" s="5">
        <v>42403</v>
      </c>
      <c r="I4" s="2"/>
      <c r="J4" s="6"/>
      <c r="K4" s="7">
        <f>MAX(C4:J4)</f>
        <v>42403</v>
      </c>
      <c r="L4" s="8">
        <f t="shared" ref="L4:L44" ca="1" si="0">ABS(K4-TODAY())</f>
        <v>219</v>
      </c>
      <c r="M4" s="9"/>
      <c r="N4" s="10">
        <f>COUNT(B4:J4)</f>
        <v>7</v>
      </c>
      <c r="P4" s="1" t="s">
        <v>0</v>
      </c>
      <c r="Q4" s="45">
        <f>IF(OR(ISBLANK(B4),ISBLANK(C4)),"",ABS(B4-C4))</f>
        <v>2705</v>
      </c>
      <c r="R4" s="45">
        <f>IF(OR(ISBLANK(C4),ISBLANK(D4)),"",ABS(C4-D4))</f>
        <v>1977</v>
      </c>
      <c r="S4" s="45">
        <f>IF(OR(ISBLANK(D4),ISBLANK(E4)),"",ABS(D4-E4))</f>
        <v>184</v>
      </c>
      <c r="T4" s="45">
        <f>IF(OR(ISBLANK(E4),ISBLANK(F4)),"",ABS(E4-F4))</f>
        <v>799</v>
      </c>
      <c r="U4" s="45">
        <f>IF(OR(ISBLANK(F4),ISBLANK(G4)),"",ABS(F4-G4))</f>
        <v>199</v>
      </c>
      <c r="V4" s="45">
        <f>IF(OR(ISBLANK(G4),ISBLANK(H4)),"",ABS(G4-H4))</f>
        <v>452</v>
      </c>
      <c r="W4" s="45" t="str">
        <f>IF(OR(ISBLANK(H4),ISBLANK(I4)),"",ABS(H4-I4))</f>
        <v/>
      </c>
      <c r="X4" s="45" t="str">
        <f>IF(OR(ISBLANK(I4),ISBLANK(J4)),"",ABS(I4-J4))</f>
        <v/>
      </c>
      <c r="Y4" s="45">
        <f ca="1">L4</f>
        <v>219</v>
      </c>
      <c r="Z4" s="45">
        <f>AVERAGE(Q4:X4)</f>
        <v>1052.6666666666667</v>
      </c>
      <c r="AA4" s="45">
        <f ca="1">ABS(Z4-Y4)</f>
        <v>833.66666666666674</v>
      </c>
      <c r="AB4" s="45"/>
    </row>
    <row r="5" spans="1:28" ht="15.75" x14ac:dyDescent="0.25">
      <c r="A5" s="12" t="s">
        <v>12</v>
      </c>
      <c r="B5" s="13">
        <v>35950</v>
      </c>
      <c r="C5" s="14">
        <v>38407</v>
      </c>
      <c r="D5" s="13">
        <v>40769</v>
      </c>
      <c r="E5" s="13">
        <v>40941</v>
      </c>
      <c r="F5" s="15">
        <v>42039</v>
      </c>
      <c r="G5" s="16">
        <v>42428</v>
      </c>
      <c r="H5" s="13"/>
      <c r="I5" s="13"/>
      <c r="J5" s="17"/>
      <c r="K5" s="18">
        <f t="shared" ref="K5:K44" si="1">MAX(C5:J5)</f>
        <v>42428</v>
      </c>
      <c r="L5" s="19">
        <f ca="1">ABS(K5-TODAY())</f>
        <v>194</v>
      </c>
      <c r="M5" s="20"/>
      <c r="N5" s="21">
        <f t="shared" ref="N5:N44" si="2">COUNT(B5:J5)</f>
        <v>6</v>
      </c>
      <c r="P5" s="12" t="s">
        <v>12</v>
      </c>
      <c r="Q5" s="45">
        <f>IF(OR(ISBLANK(B5),ISBLANK(C5)),"",ABS(B5-C5))</f>
        <v>2457</v>
      </c>
      <c r="R5" s="45">
        <f>IF(OR(ISBLANK(C5),ISBLANK(D5)),"",ABS(C5-D5))</f>
        <v>2362</v>
      </c>
      <c r="S5" s="45">
        <f>IF(OR(ISBLANK(D5),ISBLANK(E5)),"",ABS(D5-E5))</f>
        <v>172</v>
      </c>
      <c r="T5" s="45">
        <f>IF(OR(ISBLANK(E5),ISBLANK(F5)),"",ABS(E5-F5))</f>
        <v>1098</v>
      </c>
      <c r="U5" s="45">
        <f>IF(OR(ISBLANK(F5),ISBLANK(G5)),"",ABS(F5-G5))</f>
        <v>389</v>
      </c>
      <c r="V5" s="45" t="str">
        <f>IF(OR(ISBLANK(G5),ISBLANK(H5)),"",ABS(G5-H5))</f>
        <v/>
      </c>
      <c r="W5" s="45" t="str">
        <f>IF(OR(ISBLANK(H5),ISBLANK(I5)),"",ABS(H5-I5))</f>
        <v/>
      </c>
      <c r="X5" s="45" t="str">
        <f>IF(OR(ISBLANK(I5),ISBLANK(J5)),"",ABS(I5-J5))</f>
        <v/>
      </c>
      <c r="Y5" s="45">
        <f ca="1">L5</f>
        <v>194</v>
      </c>
      <c r="Z5" s="45">
        <f>AVERAGE(Q5:X5)</f>
        <v>1295.5999999999999</v>
      </c>
      <c r="AA5" s="45">
        <f ca="1">ABS(Z5-Y5)</f>
        <v>1101.5999999999999</v>
      </c>
      <c r="AB5" s="45"/>
    </row>
    <row r="6" spans="1:28" ht="15.75" x14ac:dyDescent="0.25">
      <c r="A6" s="12" t="s">
        <v>14</v>
      </c>
      <c r="B6" s="22">
        <v>35515</v>
      </c>
      <c r="C6" s="23">
        <v>38578</v>
      </c>
      <c r="D6" s="13">
        <v>40283</v>
      </c>
      <c r="E6" s="13">
        <v>41256</v>
      </c>
      <c r="F6" s="16">
        <v>42485</v>
      </c>
      <c r="G6" s="13"/>
      <c r="H6" s="13"/>
      <c r="I6" s="13"/>
      <c r="J6" s="17"/>
      <c r="K6" s="18">
        <f>MAX(C6:J6)</f>
        <v>42485</v>
      </c>
      <c r="L6" s="19">
        <f t="shared" ca="1" si="0"/>
        <v>137</v>
      </c>
      <c r="M6" s="20"/>
      <c r="N6" s="21">
        <f t="shared" si="2"/>
        <v>5</v>
      </c>
      <c r="P6" s="12" t="s">
        <v>14</v>
      </c>
      <c r="Q6" s="45">
        <f>IF(OR(ISBLANK(B6),ISBLANK(C6)),"",ABS(B6-C6))</f>
        <v>3063</v>
      </c>
      <c r="R6" s="45">
        <f>IF(OR(ISBLANK(C6),ISBLANK(D6)),"",ABS(C6-D6))</f>
        <v>1705</v>
      </c>
      <c r="S6" s="45">
        <f>IF(OR(ISBLANK(D6),ISBLANK(E6)),"",ABS(D6-E6))</f>
        <v>973</v>
      </c>
      <c r="T6" s="45">
        <f>IF(OR(ISBLANK(E6),ISBLANK(F6)),"",ABS(E6-F6))</f>
        <v>1229</v>
      </c>
      <c r="U6" s="45" t="str">
        <f>IF(OR(ISBLANK(F6),ISBLANK(G6)),"",ABS(F6-G6))</f>
        <v/>
      </c>
      <c r="V6" s="45" t="str">
        <f>IF(OR(ISBLANK(G6),ISBLANK(H6)),"",ABS(G6-H6))</f>
        <v/>
      </c>
      <c r="W6" s="45" t="str">
        <f>IF(OR(ISBLANK(H6),ISBLANK(I6)),"",ABS(H6-I6))</f>
        <v/>
      </c>
      <c r="X6" s="45" t="str">
        <f>IF(OR(ISBLANK(I6),ISBLANK(J6)),"",ABS(I6-J6))</f>
        <v/>
      </c>
      <c r="Y6" s="45">
        <f ca="1">L6</f>
        <v>137</v>
      </c>
      <c r="Z6" s="45">
        <f>AVERAGE(Q6:X6)</f>
        <v>1742.5</v>
      </c>
      <c r="AA6" s="45">
        <f ca="1">ABS(Z6-Y6)</f>
        <v>1605.5</v>
      </c>
      <c r="AB6" s="45"/>
    </row>
    <row r="7" spans="1:28" ht="15.75" x14ac:dyDescent="0.25">
      <c r="A7" s="12" t="s">
        <v>16</v>
      </c>
      <c r="B7" s="13">
        <v>35950</v>
      </c>
      <c r="C7" s="13">
        <v>36087</v>
      </c>
      <c r="D7" s="24">
        <v>36278</v>
      </c>
      <c r="E7" s="25">
        <v>38022</v>
      </c>
      <c r="F7" s="26">
        <v>40283</v>
      </c>
      <c r="G7" s="26">
        <v>41256</v>
      </c>
      <c r="H7" s="27">
        <v>41793</v>
      </c>
      <c r="I7" s="27">
        <v>41849</v>
      </c>
      <c r="J7" s="28">
        <v>41991</v>
      </c>
      <c r="K7" s="18">
        <f t="shared" si="1"/>
        <v>41991</v>
      </c>
      <c r="L7" s="19">
        <f t="shared" ca="1" si="0"/>
        <v>631</v>
      </c>
      <c r="M7" s="20"/>
      <c r="N7" s="21">
        <f t="shared" si="2"/>
        <v>9</v>
      </c>
      <c r="P7" s="12" t="s">
        <v>16</v>
      </c>
      <c r="Q7" s="45">
        <f>IF(OR(ISBLANK(B7),ISBLANK(C7)),"",ABS(B7-C7))</f>
        <v>137</v>
      </c>
      <c r="R7" s="45">
        <f>IF(OR(ISBLANK(C7),ISBLANK(D7)),"",ABS(C7-D7))</f>
        <v>191</v>
      </c>
      <c r="S7" s="45">
        <f>IF(OR(ISBLANK(D7),ISBLANK(E7)),"",ABS(D7-E7))</f>
        <v>1744</v>
      </c>
      <c r="T7" s="45">
        <f>IF(OR(ISBLANK(E7),ISBLANK(F7)),"",ABS(E7-F7))</f>
        <v>2261</v>
      </c>
      <c r="U7" s="45">
        <f>IF(OR(ISBLANK(F7),ISBLANK(G7)),"",ABS(F7-G7))</f>
        <v>973</v>
      </c>
      <c r="V7" s="45">
        <f>IF(OR(ISBLANK(G7),ISBLANK(H7)),"",ABS(G7-H7))</f>
        <v>537</v>
      </c>
      <c r="W7" s="45">
        <f>IF(OR(ISBLANK(H7),ISBLANK(I7)),"",ABS(H7-I7))</f>
        <v>56</v>
      </c>
      <c r="X7" s="45">
        <f>IF(OR(ISBLANK(I7),ISBLANK(J7)),"",ABS(I7-J7))</f>
        <v>142</v>
      </c>
      <c r="Y7" s="45">
        <f ca="1">L7</f>
        <v>631</v>
      </c>
      <c r="Z7" s="45">
        <f>AVERAGE(Q7:X7)</f>
        <v>755.125</v>
      </c>
      <c r="AA7" s="45">
        <f ca="1">ABS(Z7-Y7)</f>
        <v>124.125</v>
      </c>
      <c r="AB7" s="45"/>
    </row>
    <row r="8" spans="1:28" ht="15.75" x14ac:dyDescent="0.25">
      <c r="A8" s="12" t="s">
        <v>17</v>
      </c>
      <c r="B8" s="24">
        <v>36446</v>
      </c>
      <c r="C8" s="29">
        <v>37469</v>
      </c>
      <c r="D8" s="30">
        <v>37734</v>
      </c>
      <c r="E8" s="13">
        <v>40219</v>
      </c>
      <c r="F8" s="13"/>
      <c r="G8" s="13"/>
      <c r="H8" s="13"/>
      <c r="I8" s="13"/>
      <c r="J8" s="17"/>
      <c r="K8" s="18">
        <f t="shared" si="1"/>
        <v>40219</v>
      </c>
      <c r="L8" s="19">
        <f t="shared" ca="1" si="0"/>
        <v>2403</v>
      </c>
      <c r="M8" s="20"/>
      <c r="N8" s="21">
        <f t="shared" si="2"/>
        <v>4</v>
      </c>
      <c r="P8" s="12" t="s">
        <v>17</v>
      </c>
      <c r="Q8" s="45">
        <f>IF(OR(ISBLANK(B8),ISBLANK(C8)),"",ABS(B8-C8))</f>
        <v>1023</v>
      </c>
      <c r="R8" s="45">
        <f>IF(OR(ISBLANK(C8),ISBLANK(D8)),"",ABS(C8-D8))</f>
        <v>265</v>
      </c>
      <c r="S8" s="45">
        <f>IF(OR(ISBLANK(D8),ISBLANK(E8)),"",ABS(D8-E8))</f>
        <v>2485</v>
      </c>
      <c r="T8" s="45" t="str">
        <f>IF(OR(ISBLANK(E8),ISBLANK(F8)),"",ABS(E8-F8))</f>
        <v/>
      </c>
      <c r="U8" s="45" t="str">
        <f>IF(OR(ISBLANK(F8),ISBLANK(G8)),"",ABS(F8-G8))</f>
        <v/>
      </c>
      <c r="V8" s="45" t="str">
        <f>IF(OR(ISBLANK(G8),ISBLANK(H8)),"",ABS(G8-H8))</f>
        <v/>
      </c>
      <c r="W8" s="45" t="str">
        <f>IF(OR(ISBLANK(H8),ISBLANK(I8)),"",ABS(H8-I8))</f>
        <v/>
      </c>
      <c r="X8" s="45" t="str">
        <f>IF(OR(ISBLANK(I8),ISBLANK(J8)),"",ABS(I8-J8))</f>
        <v/>
      </c>
      <c r="Y8" s="45">
        <f ca="1">L8</f>
        <v>2403</v>
      </c>
      <c r="Z8" s="45">
        <f>AVERAGE(Q8:X8)</f>
        <v>1257.6666666666667</v>
      </c>
      <c r="AA8" s="45">
        <f ca="1">ABS(Z8-Y8)</f>
        <v>1145.3333333333333</v>
      </c>
      <c r="AB8" s="45"/>
    </row>
    <row r="9" spans="1:28" ht="15.75" x14ac:dyDescent="0.25">
      <c r="A9" s="12" t="s">
        <v>19</v>
      </c>
      <c r="B9" s="13">
        <v>35359</v>
      </c>
      <c r="C9" s="22">
        <v>35782</v>
      </c>
      <c r="D9" s="13">
        <v>35943</v>
      </c>
      <c r="E9" s="29">
        <v>37497</v>
      </c>
      <c r="F9" s="13">
        <v>40150</v>
      </c>
      <c r="G9" s="13"/>
      <c r="H9" s="13"/>
      <c r="I9" s="13"/>
      <c r="J9" s="17"/>
      <c r="K9" s="18">
        <f t="shared" si="1"/>
        <v>40150</v>
      </c>
      <c r="L9" s="19">
        <f t="shared" ca="1" si="0"/>
        <v>2472</v>
      </c>
      <c r="M9" s="20"/>
      <c r="N9" s="21">
        <f t="shared" si="2"/>
        <v>5</v>
      </c>
      <c r="P9" s="12" t="s">
        <v>19</v>
      </c>
      <c r="Q9" s="45">
        <f>IF(OR(ISBLANK(B9),ISBLANK(C9)),"",ABS(B9-C9))</f>
        <v>423</v>
      </c>
      <c r="R9" s="45">
        <f>IF(OR(ISBLANK(C9),ISBLANK(D9)),"",ABS(C9-D9))</f>
        <v>161</v>
      </c>
      <c r="S9" s="45">
        <f>IF(OR(ISBLANK(D9),ISBLANK(E9)),"",ABS(D9-E9))</f>
        <v>1554</v>
      </c>
      <c r="T9" s="45">
        <f>IF(OR(ISBLANK(E9),ISBLANK(F9)),"",ABS(E9-F9))</f>
        <v>2653</v>
      </c>
      <c r="U9" s="45" t="str">
        <f>IF(OR(ISBLANK(F9),ISBLANK(G9)),"",ABS(F9-G9))</f>
        <v/>
      </c>
      <c r="V9" s="45" t="str">
        <f>IF(OR(ISBLANK(G9),ISBLANK(H9)),"",ABS(G9-H9))</f>
        <v/>
      </c>
      <c r="W9" s="45" t="str">
        <f>IF(OR(ISBLANK(H9),ISBLANK(I9)),"",ABS(H9-I9))</f>
        <v/>
      </c>
      <c r="X9" s="45" t="str">
        <f>IF(OR(ISBLANK(I9),ISBLANK(J9)),"",ABS(I9-J9))</f>
        <v/>
      </c>
      <c r="Y9" s="45">
        <f ca="1">L9</f>
        <v>2472</v>
      </c>
      <c r="Z9" s="45">
        <f>AVERAGE(Q9:X9)</f>
        <v>1197.75</v>
      </c>
      <c r="AA9" s="45">
        <f ca="1">ABS(Z9-Y9)</f>
        <v>1274.25</v>
      </c>
      <c r="AB9" s="45"/>
    </row>
    <row r="10" spans="1:28" ht="15.75" x14ac:dyDescent="0.25">
      <c r="A10" s="12" t="s">
        <v>21</v>
      </c>
      <c r="B10" s="29">
        <v>37447</v>
      </c>
      <c r="C10" s="29">
        <v>37495</v>
      </c>
      <c r="D10" s="26">
        <v>40150</v>
      </c>
      <c r="E10" s="26">
        <v>41368</v>
      </c>
      <c r="F10" s="13">
        <v>41368</v>
      </c>
      <c r="G10" s="15">
        <v>42143</v>
      </c>
      <c r="H10" s="13"/>
      <c r="I10" s="13"/>
      <c r="J10" s="17"/>
      <c r="K10" s="18">
        <f t="shared" si="1"/>
        <v>42143</v>
      </c>
      <c r="L10" s="19">
        <f t="shared" ca="1" si="0"/>
        <v>479</v>
      </c>
      <c r="M10" s="20"/>
      <c r="N10" s="21">
        <f t="shared" si="2"/>
        <v>6</v>
      </c>
      <c r="P10" s="12" t="s">
        <v>21</v>
      </c>
      <c r="Q10" s="45">
        <f>IF(OR(ISBLANK(B10),ISBLANK(C10)),"",ABS(B10-C10))</f>
        <v>48</v>
      </c>
      <c r="R10" s="45">
        <f>IF(OR(ISBLANK(C10),ISBLANK(D10)),"",ABS(C10-D10))</f>
        <v>2655</v>
      </c>
      <c r="S10" s="45">
        <f>IF(OR(ISBLANK(D10),ISBLANK(E10)),"",ABS(D10-E10))</f>
        <v>1218</v>
      </c>
      <c r="T10" s="45">
        <f>IF(OR(ISBLANK(E10),ISBLANK(F10)),"",ABS(E10-F10))</f>
        <v>0</v>
      </c>
      <c r="U10" s="45">
        <f>IF(OR(ISBLANK(F10),ISBLANK(G10)),"",ABS(F10-G10))</f>
        <v>775</v>
      </c>
      <c r="V10" s="45" t="str">
        <f>IF(OR(ISBLANK(G10),ISBLANK(H10)),"",ABS(G10-H10))</f>
        <v/>
      </c>
      <c r="W10" s="45" t="str">
        <f>IF(OR(ISBLANK(H10),ISBLANK(I10)),"",ABS(H10-I10))</f>
        <v/>
      </c>
      <c r="X10" s="45" t="str">
        <f>IF(OR(ISBLANK(I10),ISBLANK(J10)),"",ABS(I10-J10))</f>
        <v/>
      </c>
      <c r="Y10" s="45">
        <f ca="1">L10</f>
        <v>479</v>
      </c>
      <c r="Z10" s="45">
        <f>AVERAGE(Q10:X10)</f>
        <v>939.2</v>
      </c>
      <c r="AA10" s="45">
        <f ca="1">ABS(Z10-Y10)</f>
        <v>460.20000000000005</v>
      </c>
      <c r="AB10" s="45"/>
    </row>
    <row r="11" spans="1:28" ht="15.75" x14ac:dyDescent="0.25">
      <c r="A11" s="12" t="s">
        <v>23</v>
      </c>
      <c r="B11" s="22">
        <v>35683</v>
      </c>
      <c r="C11" s="29">
        <v>37447</v>
      </c>
      <c r="D11" s="13">
        <v>37447</v>
      </c>
      <c r="E11" s="13">
        <v>40150</v>
      </c>
      <c r="F11" s="27">
        <v>41875</v>
      </c>
      <c r="G11" s="13"/>
      <c r="H11" s="13"/>
      <c r="I11" s="13"/>
      <c r="J11" s="17"/>
      <c r="K11" s="18">
        <f t="shared" si="1"/>
        <v>41875</v>
      </c>
      <c r="L11" s="19">
        <f t="shared" ca="1" si="0"/>
        <v>747</v>
      </c>
      <c r="M11" s="20"/>
      <c r="N11" s="21">
        <f t="shared" si="2"/>
        <v>5</v>
      </c>
      <c r="P11" s="12" t="s">
        <v>23</v>
      </c>
      <c r="Q11" s="45">
        <f>IF(OR(ISBLANK(B11),ISBLANK(C11)),"",ABS(B11-C11))</f>
        <v>1764</v>
      </c>
      <c r="R11" s="45">
        <f>IF(OR(ISBLANK(C11),ISBLANK(D11)),"",ABS(C11-D11))</f>
        <v>0</v>
      </c>
      <c r="S11" s="45">
        <f>IF(OR(ISBLANK(D11),ISBLANK(E11)),"",ABS(D11-E11))</f>
        <v>2703</v>
      </c>
      <c r="T11" s="45">
        <f>IF(OR(ISBLANK(E11),ISBLANK(F11)),"",ABS(E11-F11))</f>
        <v>1725</v>
      </c>
      <c r="U11" s="45" t="str">
        <f>IF(OR(ISBLANK(F11),ISBLANK(G11)),"",ABS(F11-G11))</f>
        <v/>
      </c>
      <c r="V11" s="45" t="str">
        <f>IF(OR(ISBLANK(G11),ISBLANK(H11)),"",ABS(G11-H11))</f>
        <v/>
      </c>
      <c r="W11" s="45" t="str">
        <f>IF(OR(ISBLANK(H11),ISBLANK(I11)),"",ABS(H11-I11))</f>
        <v/>
      </c>
      <c r="X11" s="45" t="str">
        <f>IF(OR(ISBLANK(I11),ISBLANK(J11)),"",ABS(I11-J11))</f>
        <v/>
      </c>
      <c r="Y11" s="45">
        <f ca="1">L11</f>
        <v>747</v>
      </c>
      <c r="Z11" s="45">
        <f>AVERAGE(Q11:X11)</f>
        <v>1548</v>
      </c>
      <c r="AA11" s="45">
        <f ca="1">ABS(Z11-Y11)</f>
        <v>801</v>
      </c>
      <c r="AB11" s="45"/>
    </row>
    <row r="12" spans="1:28" ht="15.75" x14ac:dyDescent="0.25">
      <c r="A12" s="12" t="s">
        <v>24</v>
      </c>
      <c r="B12" s="23">
        <v>38578</v>
      </c>
      <c r="C12" s="13">
        <v>40769</v>
      </c>
      <c r="D12" s="13"/>
      <c r="E12" s="13"/>
      <c r="F12" s="13"/>
      <c r="G12" s="13"/>
      <c r="H12" s="13"/>
      <c r="I12" s="13"/>
      <c r="J12" s="17"/>
      <c r="K12" s="18">
        <f t="shared" si="1"/>
        <v>40769</v>
      </c>
      <c r="L12" s="19">
        <f t="shared" ca="1" si="0"/>
        <v>1853</v>
      </c>
      <c r="M12" s="20"/>
      <c r="N12" s="21">
        <f t="shared" si="2"/>
        <v>2</v>
      </c>
      <c r="P12" s="12" t="s">
        <v>24</v>
      </c>
      <c r="Q12" s="45">
        <f>IF(OR(ISBLANK(B12),ISBLANK(C12)),"",ABS(B12-C12))</f>
        <v>2191</v>
      </c>
      <c r="R12" s="45" t="str">
        <f>IF(OR(ISBLANK(C12),ISBLANK(D12)),"",ABS(C12-D12))</f>
        <v/>
      </c>
      <c r="S12" s="45" t="str">
        <f>IF(OR(ISBLANK(D12),ISBLANK(E12)),"",ABS(D12-E12))</f>
        <v/>
      </c>
      <c r="T12" s="45" t="str">
        <f>IF(OR(ISBLANK(E12),ISBLANK(F12)),"",ABS(E12-F12))</f>
        <v/>
      </c>
      <c r="U12" s="45" t="str">
        <f>IF(OR(ISBLANK(F12),ISBLANK(G12)),"",ABS(F12-G12))</f>
        <v/>
      </c>
      <c r="V12" s="45" t="str">
        <f>IF(OR(ISBLANK(G12),ISBLANK(H12)),"",ABS(G12-H12))</f>
        <v/>
      </c>
      <c r="W12" s="45" t="str">
        <f>IF(OR(ISBLANK(H12),ISBLANK(I12)),"",ABS(H12-I12))</f>
        <v/>
      </c>
      <c r="X12" s="45" t="str">
        <f>IF(OR(ISBLANK(I12),ISBLANK(J12)),"",ABS(I12-J12))</f>
        <v/>
      </c>
      <c r="Y12" s="45">
        <f ca="1">L12</f>
        <v>1853</v>
      </c>
      <c r="Z12" s="45">
        <f>AVERAGE(Q12:X12)</f>
        <v>2191</v>
      </c>
      <c r="AA12" s="45">
        <f ca="1">ABS(Z12-Y12)</f>
        <v>338</v>
      </c>
      <c r="AB12" s="45"/>
    </row>
    <row r="13" spans="1:28" ht="15.75" x14ac:dyDescent="0.25">
      <c r="A13" s="12" t="s">
        <v>26</v>
      </c>
      <c r="B13" s="13">
        <v>35950</v>
      </c>
      <c r="C13" s="23">
        <v>38578</v>
      </c>
      <c r="D13" s="13">
        <v>39640</v>
      </c>
      <c r="E13" s="13">
        <v>41459</v>
      </c>
      <c r="F13" s="27">
        <v>41671</v>
      </c>
      <c r="G13" s="31">
        <v>42529</v>
      </c>
      <c r="H13" s="13"/>
      <c r="I13" s="13"/>
      <c r="J13" s="17"/>
      <c r="K13" s="18">
        <f t="shared" si="1"/>
        <v>42529</v>
      </c>
      <c r="L13" s="19">
        <f t="shared" ca="1" si="0"/>
        <v>93</v>
      </c>
      <c r="M13" s="20"/>
      <c r="N13" s="21">
        <f t="shared" si="2"/>
        <v>6</v>
      </c>
      <c r="P13" s="12" t="s">
        <v>26</v>
      </c>
      <c r="Q13" s="45">
        <f>IF(OR(ISBLANK(B13),ISBLANK(C13)),"",ABS(B13-C13))</f>
        <v>2628</v>
      </c>
      <c r="R13" s="45">
        <f>IF(OR(ISBLANK(C13),ISBLANK(D13)),"",ABS(C13-D13))</f>
        <v>1062</v>
      </c>
      <c r="S13" s="45">
        <f>IF(OR(ISBLANK(D13),ISBLANK(E13)),"",ABS(D13-E13))</f>
        <v>1819</v>
      </c>
      <c r="T13" s="45">
        <f>IF(OR(ISBLANK(E13),ISBLANK(F13)),"",ABS(E13-F13))</f>
        <v>212</v>
      </c>
      <c r="U13" s="45">
        <f>IF(OR(ISBLANK(F13),ISBLANK(G13)),"",ABS(F13-G13))</f>
        <v>858</v>
      </c>
      <c r="V13" s="45" t="str">
        <f>IF(OR(ISBLANK(G13),ISBLANK(H13)),"",ABS(G13-H13))</f>
        <v/>
      </c>
      <c r="W13" s="45" t="str">
        <f>IF(OR(ISBLANK(H13),ISBLANK(I13)),"",ABS(H13-I13))</f>
        <v/>
      </c>
      <c r="X13" s="45" t="str">
        <f>IF(OR(ISBLANK(I13),ISBLANK(J13)),"",ABS(I13-J13))</f>
        <v/>
      </c>
      <c r="Y13" s="45">
        <f ca="1">L13</f>
        <v>93</v>
      </c>
      <c r="Z13" s="45">
        <f>AVERAGE(Q13:X13)</f>
        <v>1315.8</v>
      </c>
      <c r="AA13" s="45">
        <f ca="1">ABS(Z13-Y13)</f>
        <v>1222.8</v>
      </c>
      <c r="AB13" s="45"/>
    </row>
    <row r="14" spans="1:28" ht="15.75" x14ac:dyDescent="0.25">
      <c r="A14" s="12" t="s">
        <v>25</v>
      </c>
      <c r="B14" s="23">
        <v>38578</v>
      </c>
      <c r="C14" s="13">
        <v>40769</v>
      </c>
      <c r="D14" s="13"/>
      <c r="E14" s="13"/>
      <c r="F14" s="13"/>
      <c r="G14" s="13"/>
      <c r="H14" s="13"/>
      <c r="I14" s="13"/>
      <c r="J14" s="17"/>
      <c r="K14" s="18">
        <f t="shared" si="1"/>
        <v>40769</v>
      </c>
      <c r="L14" s="19">
        <f t="shared" ca="1" si="0"/>
        <v>1853</v>
      </c>
      <c r="M14" s="20"/>
      <c r="N14" s="21">
        <f t="shared" si="2"/>
        <v>2</v>
      </c>
      <c r="P14" s="12" t="s">
        <v>25</v>
      </c>
      <c r="Q14" s="45">
        <f>IF(OR(ISBLANK(B14),ISBLANK(C14)),"",ABS(B14-C14))</f>
        <v>2191</v>
      </c>
      <c r="R14" s="45" t="str">
        <f>IF(OR(ISBLANK(C14),ISBLANK(D14)),"",ABS(C14-D14))</f>
        <v/>
      </c>
      <c r="S14" s="45" t="str">
        <f>IF(OR(ISBLANK(D14),ISBLANK(E14)),"",ABS(D14-E14))</f>
        <v/>
      </c>
      <c r="T14" s="45" t="str">
        <f>IF(OR(ISBLANK(E14),ISBLANK(F14)),"",ABS(E14-F14))</f>
        <v/>
      </c>
      <c r="U14" s="45" t="str">
        <f>IF(OR(ISBLANK(F14),ISBLANK(G14)),"",ABS(F14-G14))</f>
        <v/>
      </c>
      <c r="V14" s="45" t="str">
        <f>IF(OR(ISBLANK(G14),ISBLANK(H14)),"",ABS(G14-H14))</f>
        <v/>
      </c>
      <c r="W14" s="45" t="str">
        <f>IF(OR(ISBLANK(H14),ISBLANK(I14)),"",ABS(H14-I14))</f>
        <v/>
      </c>
      <c r="X14" s="45" t="str">
        <f>IF(OR(ISBLANK(I14),ISBLANK(J14)),"",ABS(I14-J14))</f>
        <v/>
      </c>
      <c r="Y14" s="45">
        <f ca="1">L14</f>
        <v>1853</v>
      </c>
      <c r="Z14" s="45">
        <f>AVERAGE(Q14:X14)</f>
        <v>2191</v>
      </c>
      <c r="AA14" s="45">
        <f ca="1">ABS(Z14-Y14)</f>
        <v>338</v>
      </c>
      <c r="AB14" s="45"/>
    </row>
    <row r="15" spans="1:28" ht="15.75" x14ac:dyDescent="0.25">
      <c r="A15" s="12" t="s">
        <v>29</v>
      </c>
      <c r="B15" s="24">
        <v>36170</v>
      </c>
      <c r="C15" s="23">
        <v>38578</v>
      </c>
      <c r="D15" s="13">
        <v>39822</v>
      </c>
      <c r="E15" s="13"/>
      <c r="F15" s="13"/>
      <c r="G15" s="13"/>
      <c r="H15" s="13"/>
      <c r="I15" s="13"/>
      <c r="J15" s="17"/>
      <c r="K15" s="18">
        <f>MAX(C15:J15)</f>
        <v>39822</v>
      </c>
      <c r="L15" s="19">
        <f ca="1">ABS(K15-TODAY())</f>
        <v>2800</v>
      </c>
      <c r="M15" s="20"/>
      <c r="N15" s="21">
        <f t="shared" si="2"/>
        <v>3</v>
      </c>
      <c r="P15" s="12" t="s">
        <v>29</v>
      </c>
      <c r="Q15" s="45">
        <f>IF(OR(ISBLANK(B15),ISBLANK(C15)),"",ABS(B15-C15))</f>
        <v>2408</v>
      </c>
      <c r="R15" s="45">
        <f>IF(OR(ISBLANK(C15),ISBLANK(D15)),"",ABS(C15-D15))</f>
        <v>1244</v>
      </c>
      <c r="S15" s="45" t="str">
        <f>IF(OR(ISBLANK(D15),ISBLANK(E15)),"",ABS(D15-E15))</f>
        <v/>
      </c>
      <c r="T15" s="45" t="str">
        <f>IF(OR(ISBLANK(E15),ISBLANK(F15)),"",ABS(E15-F15))</f>
        <v/>
      </c>
      <c r="U15" s="45" t="str">
        <f>IF(OR(ISBLANK(F15),ISBLANK(G15)),"",ABS(F15-G15))</f>
        <v/>
      </c>
      <c r="V15" s="45" t="str">
        <f>IF(OR(ISBLANK(G15),ISBLANK(H15)),"",ABS(G15-H15))</f>
        <v/>
      </c>
      <c r="W15" s="45" t="str">
        <f>IF(OR(ISBLANK(H15),ISBLANK(I15)),"",ABS(H15-I15))</f>
        <v/>
      </c>
      <c r="X15" s="45" t="str">
        <f>IF(OR(ISBLANK(I15),ISBLANK(J15)),"",ABS(I15-J15))</f>
        <v/>
      </c>
      <c r="Y15" s="45">
        <f ca="1">L15</f>
        <v>2800</v>
      </c>
      <c r="Z15" s="45">
        <f>AVERAGE(Q15:X15)</f>
        <v>1826</v>
      </c>
      <c r="AA15" s="45">
        <f ca="1">ABS(Z15-Y15)</f>
        <v>974</v>
      </c>
      <c r="AB15" s="45"/>
    </row>
    <row r="16" spans="1:28" ht="15.75" x14ac:dyDescent="0.25">
      <c r="A16" s="12" t="s">
        <v>30</v>
      </c>
      <c r="B16" s="24">
        <v>36195</v>
      </c>
      <c r="C16" s="14">
        <v>38470</v>
      </c>
      <c r="D16" s="13">
        <v>40766</v>
      </c>
      <c r="E16" s="13"/>
      <c r="F16" s="13"/>
      <c r="G16" s="13"/>
      <c r="H16" s="13"/>
      <c r="I16" s="13"/>
      <c r="J16" s="17"/>
      <c r="K16" s="18">
        <f t="shared" si="1"/>
        <v>40766</v>
      </c>
      <c r="L16" s="19">
        <f t="shared" ca="1" si="0"/>
        <v>1856</v>
      </c>
      <c r="M16" s="20"/>
      <c r="N16" s="21">
        <f t="shared" si="2"/>
        <v>3</v>
      </c>
      <c r="P16" s="12" t="s">
        <v>30</v>
      </c>
      <c r="Q16" s="45">
        <f>IF(OR(ISBLANK(B16),ISBLANK(C16)),"",ABS(B16-C16))</f>
        <v>2275</v>
      </c>
      <c r="R16" s="45">
        <f>IF(OR(ISBLANK(C16),ISBLANK(D16)),"",ABS(C16-D16))</f>
        <v>2296</v>
      </c>
      <c r="S16" s="45" t="str">
        <f>IF(OR(ISBLANK(D16),ISBLANK(E16)),"",ABS(D16-E16))</f>
        <v/>
      </c>
      <c r="T16" s="45" t="str">
        <f>IF(OR(ISBLANK(E16),ISBLANK(F16)),"",ABS(E16-F16))</f>
        <v/>
      </c>
      <c r="U16" s="45" t="str">
        <f>IF(OR(ISBLANK(F16),ISBLANK(G16)),"",ABS(F16-G16))</f>
        <v/>
      </c>
      <c r="V16" s="45" t="str">
        <f>IF(OR(ISBLANK(G16),ISBLANK(H16)),"",ABS(G16-H16))</f>
        <v/>
      </c>
      <c r="W16" s="45" t="str">
        <f>IF(OR(ISBLANK(H16),ISBLANK(I16)),"",ABS(H16-I16))</f>
        <v/>
      </c>
      <c r="X16" s="45" t="str">
        <f>IF(OR(ISBLANK(I16),ISBLANK(J16)),"",ABS(I16-J16))</f>
        <v/>
      </c>
      <c r="Y16" s="45">
        <f ca="1">L16</f>
        <v>1856</v>
      </c>
      <c r="Z16" s="45">
        <f>AVERAGE(Q16:X16)</f>
        <v>2285.5</v>
      </c>
      <c r="AA16" s="45">
        <f ca="1">ABS(Z16-Y16)</f>
        <v>429.5</v>
      </c>
      <c r="AB16" s="45"/>
    </row>
    <row r="17" spans="1:28" ht="15.75" x14ac:dyDescent="0.25">
      <c r="A17" s="12" t="s">
        <v>32</v>
      </c>
      <c r="B17" s="23">
        <v>38578</v>
      </c>
      <c r="C17" s="13">
        <v>40975</v>
      </c>
      <c r="D17" s="13"/>
      <c r="E17" s="13"/>
      <c r="F17" s="13"/>
      <c r="G17" s="13"/>
      <c r="H17" s="13"/>
      <c r="I17" s="13"/>
      <c r="J17" s="17"/>
      <c r="K17" s="18">
        <f t="shared" si="1"/>
        <v>40975</v>
      </c>
      <c r="L17" s="19">
        <f t="shared" ca="1" si="0"/>
        <v>1647</v>
      </c>
      <c r="M17" s="20"/>
      <c r="N17" s="21">
        <f t="shared" si="2"/>
        <v>2</v>
      </c>
      <c r="P17" s="12" t="s">
        <v>32</v>
      </c>
      <c r="Q17" s="45">
        <f>IF(OR(ISBLANK(B17),ISBLANK(C17)),"",ABS(B17-C17))</f>
        <v>2397</v>
      </c>
      <c r="R17" s="45" t="str">
        <f>IF(OR(ISBLANK(C17),ISBLANK(D17)),"",ABS(C17-D17))</f>
        <v/>
      </c>
      <c r="S17" s="45" t="str">
        <f>IF(OR(ISBLANK(D17),ISBLANK(E17)),"",ABS(D17-E17))</f>
        <v/>
      </c>
      <c r="T17" s="45" t="str">
        <f>IF(OR(ISBLANK(E17),ISBLANK(F17)),"",ABS(E17-F17))</f>
        <v/>
      </c>
      <c r="U17" s="45" t="str">
        <f>IF(OR(ISBLANK(F17),ISBLANK(G17)),"",ABS(F17-G17))</f>
        <v/>
      </c>
      <c r="V17" s="45" t="str">
        <f>IF(OR(ISBLANK(G17),ISBLANK(H17)),"",ABS(G17-H17))</f>
        <v/>
      </c>
      <c r="W17" s="45" t="str">
        <f>IF(OR(ISBLANK(H17),ISBLANK(I17)),"",ABS(H17-I17))</f>
        <v/>
      </c>
      <c r="X17" s="45" t="str">
        <f>IF(OR(ISBLANK(I17),ISBLANK(J17)),"",ABS(I17-J17))</f>
        <v/>
      </c>
      <c r="Y17" s="45">
        <f ca="1">L17</f>
        <v>1647</v>
      </c>
      <c r="Z17" s="45">
        <f>AVERAGE(Q17:X17)</f>
        <v>2397</v>
      </c>
      <c r="AA17" s="45">
        <f ca="1">ABS(Z17-Y17)</f>
        <v>750</v>
      </c>
      <c r="AB17" s="45"/>
    </row>
    <row r="18" spans="1:28" ht="15.75" x14ac:dyDescent="0.25">
      <c r="A18" s="12" t="s">
        <v>13</v>
      </c>
      <c r="B18" s="24">
        <v>36195</v>
      </c>
      <c r="C18" s="32">
        <v>37077</v>
      </c>
      <c r="D18" s="14">
        <v>38581</v>
      </c>
      <c r="E18" s="13">
        <v>40975</v>
      </c>
      <c r="F18" s="13"/>
      <c r="G18" s="13"/>
      <c r="H18" s="13"/>
      <c r="I18" s="13"/>
      <c r="J18" s="17"/>
      <c r="K18" s="18">
        <f t="shared" si="1"/>
        <v>40975</v>
      </c>
      <c r="L18" s="19">
        <f t="shared" ca="1" si="0"/>
        <v>1647</v>
      </c>
      <c r="M18" s="20"/>
      <c r="N18" s="21">
        <f t="shared" si="2"/>
        <v>4</v>
      </c>
      <c r="P18" s="12" t="s">
        <v>13</v>
      </c>
      <c r="Q18" s="45">
        <f>IF(OR(ISBLANK(B18),ISBLANK(C18)),"",ABS(B18-C18))</f>
        <v>882</v>
      </c>
      <c r="R18" s="45">
        <f>IF(OR(ISBLANK(C18),ISBLANK(D18)),"",ABS(C18-D18))</f>
        <v>1504</v>
      </c>
      <c r="S18" s="45">
        <f>IF(OR(ISBLANK(D18),ISBLANK(E18)),"",ABS(D18-E18))</f>
        <v>2394</v>
      </c>
      <c r="T18" s="45" t="str">
        <f>IF(OR(ISBLANK(E18),ISBLANK(F18)),"",ABS(E18-F18))</f>
        <v/>
      </c>
      <c r="U18" s="45" t="str">
        <f>IF(OR(ISBLANK(F18),ISBLANK(G18)),"",ABS(F18-G18))</f>
        <v/>
      </c>
      <c r="V18" s="45" t="str">
        <f>IF(OR(ISBLANK(G18),ISBLANK(H18)),"",ABS(G18-H18))</f>
        <v/>
      </c>
      <c r="W18" s="45" t="str">
        <f>IF(OR(ISBLANK(H18),ISBLANK(I18)),"",ABS(H18-I18))</f>
        <v/>
      </c>
      <c r="X18" s="45" t="str">
        <f>IF(OR(ISBLANK(I18),ISBLANK(J18)),"",ABS(I18-J18))</f>
        <v/>
      </c>
      <c r="Y18" s="45">
        <f ca="1">L18</f>
        <v>1647</v>
      </c>
      <c r="Z18" s="45">
        <f>AVERAGE(Q18:X18)</f>
        <v>1593.3333333333333</v>
      </c>
      <c r="AA18" s="45">
        <f ca="1">ABS(Z18-Y18)</f>
        <v>53.666666666666742</v>
      </c>
      <c r="AB18" s="45"/>
    </row>
    <row r="19" spans="1:28" ht="15.75" x14ac:dyDescent="0.25">
      <c r="A19" s="12" t="s">
        <v>28</v>
      </c>
      <c r="B19" s="14">
        <v>38533</v>
      </c>
      <c r="C19" s="13">
        <v>40769</v>
      </c>
      <c r="D19" s="13"/>
      <c r="E19" s="13"/>
      <c r="F19" s="13"/>
      <c r="G19" s="13"/>
      <c r="H19" s="13"/>
      <c r="I19" s="13"/>
      <c r="J19" s="17"/>
      <c r="K19" s="18">
        <f t="shared" si="1"/>
        <v>40769</v>
      </c>
      <c r="L19" s="19">
        <f t="shared" ca="1" si="0"/>
        <v>1853</v>
      </c>
      <c r="M19" s="20"/>
      <c r="N19" s="21">
        <f t="shared" si="2"/>
        <v>2</v>
      </c>
      <c r="P19" s="12" t="s">
        <v>28</v>
      </c>
      <c r="Q19" s="45">
        <f>IF(OR(ISBLANK(B19),ISBLANK(C19)),"",ABS(B19-C19))</f>
        <v>2236</v>
      </c>
      <c r="R19" s="45" t="str">
        <f>IF(OR(ISBLANK(C19),ISBLANK(D19)),"",ABS(C19-D19))</f>
        <v/>
      </c>
      <c r="S19" s="45" t="str">
        <f>IF(OR(ISBLANK(D19),ISBLANK(E19)),"",ABS(D19-E19))</f>
        <v/>
      </c>
      <c r="T19" s="45" t="str">
        <f>IF(OR(ISBLANK(E19),ISBLANK(F19)),"",ABS(E19-F19))</f>
        <v/>
      </c>
      <c r="U19" s="45" t="str">
        <f>IF(OR(ISBLANK(F19),ISBLANK(G19)),"",ABS(F19-G19))</f>
        <v/>
      </c>
      <c r="V19" s="45" t="str">
        <f>IF(OR(ISBLANK(G19),ISBLANK(H19)),"",ABS(G19-H19))</f>
        <v/>
      </c>
      <c r="W19" s="45" t="str">
        <f>IF(OR(ISBLANK(H19),ISBLANK(I19)),"",ABS(H19-I19))</f>
        <v/>
      </c>
      <c r="X19" s="45" t="str">
        <f>IF(OR(ISBLANK(I19),ISBLANK(J19)),"",ABS(I19-J19))</f>
        <v/>
      </c>
      <c r="Y19" s="45">
        <f ca="1">L19</f>
        <v>1853</v>
      </c>
      <c r="Z19" s="45">
        <f>AVERAGE(Q19:X19)</f>
        <v>2236</v>
      </c>
      <c r="AA19" s="45">
        <f ca="1">ABS(Z19-Y19)</f>
        <v>383</v>
      </c>
      <c r="AB19" s="45"/>
    </row>
    <row r="20" spans="1:28" ht="15.75" x14ac:dyDescent="0.25">
      <c r="A20" s="12" t="s">
        <v>15</v>
      </c>
      <c r="B20" s="24">
        <v>36195</v>
      </c>
      <c r="C20" s="23">
        <v>38578</v>
      </c>
      <c r="D20" s="13">
        <v>40443</v>
      </c>
      <c r="E20" s="13"/>
      <c r="F20" s="13"/>
      <c r="G20" s="13"/>
      <c r="H20" s="13"/>
      <c r="I20" s="13"/>
      <c r="J20" s="17"/>
      <c r="K20" s="18">
        <f t="shared" si="1"/>
        <v>40443</v>
      </c>
      <c r="L20" s="19">
        <f t="shared" ca="1" si="0"/>
        <v>2179</v>
      </c>
      <c r="M20" s="20"/>
      <c r="N20" s="21">
        <f t="shared" si="2"/>
        <v>3</v>
      </c>
      <c r="P20" s="12" t="s">
        <v>15</v>
      </c>
      <c r="Q20" s="45">
        <f>IF(OR(ISBLANK(B20),ISBLANK(C20)),"",ABS(B20-C20))</f>
        <v>2383</v>
      </c>
      <c r="R20" s="45">
        <f>IF(OR(ISBLANK(C20),ISBLANK(D20)),"",ABS(C20-D20))</f>
        <v>1865</v>
      </c>
      <c r="S20" s="45" t="str">
        <f>IF(OR(ISBLANK(D20),ISBLANK(E20)),"",ABS(D20-E20))</f>
        <v/>
      </c>
      <c r="T20" s="45" t="str">
        <f>IF(OR(ISBLANK(E20),ISBLANK(F20)),"",ABS(E20-F20))</f>
        <v/>
      </c>
      <c r="U20" s="45" t="str">
        <f>IF(OR(ISBLANK(F20),ISBLANK(G20)),"",ABS(F20-G20))</f>
        <v/>
      </c>
      <c r="V20" s="45" t="str">
        <f>IF(OR(ISBLANK(G20),ISBLANK(H20)),"",ABS(G20-H20))</f>
        <v/>
      </c>
      <c r="W20" s="45" t="str">
        <f>IF(OR(ISBLANK(H20),ISBLANK(I20)),"",ABS(H20-I20))</f>
        <v/>
      </c>
      <c r="X20" s="45" t="str">
        <f>IF(OR(ISBLANK(I20),ISBLANK(J20)),"",ABS(I20-J20))</f>
        <v/>
      </c>
      <c r="Y20" s="45">
        <f ca="1">L20</f>
        <v>2179</v>
      </c>
      <c r="Z20" s="45">
        <f>AVERAGE(Q20:X20)</f>
        <v>2124</v>
      </c>
      <c r="AA20" s="45">
        <f ca="1">ABS(Z20-Y20)</f>
        <v>55</v>
      </c>
      <c r="AB20" s="45"/>
    </row>
    <row r="21" spans="1:28" ht="15.75" x14ac:dyDescent="0.25">
      <c r="A21" s="12" t="s">
        <v>18</v>
      </c>
      <c r="B21" s="23">
        <v>38578</v>
      </c>
      <c r="C21" s="13">
        <v>41135</v>
      </c>
      <c r="D21" s="13">
        <v>41423</v>
      </c>
      <c r="E21" s="13"/>
      <c r="F21" s="13"/>
      <c r="G21" s="13"/>
      <c r="H21" s="13"/>
      <c r="I21" s="13"/>
      <c r="J21" s="17"/>
      <c r="K21" s="18">
        <f t="shared" si="1"/>
        <v>41423</v>
      </c>
      <c r="L21" s="19">
        <f t="shared" ca="1" si="0"/>
        <v>1199</v>
      </c>
      <c r="M21" s="20"/>
      <c r="N21" s="21">
        <f t="shared" si="2"/>
        <v>3</v>
      </c>
      <c r="P21" s="12" t="s">
        <v>18</v>
      </c>
      <c r="Q21" s="45">
        <f>IF(OR(ISBLANK(B21),ISBLANK(C21)),"",ABS(B21-C21))</f>
        <v>2557</v>
      </c>
      <c r="R21" s="45">
        <f>IF(OR(ISBLANK(C21),ISBLANK(D21)),"",ABS(C21-D21))</f>
        <v>288</v>
      </c>
      <c r="S21" s="45" t="str">
        <f>IF(OR(ISBLANK(D21),ISBLANK(E21)),"",ABS(D21-E21))</f>
        <v/>
      </c>
      <c r="T21" s="45" t="str">
        <f>IF(OR(ISBLANK(E21),ISBLANK(F21)),"",ABS(E21-F21))</f>
        <v/>
      </c>
      <c r="U21" s="45" t="str">
        <f>IF(OR(ISBLANK(F21),ISBLANK(G21)),"",ABS(F21-G21))</f>
        <v/>
      </c>
      <c r="V21" s="45" t="str">
        <f>IF(OR(ISBLANK(G21),ISBLANK(H21)),"",ABS(G21-H21))</f>
        <v/>
      </c>
      <c r="W21" s="45" t="str">
        <f>IF(OR(ISBLANK(H21),ISBLANK(I21)),"",ABS(H21-I21))</f>
        <v/>
      </c>
      <c r="X21" s="45" t="str">
        <f>IF(OR(ISBLANK(I21),ISBLANK(J21)),"",ABS(I21-J21))</f>
        <v/>
      </c>
      <c r="Y21" s="45">
        <f ca="1">L21</f>
        <v>1199</v>
      </c>
      <c r="Z21" s="45">
        <f>AVERAGE(Q21:X21)</f>
        <v>1422.5</v>
      </c>
      <c r="AA21" s="45">
        <f ca="1">ABS(Z21-Y21)</f>
        <v>223.5</v>
      </c>
      <c r="AB21" s="45"/>
    </row>
    <row r="22" spans="1:28" ht="15.75" x14ac:dyDescent="0.25">
      <c r="A22" s="12" t="s">
        <v>37</v>
      </c>
      <c r="B22" s="24">
        <v>36216</v>
      </c>
      <c r="C22" s="23">
        <v>38578</v>
      </c>
      <c r="D22" s="13">
        <v>41135</v>
      </c>
      <c r="E22" s="13"/>
      <c r="F22" s="13"/>
      <c r="G22" s="13"/>
      <c r="H22" s="13"/>
      <c r="I22" s="13"/>
      <c r="J22" s="17"/>
      <c r="K22" s="18">
        <f t="shared" si="1"/>
        <v>41135</v>
      </c>
      <c r="L22" s="19">
        <f t="shared" ca="1" si="0"/>
        <v>1487</v>
      </c>
      <c r="M22" s="20"/>
      <c r="N22" s="21">
        <f t="shared" si="2"/>
        <v>3</v>
      </c>
      <c r="P22" s="12" t="s">
        <v>37</v>
      </c>
      <c r="Q22" s="45">
        <f>IF(OR(ISBLANK(B22),ISBLANK(C22)),"",ABS(B22-C22))</f>
        <v>2362</v>
      </c>
      <c r="R22" s="45">
        <f>IF(OR(ISBLANK(C22),ISBLANK(D22)),"",ABS(C22-D22))</f>
        <v>2557</v>
      </c>
      <c r="S22" s="45" t="str">
        <f>IF(OR(ISBLANK(D22),ISBLANK(E22)),"",ABS(D22-E22))</f>
        <v/>
      </c>
      <c r="T22" s="45" t="str">
        <f>IF(OR(ISBLANK(E22),ISBLANK(F22)),"",ABS(E22-F22))</f>
        <v/>
      </c>
      <c r="U22" s="45" t="str">
        <f>IF(OR(ISBLANK(F22),ISBLANK(G22)),"",ABS(F22-G22))</f>
        <v/>
      </c>
      <c r="V22" s="45" t="str">
        <f>IF(OR(ISBLANK(G22),ISBLANK(H22)),"",ABS(G22-H22))</f>
        <v/>
      </c>
      <c r="W22" s="45" t="str">
        <f>IF(OR(ISBLANK(H22),ISBLANK(I22)),"",ABS(H22-I22))</f>
        <v/>
      </c>
      <c r="X22" s="45" t="str">
        <f>IF(OR(ISBLANK(I22),ISBLANK(J22)),"",ABS(I22-J22))</f>
        <v/>
      </c>
      <c r="Y22" s="45">
        <f ca="1">L22</f>
        <v>1487</v>
      </c>
      <c r="Z22" s="45">
        <f>AVERAGE(Q22:X22)</f>
        <v>2459.5</v>
      </c>
      <c r="AA22" s="45">
        <f ca="1">ABS(Z22-Y22)</f>
        <v>972.5</v>
      </c>
      <c r="AB22" s="45"/>
    </row>
    <row r="23" spans="1:28" ht="15.75" x14ac:dyDescent="0.25">
      <c r="A23" s="12" t="s">
        <v>39</v>
      </c>
      <c r="B23" s="23">
        <v>38578</v>
      </c>
      <c r="C23" s="13">
        <v>41135</v>
      </c>
      <c r="D23" s="13"/>
      <c r="E23" s="13"/>
      <c r="F23" s="13"/>
      <c r="G23" s="13"/>
      <c r="H23" s="13"/>
      <c r="I23" s="13"/>
      <c r="J23" s="17"/>
      <c r="K23" s="18">
        <f t="shared" si="1"/>
        <v>41135</v>
      </c>
      <c r="L23" s="19">
        <f t="shared" ca="1" si="0"/>
        <v>1487</v>
      </c>
      <c r="M23" s="20"/>
      <c r="N23" s="21">
        <f t="shared" si="2"/>
        <v>2</v>
      </c>
      <c r="P23" s="12" t="s">
        <v>39</v>
      </c>
      <c r="Q23" s="45">
        <f>IF(OR(ISBLANK(B23),ISBLANK(C23)),"",ABS(B23-C23))</f>
        <v>2557</v>
      </c>
      <c r="R23" s="45" t="str">
        <f>IF(OR(ISBLANK(C23),ISBLANK(D23)),"",ABS(C23-D23))</f>
        <v/>
      </c>
      <c r="S23" s="45" t="str">
        <f>IF(OR(ISBLANK(D23),ISBLANK(E23)),"",ABS(D23-E23))</f>
        <v/>
      </c>
      <c r="T23" s="45" t="str">
        <f>IF(OR(ISBLANK(E23),ISBLANK(F23)),"",ABS(E23-F23))</f>
        <v/>
      </c>
      <c r="U23" s="45" t="str">
        <f>IF(OR(ISBLANK(F23),ISBLANK(G23)),"",ABS(F23-G23))</f>
        <v/>
      </c>
      <c r="V23" s="45" t="str">
        <f>IF(OR(ISBLANK(G23),ISBLANK(H23)),"",ABS(G23-H23))</f>
        <v/>
      </c>
      <c r="W23" s="45" t="str">
        <f>IF(OR(ISBLANK(H23),ISBLANK(I23)),"",ABS(H23-I23))</f>
        <v/>
      </c>
      <c r="X23" s="45" t="str">
        <f>IF(OR(ISBLANK(I23),ISBLANK(J23)),"",ABS(I23-J23))</f>
        <v/>
      </c>
      <c r="Y23" s="45">
        <f ca="1">L23</f>
        <v>1487</v>
      </c>
      <c r="Z23" s="45">
        <f>AVERAGE(Q23:X23)</f>
        <v>2557</v>
      </c>
      <c r="AA23" s="45">
        <f ca="1">ABS(Z23-Y23)</f>
        <v>1070</v>
      </c>
      <c r="AB23" s="45"/>
    </row>
    <row r="24" spans="1:28" ht="15.75" x14ac:dyDescent="0.25">
      <c r="A24" s="12" t="s">
        <v>40</v>
      </c>
      <c r="B24" s="22">
        <v>35774</v>
      </c>
      <c r="C24" s="32">
        <v>37245</v>
      </c>
      <c r="D24" s="13">
        <v>38048</v>
      </c>
      <c r="E24" s="13">
        <v>40283</v>
      </c>
      <c r="F24" s="13">
        <v>40926</v>
      </c>
      <c r="G24" s="27">
        <v>41653</v>
      </c>
      <c r="H24" s="31">
        <v>42578</v>
      </c>
      <c r="I24" s="13"/>
      <c r="J24" s="17"/>
      <c r="K24" s="18">
        <f t="shared" si="1"/>
        <v>42578</v>
      </c>
      <c r="L24" s="19">
        <f t="shared" ca="1" si="0"/>
        <v>44</v>
      </c>
      <c r="M24" s="20"/>
      <c r="N24" s="21">
        <f t="shared" si="2"/>
        <v>7</v>
      </c>
      <c r="P24" s="12" t="s">
        <v>40</v>
      </c>
      <c r="Q24" s="45">
        <f>IF(OR(ISBLANK(B24),ISBLANK(C24)),"",ABS(B24-C24))</f>
        <v>1471</v>
      </c>
      <c r="R24" s="45">
        <f>IF(OR(ISBLANK(C24),ISBLANK(D24)),"",ABS(C24-D24))</f>
        <v>803</v>
      </c>
      <c r="S24" s="45">
        <f>IF(OR(ISBLANK(D24),ISBLANK(E24)),"",ABS(D24-E24))</f>
        <v>2235</v>
      </c>
      <c r="T24" s="45">
        <f>IF(OR(ISBLANK(E24),ISBLANK(F24)),"",ABS(E24-F24))</f>
        <v>643</v>
      </c>
      <c r="U24" s="45">
        <f>IF(OR(ISBLANK(F24),ISBLANK(G24)),"",ABS(F24-G24))</f>
        <v>727</v>
      </c>
      <c r="V24" s="45">
        <f>IF(OR(ISBLANK(G24),ISBLANK(H24)),"",ABS(G24-H24))</f>
        <v>925</v>
      </c>
      <c r="W24" s="45" t="str">
        <f>IF(OR(ISBLANK(H24),ISBLANK(I24)),"",ABS(H24-I24))</f>
        <v/>
      </c>
      <c r="X24" s="45" t="str">
        <f>IF(OR(ISBLANK(I24),ISBLANK(J24)),"",ABS(I24-J24))</f>
        <v/>
      </c>
      <c r="Y24" s="45">
        <f ca="1">L24</f>
        <v>44</v>
      </c>
      <c r="Z24" s="45">
        <f>AVERAGE(Q24:X24)</f>
        <v>1134</v>
      </c>
      <c r="AA24" s="45">
        <f ca="1">ABS(Z24-Y24)</f>
        <v>1090</v>
      </c>
      <c r="AB24" s="45"/>
    </row>
    <row r="25" spans="1:28" ht="15.75" x14ac:dyDescent="0.25">
      <c r="A25" s="12" t="s">
        <v>33</v>
      </c>
      <c r="B25" s="13">
        <v>35800</v>
      </c>
      <c r="C25" s="13">
        <v>39456</v>
      </c>
      <c r="D25" s="13"/>
      <c r="E25" s="13"/>
      <c r="F25" s="13"/>
      <c r="G25" s="13"/>
      <c r="H25" s="13"/>
      <c r="I25" s="13"/>
      <c r="J25" s="17"/>
      <c r="K25" s="18">
        <f t="shared" si="1"/>
        <v>39456</v>
      </c>
      <c r="L25" s="19">
        <f t="shared" ca="1" si="0"/>
        <v>3166</v>
      </c>
      <c r="M25" s="20"/>
      <c r="N25" s="21">
        <f t="shared" si="2"/>
        <v>2</v>
      </c>
      <c r="P25" s="12" t="s">
        <v>33</v>
      </c>
      <c r="Q25" s="45">
        <f>IF(OR(ISBLANK(B25),ISBLANK(C25)),"",ABS(B25-C25))</f>
        <v>3656</v>
      </c>
      <c r="R25" s="45" t="str">
        <f>IF(OR(ISBLANK(C25),ISBLANK(D25)),"",ABS(C25-D25))</f>
        <v/>
      </c>
      <c r="S25" s="45" t="str">
        <f>IF(OR(ISBLANK(D25),ISBLANK(E25)),"",ABS(D25-E25))</f>
        <v/>
      </c>
      <c r="T25" s="45" t="str">
        <f>IF(OR(ISBLANK(E25),ISBLANK(F25)),"",ABS(E25-F25))</f>
        <v/>
      </c>
      <c r="U25" s="45" t="str">
        <f>IF(OR(ISBLANK(F25),ISBLANK(G25)),"",ABS(F25-G25))</f>
        <v/>
      </c>
      <c r="V25" s="45" t="str">
        <f>IF(OR(ISBLANK(G25),ISBLANK(H25)),"",ABS(G25-H25))</f>
        <v/>
      </c>
      <c r="W25" s="45" t="str">
        <f>IF(OR(ISBLANK(H25),ISBLANK(I25)),"",ABS(H25-I25))</f>
        <v/>
      </c>
      <c r="X25" s="45" t="str">
        <f>IF(OR(ISBLANK(I25),ISBLANK(J25)),"",ABS(I25-J25))</f>
        <v/>
      </c>
      <c r="Y25" s="45">
        <f ca="1">L25</f>
        <v>3166</v>
      </c>
      <c r="Z25" s="45">
        <f>AVERAGE(Q25:X25)</f>
        <v>3656</v>
      </c>
      <c r="AA25" s="45">
        <f ca="1">ABS(Z25-Y25)</f>
        <v>490</v>
      </c>
      <c r="AB25" s="45"/>
    </row>
    <row r="26" spans="1:28" ht="15.75" x14ac:dyDescent="0.25">
      <c r="A26" s="12" t="s">
        <v>31</v>
      </c>
      <c r="B26" s="13">
        <v>35845</v>
      </c>
      <c r="C26" s="13">
        <v>39456</v>
      </c>
      <c r="D26" s="13"/>
      <c r="E26" s="13"/>
      <c r="F26" s="13"/>
      <c r="G26" s="13"/>
      <c r="H26" s="13"/>
      <c r="I26" s="13"/>
      <c r="J26" s="17"/>
      <c r="K26" s="18">
        <f t="shared" si="1"/>
        <v>39456</v>
      </c>
      <c r="L26" s="19">
        <f t="shared" ca="1" si="0"/>
        <v>3166</v>
      </c>
      <c r="M26" s="20"/>
      <c r="N26" s="21">
        <f t="shared" si="2"/>
        <v>2</v>
      </c>
      <c r="P26" s="12" t="s">
        <v>31</v>
      </c>
      <c r="Q26" s="45">
        <f>IF(OR(ISBLANK(B26),ISBLANK(C26)),"",ABS(B26-C26))</f>
        <v>3611</v>
      </c>
      <c r="R26" s="45" t="str">
        <f>IF(OR(ISBLANK(C26),ISBLANK(D26)),"",ABS(C26-D26))</f>
        <v/>
      </c>
      <c r="S26" s="45" t="str">
        <f>IF(OR(ISBLANK(D26),ISBLANK(E26)),"",ABS(D26-E26))</f>
        <v/>
      </c>
      <c r="T26" s="45" t="str">
        <f>IF(OR(ISBLANK(E26),ISBLANK(F26)),"",ABS(E26-F26))</f>
        <v/>
      </c>
      <c r="U26" s="45" t="str">
        <f>IF(OR(ISBLANK(F26),ISBLANK(G26)),"",ABS(F26-G26))</f>
        <v/>
      </c>
      <c r="V26" s="45" t="str">
        <f>IF(OR(ISBLANK(G26),ISBLANK(H26)),"",ABS(G26-H26))</f>
        <v/>
      </c>
      <c r="W26" s="45" t="str">
        <f>IF(OR(ISBLANK(H26),ISBLANK(I26)),"",ABS(H26-I26))</f>
        <v/>
      </c>
      <c r="X26" s="45" t="str">
        <f>IF(OR(ISBLANK(I26),ISBLANK(J26)),"",ABS(I26-J26))</f>
        <v/>
      </c>
      <c r="Y26" s="45">
        <f ca="1">L26</f>
        <v>3166</v>
      </c>
      <c r="Z26" s="45">
        <f>AVERAGE(Q26:X26)</f>
        <v>3611</v>
      </c>
      <c r="AA26" s="45">
        <f ca="1">ABS(Z26-Y26)</f>
        <v>445</v>
      </c>
      <c r="AB26" s="45"/>
    </row>
    <row r="27" spans="1:28" ht="15.75" x14ac:dyDescent="0.25">
      <c r="A27" s="12" t="s">
        <v>43</v>
      </c>
      <c r="B27" s="14">
        <v>38470</v>
      </c>
      <c r="C27" s="13">
        <v>41101</v>
      </c>
      <c r="D27" s="15">
        <v>42271</v>
      </c>
      <c r="E27" s="13"/>
      <c r="F27" s="13"/>
      <c r="G27" s="13"/>
      <c r="H27" s="13"/>
      <c r="I27" s="13"/>
      <c r="J27" s="17"/>
      <c r="K27" s="18">
        <f t="shared" si="1"/>
        <v>42271</v>
      </c>
      <c r="L27" s="19">
        <f t="shared" ca="1" si="0"/>
        <v>351</v>
      </c>
      <c r="M27" s="20"/>
      <c r="N27" s="21">
        <f t="shared" si="2"/>
        <v>3</v>
      </c>
      <c r="P27" s="12" t="s">
        <v>43</v>
      </c>
      <c r="Q27" s="45">
        <f>IF(OR(ISBLANK(B27),ISBLANK(C27)),"",ABS(B27-C27))</f>
        <v>2631</v>
      </c>
      <c r="R27" s="45">
        <f>IF(OR(ISBLANK(C27),ISBLANK(D27)),"",ABS(C27-D27))</f>
        <v>1170</v>
      </c>
      <c r="S27" s="45" t="str">
        <f>IF(OR(ISBLANK(D27),ISBLANK(E27)),"",ABS(D27-E27))</f>
        <v/>
      </c>
      <c r="T27" s="45" t="str">
        <f>IF(OR(ISBLANK(E27),ISBLANK(F27)),"",ABS(E27-F27))</f>
        <v/>
      </c>
      <c r="U27" s="45" t="str">
        <f>IF(OR(ISBLANK(F27),ISBLANK(G27)),"",ABS(F27-G27))</f>
        <v/>
      </c>
      <c r="V27" s="45" t="str">
        <f>IF(OR(ISBLANK(G27),ISBLANK(H27)),"",ABS(G27-H27))</f>
        <v/>
      </c>
      <c r="W27" s="45" t="str">
        <f>IF(OR(ISBLANK(H27),ISBLANK(I27)),"",ABS(H27-I27))</f>
        <v/>
      </c>
      <c r="X27" s="45" t="str">
        <f>IF(OR(ISBLANK(I27),ISBLANK(J27)),"",ABS(I27-J27))</f>
        <v/>
      </c>
      <c r="Y27" s="45">
        <f ca="1">L27</f>
        <v>351</v>
      </c>
      <c r="Z27" s="45">
        <f>AVERAGE(Q27:X27)</f>
        <v>1900.5</v>
      </c>
      <c r="AA27" s="45">
        <f ca="1">ABS(Z27-Y27)</f>
        <v>1549.5</v>
      </c>
      <c r="AB27" s="45"/>
    </row>
    <row r="28" spans="1:28" ht="15.75" x14ac:dyDescent="0.25">
      <c r="A28" s="12" t="s">
        <v>44</v>
      </c>
      <c r="B28" s="24">
        <v>36216</v>
      </c>
      <c r="C28" s="32">
        <v>37245</v>
      </c>
      <c r="D28" s="13">
        <v>39751</v>
      </c>
      <c r="E28" s="13"/>
      <c r="F28" s="13"/>
      <c r="G28" s="13"/>
      <c r="H28" s="13"/>
      <c r="I28" s="13"/>
      <c r="J28" s="17"/>
      <c r="K28" s="18">
        <f t="shared" si="1"/>
        <v>39751</v>
      </c>
      <c r="L28" s="19">
        <f t="shared" ca="1" si="0"/>
        <v>2871</v>
      </c>
      <c r="M28" s="20"/>
      <c r="N28" s="21">
        <f t="shared" si="2"/>
        <v>3</v>
      </c>
      <c r="P28" s="12" t="s">
        <v>44</v>
      </c>
      <c r="Q28" s="45">
        <f>IF(OR(ISBLANK(B28),ISBLANK(C28)),"",ABS(B28-C28))</f>
        <v>1029</v>
      </c>
      <c r="R28" s="45">
        <f>IF(OR(ISBLANK(C28),ISBLANK(D28)),"",ABS(C28-D28))</f>
        <v>2506</v>
      </c>
      <c r="S28" s="45" t="str">
        <f>IF(OR(ISBLANK(D28),ISBLANK(E28)),"",ABS(D28-E28))</f>
        <v/>
      </c>
      <c r="T28" s="45" t="str">
        <f>IF(OR(ISBLANK(E28),ISBLANK(F28)),"",ABS(E28-F28))</f>
        <v/>
      </c>
      <c r="U28" s="45" t="str">
        <f>IF(OR(ISBLANK(F28),ISBLANK(G28)),"",ABS(F28-G28))</f>
        <v/>
      </c>
      <c r="V28" s="45" t="str">
        <f>IF(OR(ISBLANK(G28),ISBLANK(H28)),"",ABS(G28-H28))</f>
        <v/>
      </c>
      <c r="W28" s="45" t="str">
        <f>IF(OR(ISBLANK(H28),ISBLANK(I28)),"",ABS(H28-I28))</f>
        <v/>
      </c>
      <c r="X28" s="45" t="str">
        <f>IF(OR(ISBLANK(I28),ISBLANK(J28)),"",ABS(I28-J28))</f>
        <v/>
      </c>
      <c r="Y28" s="45">
        <f ca="1">L28</f>
        <v>2871</v>
      </c>
      <c r="Z28" s="45">
        <f>AVERAGE(Q28:X28)</f>
        <v>1767.5</v>
      </c>
      <c r="AA28" s="45">
        <f ca="1">ABS(Z28-Y28)</f>
        <v>1103.5</v>
      </c>
      <c r="AB28" s="45"/>
    </row>
    <row r="29" spans="1:28" ht="15.75" x14ac:dyDescent="0.25">
      <c r="A29" s="12" t="s">
        <v>22</v>
      </c>
      <c r="B29" s="14">
        <v>38631</v>
      </c>
      <c r="C29" s="13">
        <v>38631</v>
      </c>
      <c r="D29" s="13">
        <v>41101</v>
      </c>
      <c r="E29" s="13"/>
      <c r="F29" s="13"/>
      <c r="G29" s="13"/>
      <c r="H29" s="13"/>
      <c r="I29" s="13"/>
      <c r="J29" s="17"/>
      <c r="K29" s="18">
        <f t="shared" si="1"/>
        <v>41101</v>
      </c>
      <c r="L29" s="19">
        <f t="shared" ca="1" si="0"/>
        <v>1521</v>
      </c>
      <c r="M29" s="20"/>
      <c r="N29" s="21">
        <f t="shared" si="2"/>
        <v>3</v>
      </c>
      <c r="P29" s="12" t="s">
        <v>22</v>
      </c>
      <c r="Q29" s="45">
        <f>IF(OR(ISBLANK(B29),ISBLANK(C29)),"",ABS(B29-C29))</f>
        <v>0</v>
      </c>
      <c r="R29" s="45">
        <f>IF(OR(ISBLANK(C29),ISBLANK(D29)),"",ABS(C29-D29))</f>
        <v>2470</v>
      </c>
      <c r="S29" s="45" t="str">
        <f>IF(OR(ISBLANK(D29),ISBLANK(E29)),"",ABS(D29-E29))</f>
        <v/>
      </c>
      <c r="T29" s="45" t="str">
        <f>IF(OR(ISBLANK(E29),ISBLANK(F29)),"",ABS(E29-F29))</f>
        <v/>
      </c>
      <c r="U29" s="45" t="str">
        <f>IF(OR(ISBLANK(F29),ISBLANK(G29)),"",ABS(F29-G29))</f>
        <v/>
      </c>
      <c r="V29" s="45" t="str">
        <f>IF(OR(ISBLANK(G29),ISBLANK(H29)),"",ABS(G29-H29))</f>
        <v/>
      </c>
      <c r="W29" s="45" t="str">
        <f>IF(OR(ISBLANK(H29),ISBLANK(I29)),"",ABS(H29-I29))</f>
        <v/>
      </c>
      <c r="X29" s="45" t="str">
        <f>IF(OR(ISBLANK(I29),ISBLANK(J29)),"",ABS(I29-J29))</f>
        <v/>
      </c>
      <c r="Y29" s="45">
        <f ca="1">L29</f>
        <v>1521</v>
      </c>
      <c r="Z29" s="45">
        <f>AVERAGE(Q29:X29)</f>
        <v>1235</v>
      </c>
      <c r="AA29" s="45">
        <f ca="1">ABS(Z29-Y29)</f>
        <v>286</v>
      </c>
      <c r="AB29" s="45"/>
    </row>
    <row r="30" spans="1:28" ht="15.75" x14ac:dyDescent="0.25">
      <c r="A30" s="12" t="s">
        <v>45</v>
      </c>
      <c r="B30" s="22">
        <v>35683</v>
      </c>
      <c r="C30" s="32">
        <v>37187</v>
      </c>
      <c r="D30" s="13">
        <v>39693</v>
      </c>
      <c r="E30" s="13"/>
      <c r="F30" s="13"/>
      <c r="G30" s="13"/>
      <c r="H30" s="13"/>
      <c r="I30" s="13"/>
      <c r="J30" s="17"/>
      <c r="K30" s="18">
        <f t="shared" si="1"/>
        <v>39693</v>
      </c>
      <c r="L30" s="19">
        <f t="shared" ca="1" si="0"/>
        <v>2929</v>
      </c>
      <c r="M30" s="20"/>
      <c r="N30" s="21">
        <f t="shared" si="2"/>
        <v>3</v>
      </c>
      <c r="P30" s="12" t="s">
        <v>45</v>
      </c>
      <c r="Q30" s="45">
        <f>IF(OR(ISBLANK(B30),ISBLANK(C30)),"",ABS(B30-C30))</f>
        <v>1504</v>
      </c>
      <c r="R30" s="45">
        <f>IF(OR(ISBLANK(C30),ISBLANK(D30)),"",ABS(C30-D30))</f>
        <v>2506</v>
      </c>
      <c r="S30" s="45" t="str">
        <f>IF(OR(ISBLANK(D30),ISBLANK(E30)),"",ABS(D30-E30))</f>
        <v/>
      </c>
      <c r="T30" s="45" t="str">
        <f>IF(OR(ISBLANK(E30),ISBLANK(F30)),"",ABS(E30-F30))</f>
        <v/>
      </c>
      <c r="U30" s="45" t="str">
        <f>IF(OR(ISBLANK(F30),ISBLANK(G30)),"",ABS(F30-G30))</f>
        <v/>
      </c>
      <c r="V30" s="45" t="str">
        <f>IF(OR(ISBLANK(G30),ISBLANK(H30)),"",ABS(G30-H30))</f>
        <v/>
      </c>
      <c r="W30" s="45" t="str">
        <f>IF(OR(ISBLANK(H30),ISBLANK(I30)),"",ABS(H30-I30))</f>
        <v/>
      </c>
      <c r="X30" s="45" t="str">
        <f>IF(OR(ISBLANK(I30),ISBLANK(J30)),"",ABS(I30-J30))</f>
        <v/>
      </c>
      <c r="Y30" s="45">
        <f ca="1">L30</f>
        <v>2929</v>
      </c>
      <c r="Z30" s="45">
        <f>AVERAGE(Q30:X30)</f>
        <v>2005</v>
      </c>
      <c r="AA30" s="45">
        <f ca="1">ABS(Z30-Y30)</f>
        <v>924</v>
      </c>
      <c r="AB30" s="45"/>
    </row>
    <row r="31" spans="1:28" ht="15.75" x14ac:dyDescent="0.25">
      <c r="A31" s="12" t="s">
        <v>42</v>
      </c>
      <c r="B31" s="14">
        <v>38470</v>
      </c>
      <c r="C31" s="13">
        <v>40953</v>
      </c>
      <c r="D31" s="13"/>
      <c r="E31" s="13"/>
      <c r="F31" s="13"/>
      <c r="G31" s="13"/>
      <c r="H31" s="13"/>
      <c r="I31" s="13"/>
      <c r="J31" s="17"/>
      <c r="K31" s="18">
        <f t="shared" si="1"/>
        <v>40953</v>
      </c>
      <c r="L31" s="19">
        <f t="shared" ca="1" si="0"/>
        <v>1669</v>
      </c>
      <c r="M31" s="20"/>
      <c r="N31" s="21">
        <f t="shared" si="2"/>
        <v>2</v>
      </c>
      <c r="P31" s="12" t="s">
        <v>42</v>
      </c>
      <c r="Q31" s="45">
        <f>IF(OR(ISBLANK(B31),ISBLANK(C31)),"",ABS(B31-C31))</f>
        <v>2483</v>
      </c>
      <c r="R31" s="45" t="str">
        <f>IF(OR(ISBLANK(C31),ISBLANK(D31)),"",ABS(C31-D31))</f>
        <v/>
      </c>
      <c r="S31" s="45" t="str">
        <f>IF(OR(ISBLANK(D31),ISBLANK(E31)),"",ABS(D31-E31))</f>
        <v/>
      </c>
      <c r="T31" s="45" t="str">
        <f>IF(OR(ISBLANK(E31),ISBLANK(F31)),"",ABS(E31-F31))</f>
        <v/>
      </c>
      <c r="U31" s="45" t="str">
        <f>IF(OR(ISBLANK(F31),ISBLANK(G31)),"",ABS(F31-G31))</f>
        <v/>
      </c>
      <c r="V31" s="45" t="str">
        <f>IF(OR(ISBLANK(G31),ISBLANK(H31)),"",ABS(G31-H31))</f>
        <v/>
      </c>
      <c r="W31" s="45" t="str">
        <f>IF(OR(ISBLANK(H31),ISBLANK(I31)),"",ABS(H31-I31))</f>
        <v/>
      </c>
      <c r="X31" s="45" t="str">
        <f>IF(OR(ISBLANK(I31),ISBLANK(J31)),"",ABS(I31-J31))</f>
        <v/>
      </c>
      <c r="Y31" s="45">
        <f ca="1">L31</f>
        <v>1669</v>
      </c>
      <c r="Z31" s="45">
        <f>AVERAGE(Q31:X31)</f>
        <v>2483</v>
      </c>
      <c r="AA31" s="45">
        <f ca="1">ABS(Z31-Y31)</f>
        <v>814</v>
      </c>
      <c r="AB31" s="45"/>
    </row>
    <row r="32" spans="1:28" ht="15.75" x14ac:dyDescent="0.25">
      <c r="A32" s="12" t="s">
        <v>46</v>
      </c>
      <c r="B32" s="22">
        <v>35663</v>
      </c>
      <c r="C32" s="14">
        <v>38673</v>
      </c>
      <c r="D32" s="13">
        <v>41256</v>
      </c>
      <c r="E32" s="27">
        <v>41991</v>
      </c>
      <c r="F32" s="13"/>
      <c r="G32" s="13"/>
      <c r="H32" s="13"/>
      <c r="I32" s="13"/>
      <c r="J32" s="17"/>
      <c r="K32" s="18">
        <f t="shared" si="1"/>
        <v>41991</v>
      </c>
      <c r="L32" s="19">
        <f t="shared" ca="1" si="0"/>
        <v>631</v>
      </c>
      <c r="M32" s="20"/>
      <c r="N32" s="21">
        <f t="shared" si="2"/>
        <v>4</v>
      </c>
      <c r="P32" s="12" t="s">
        <v>46</v>
      </c>
      <c r="Q32" s="45">
        <f>IF(OR(ISBLANK(B32),ISBLANK(C32)),"",ABS(B32-C32))</f>
        <v>3010</v>
      </c>
      <c r="R32" s="45">
        <f>IF(OR(ISBLANK(C32),ISBLANK(D32)),"",ABS(C32-D32))</f>
        <v>2583</v>
      </c>
      <c r="S32" s="45">
        <f>IF(OR(ISBLANK(D32),ISBLANK(E32)),"",ABS(D32-E32))</f>
        <v>735</v>
      </c>
      <c r="T32" s="45" t="str">
        <f>IF(OR(ISBLANK(E32),ISBLANK(F32)),"",ABS(E32-F32))</f>
        <v/>
      </c>
      <c r="U32" s="45" t="str">
        <f>IF(OR(ISBLANK(F32),ISBLANK(G32)),"",ABS(F32-G32))</f>
        <v/>
      </c>
      <c r="V32" s="45" t="str">
        <f>IF(OR(ISBLANK(G32),ISBLANK(H32)),"",ABS(G32-H32))</f>
        <v/>
      </c>
      <c r="W32" s="45" t="str">
        <f>IF(OR(ISBLANK(H32),ISBLANK(I32)),"",ABS(H32-I32))</f>
        <v/>
      </c>
      <c r="X32" s="45" t="str">
        <f>IF(OR(ISBLANK(I32),ISBLANK(J32)),"",ABS(I32-J32))</f>
        <v/>
      </c>
      <c r="Y32" s="45">
        <f ca="1">L32</f>
        <v>631</v>
      </c>
      <c r="Z32" s="45">
        <f>AVERAGE(Q32:X32)</f>
        <v>2109.3333333333335</v>
      </c>
      <c r="AA32" s="45">
        <f ca="1">ABS(Z32-Y32)</f>
        <v>1478.3333333333335</v>
      </c>
      <c r="AB32" s="45"/>
    </row>
    <row r="33" spans="1:28" ht="15.75" x14ac:dyDescent="0.25">
      <c r="A33" s="12" t="s">
        <v>38</v>
      </c>
      <c r="B33" s="14">
        <v>38673</v>
      </c>
      <c r="C33" s="13">
        <v>40953</v>
      </c>
      <c r="D33" s="33"/>
      <c r="E33" s="13"/>
      <c r="F33" s="13"/>
      <c r="G33" s="13"/>
      <c r="H33" s="13"/>
      <c r="I33" s="13"/>
      <c r="J33" s="17"/>
      <c r="K33" s="18">
        <f t="shared" si="1"/>
        <v>40953</v>
      </c>
      <c r="L33" s="19">
        <f t="shared" ca="1" si="0"/>
        <v>1669</v>
      </c>
      <c r="M33" s="20"/>
      <c r="N33" s="21">
        <f t="shared" si="2"/>
        <v>2</v>
      </c>
      <c r="P33" s="12" t="s">
        <v>38</v>
      </c>
      <c r="Q33" s="45">
        <f>IF(OR(ISBLANK(B33),ISBLANK(C33)),"",ABS(B33-C33))</f>
        <v>2280</v>
      </c>
      <c r="R33" s="45" t="str">
        <f>IF(OR(ISBLANK(C33),ISBLANK(D33)),"",ABS(C33-D33))</f>
        <v/>
      </c>
      <c r="S33" s="45" t="str">
        <f>IF(OR(ISBLANK(D33),ISBLANK(E33)),"",ABS(D33-E33))</f>
        <v/>
      </c>
      <c r="T33" s="45" t="str">
        <f>IF(OR(ISBLANK(E33),ISBLANK(F33)),"",ABS(E33-F33))</f>
        <v/>
      </c>
      <c r="U33" s="45" t="str">
        <f>IF(OR(ISBLANK(F33),ISBLANK(G33)),"",ABS(F33-G33))</f>
        <v/>
      </c>
      <c r="V33" s="45" t="str">
        <f>IF(OR(ISBLANK(G33),ISBLANK(H33)),"",ABS(G33-H33))</f>
        <v/>
      </c>
      <c r="W33" s="45" t="str">
        <f>IF(OR(ISBLANK(H33),ISBLANK(I33)),"",ABS(H33-I33))</f>
        <v/>
      </c>
      <c r="X33" s="45" t="str">
        <f>IF(OR(ISBLANK(I33),ISBLANK(J33)),"",ABS(I33-J33))</f>
        <v/>
      </c>
      <c r="Y33" s="45">
        <f ca="1">L33</f>
        <v>1669</v>
      </c>
      <c r="Z33" s="45">
        <f>AVERAGE(Q33:X33)</f>
        <v>2280</v>
      </c>
      <c r="AA33" s="45">
        <f ca="1">ABS(Z33-Y33)</f>
        <v>611</v>
      </c>
      <c r="AB33" s="45"/>
    </row>
    <row r="34" spans="1:28" ht="15.75" x14ac:dyDescent="0.25">
      <c r="A34" s="12" t="s">
        <v>36</v>
      </c>
      <c r="B34" s="24">
        <v>36216</v>
      </c>
      <c r="C34" s="32">
        <v>37067</v>
      </c>
      <c r="D34" s="25">
        <v>38195</v>
      </c>
      <c r="E34" s="13">
        <v>40283</v>
      </c>
      <c r="F34" s="13">
        <v>40865</v>
      </c>
      <c r="G34" s="13"/>
      <c r="H34" s="13"/>
      <c r="I34" s="13"/>
      <c r="J34" s="17"/>
      <c r="K34" s="18">
        <f t="shared" si="1"/>
        <v>40865</v>
      </c>
      <c r="L34" s="19">
        <f t="shared" ca="1" si="0"/>
        <v>1757</v>
      </c>
      <c r="M34" s="20"/>
      <c r="N34" s="21">
        <f t="shared" si="2"/>
        <v>5</v>
      </c>
      <c r="P34" s="12" t="s">
        <v>36</v>
      </c>
      <c r="Q34" s="45">
        <f>IF(OR(ISBLANK(B34),ISBLANK(C34)),"",ABS(B34-C34))</f>
        <v>851</v>
      </c>
      <c r="R34" s="45">
        <f>IF(OR(ISBLANK(C34),ISBLANK(D34)),"",ABS(C34-D34))</f>
        <v>1128</v>
      </c>
      <c r="S34" s="45">
        <f>IF(OR(ISBLANK(D34),ISBLANK(E34)),"",ABS(D34-E34))</f>
        <v>2088</v>
      </c>
      <c r="T34" s="45">
        <f>IF(OR(ISBLANK(E34),ISBLANK(F34)),"",ABS(E34-F34))</f>
        <v>582</v>
      </c>
      <c r="U34" s="45" t="str">
        <f>IF(OR(ISBLANK(F34),ISBLANK(G34)),"",ABS(F34-G34))</f>
        <v/>
      </c>
      <c r="V34" s="45" t="str">
        <f>IF(OR(ISBLANK(G34),ISBLANK(H34)),"",ABS(G34-H34))</f>
        <v/>
      </c>
      <c r="W34" s="45" t="str">
        <f>IF(OR(ISBLANK(H34),ISBLANK(I34)),"",ABS(H34-I34))</f>
        <v/>
      </c>
      <c r="X34" s="45" t="str">
        <f>IF(OR(ISBLANK(I34),ISBLANK(J34)),"",ABS(I34-J34))</f>
        <v/>
      </c>
      <c r="Y34" s="45">
        <f ca="1">L34</f>
        <v>1757</v>
      </c>
      <c r="Z34" s="45">
        <f>AVERAGE(Q34:X34)</f>
        <v>1162.25</v>
      </c>
      <c r="AA34" s="45">
        <f ca="1">ABS(Z34-Y34)</f>
        <v>594.75</v>
      </c>
      <c r="AB34" s="45"/>
    </row>
    <row r="35" spans="1:28" ht="15.75" x14ac:dyDescent="0.25">
      <c r="A35" s="12" t="s">
        <v>47</v>
      </c>
      <c r="B35" s="32">
        <v>37077</v>
      </c>
      <c r="C35" s="34">
        <v>40464</v>
      </c>
      <c r="D35" s="13"/>
      <c r="E35" s="13"/>
      <c r="F35" s="13"/>
      <c r="G35" s="13"/>
      <c r="H35" s="13"/>
      <c r="I35" s="13"/>
      <c r="J35" s="17"/>
      <c r="K35" s="18">
        <f t="shared" si="1"/>
        <v>40464</v>
      </c>
      <c r="L35" s="19">
        <f t="shared" ca="1" si="0"/>
        <v>2158</v>
      </c>
      <c r="M35" s="20"/>
      <c r="N35" s="21">
        <f t="shared" si="2"/>
        <v>2</v>
      </c>
      <c r="P35" s="12" t="s">
        <v>47</v>
      </c>
      <c r="Q35" s="45">
        <f>IF(OR(ISBLANK(B35),ISBLANK(C35)),"",ABS(B35-C35))</f>
        <v>3387</v>
      </c>
      <c r="R35" s="45" t="str">
        <f>IF(OR(ISBLANK(C35),ISBLANK(D35)),"",ABS(C35-D35))</f>
        <v/>
      </c>
      <c r="S35" s="45" t="str">
        <f>IF(OR(ISBLANK(D35),ISBLANK(E35)),"",ABS(D35-E35))</f>
        <v/>
      </c>
      <c r="T35" s="45" t="str">
        <f>IF(OR(ISBLANK(E35),ISBLANK(F35)),"",ABS(E35-F35))</f>
        <v/>
      </c>
      <c r="U35" s="45" t="str">
        <f>IF(OR(ISBLANK(F35),ISBLANK(G35)),"",ABS(F35-G35))</f>
        <v/>
      </c>
      <c r="V35" s="45" t="str">
        <f>IF(OR(ISBLANK(G35),ISBLANK(H35)),"",ABS(G35-H35))</f>
        <v/>
      </c>
      <c r="W35" s="45" t="str">
        <f>IF(OR(ISBLANK(H35),ISBLANK(I35)),"",ABS(H35-I35))</f>
        <v/>
      </c>
      <c r="X35" s="45" t="str">
        <f>IF(OR(ISBLANK(I35),ISBLANK(J35)),"",ABS(I35-J35))</f>
        <v/>
      </c>
      <c r="Y35" s="45">
        <f ca="1">L35</f>
        <v>2158</v>
      </c>
      <c r="Z35" s="45">
        <f>AVERAGE(Q35:X35)</f>
        <v>3387</v>
      </c>
      <c r="AA35" s="45">
        <f ca="1">ABS(Z35-Y35)</f>
        <v>1229</v>
      </c>
      <c r="AB35" s="45"/>
    </row>
    <row r="36" spans="1:28" ht="15.75" x14ac:dyDescent="0.25">
      <c r="A36" s="12" t="s">
        <v>48</v>
      </c>
      <c r="B36" s="24">
        <v>36216</v>
      </c>
      <c r="C36" s="13">
        <v>39541</v>
      </c>
      <c r="D36" s="15">
        <v>42354</v>
      </c>
      <c r="E36" s="13"/>
      <c r="F36" s="13"/>
      <c r="G36" s="13"/>
      <c r="H36" s="13"/>
      <c r="I36" s="13"/>
      <c r="J36" s="17"/>
      <c r="K36" s="18">
        <f>MAX(C36:J36)</f>
        <v>42354</v>
      </c>
      <c r="L36" s="19">
        <f ca="1">ABS(K36-TODAY()-61)</f>
        <v>329</v>
      </c>
      <c r="M36" s="20"/>
      <c r="N36" s="21">
        <f t="shared" si="2"/>
        <v>3</v>
      </c>
      <c r="P36" s="12" t="s">
        <v>48</v>
      </c>
      <c r="Q36" s="45">
        <f>IF(OR(ISBLANK(B36),ISBLANK(C36)),"",ABS(B36-C36))</f>
        <v>3325</v>
      </c>
      <c r="R36" s="45">
        <f>IF(OR(ISBLANK(C36),ISBLANK(D36)),"",ABS(C36-D36))</f>
        <v>2813</v>
      </c>
      <c r="S36" s="45" t="str">
        <f>IF(OR(ISBLANK(D36),ISBLANK(E36)),"",ABS(D36-E36))</f>
        <v/>
      </c>
      <c r="T36" s="45" t="str">
        <f>IF(OR(ISBLANK(E36),ISBLANK(F36)),"",ABS(E36-F36))</f>
        <v/>
      </c>
      <c r="U36" s="45" t="str">
        <f>IF(OR(ISBLANK(F36),ISBLANK(G36)),"",ABS(F36-G36))</f>
        <v/>
      </c>
      <c r="V36" s="45" t="str">
        <f>IF(OR(ISBLANK(G36),ISBLANK(H36)),"",ABS(G36-H36))</f>
        <v/>
      </c>
      <c r="W36" s="45" t="str">
        <f>IF(OR(ISBLANK(H36),ISBLANK(I36)),"",ABS(H36-I36))</f>
        <v/>
      </c>
      <c r="X36" s="45" t="str">
        <f>IF(OR(ISBLANK(I36),ISBLANK(J36)),"",ABS(I36-J36))</f>
        <v/>
      </c>
      <c r="Y36" s="45">
        <f ca="1">L36</f>
        <v>329</v>
      </c>
      <c r="Z36" s="45">
        <f>AVERAGE(Q36:X36)</f>
        <v>3069</v>
      </c>
      <c r="AA36" s="45">
        <f ca="1">ABS(Z36-Y36)</f>
        <v>2740</v>
      </c>
      <c r="AB36" s="45"/>
    </row>
    <row r="37" spans="1:28" ht="15.75" x14ac:dyDescent="0.25">
      <c r="A37" s="12" t="s">
        <v>34</v>
      </c>
      <c r="B37" s="14">
        <v>38712</v>
      </c>
      <c r="C37" s="13">
        <v>40926</v>
      </c>
      <c r="D37" s="13"/>
      <c r="E37" s="13"/>
      <c r="F37" s="13"/>
      <c r="G37" s="13"/>
      <c r="H37" s="13"/>
      <c r="I37" s="13"/>
      <c r="J37" s="17"/>
      <c r="K37" s="18">
        <f t="shared" si="1"/>
        <v>40926</v>
      </c>
      <c r="L37" s="19">
        <f t="shared" ca="1" si="0"/>
        <v>1696</v>
      </c>
      <c r="M37" s="20"/>
      <c r="N37" s="21">
        <f t="shared" si="2"/>
        <v>2</v>
      </c>
      <c r="P37" s="12" t="s">
        <v>34</v>
      </c>
      <c r="Q37" s="45">
        <f>IF(OR(ISBLANK(B37),ISBLANK(C37)),"",ABS(B37-C37))</f>
        <v>2214</v>
      </c>
      <c r="R37" s="45" t="str">
        <f>IF(OR(ISBLANK(C37),ISBLANK(D37)),"",ABS(C37-D37))</f>
        <v/>
      </c>
      <c r="S37" s="45" t="str">
        <f>IF(OR(ISBLANK(D37),ISBLANK(E37)),"",ABS(D37-E37))</f>
        <v/>
      </c>
      <c r="T37" s="45" t="str">
        <f>IF(OR(ISBLANK(E37),ISBLANK(F37)),"",ABS(E37-F37))</f>
        <v/>
      </c>
      <c r="U37" s="45" t="str">
        <f>IF(OR(ISBLANK(F37),ISBLANK(G37)),"",ABS(F37-G37))</f>
        <v/>
      </c>
      <c r="V37" s="45" t="str">
        <f>IF(OR(ISBLANK(G37),ISBLANK(H37)),"",ABS(G37-H37))</f>
        <v/>
      </c>
      <c r="W37" s="45" t="str">
        <f>IF(OR(ISBLANK(H37),ISBLANK(I37)),"",ABS(H37-I37))</f>
        <v/>
      </c>
      <c r="X37" s="45" t="str">
        <f>IF(OR(ISBLANK(I37),ISBLANK(J37)),"",ABS(I37-J37))</f>
        <v/>
      </c>
      <c r="Y37" s="45">
        <f ca="1">L37</f>
        <v>1696</v>
      </c>
      <c r="Z37" s="45">
        <f>AVERAGE(Q37:X37)</f>
        <v>2214</v>
      </c>
      <c r="AA37" s="45">
        <f ca="1">ABS(Z37-Y37)</f>
        <v>518</v>
      </c>
      <c r="AB37" s="45"/>
    </row>
    <row r="38" spans="1:28" ht="15.75" x14ac:dyDescent="0.25">
      <c r="A38" s="12" t="s">
        <v>20</v>
      </c>
      <c r="B38" s="24">
        <v>36216</v>
      </c>
      <c r="C38" s="13">
        <v>39541</v>
      </c>
      <c r="D38" s="13"/>
      <c r="E38" s="13"/>
      <c r="F38" s="13"/>
      <c r="G38" s="13"/>
      <c r="H38" s="13"/>
      <c r="I38" s="13"/>
      <c r="J38" s="17"/>
      <c r="K38" s="18">
        <f t="shared" si="1"/>
        <v>39541</v>
      </c>
      <c r="L38" s="19">
        <f t="shared" ca="1" si="0"/>
        <v>3081</v>
      </c>
      <c r="M38" s="20"/>
      <c r="N38" s="21">
        <f t="shared" si="2"/>
        <v>2</v>
      </c>
      <c r="P38" s="12" t="s">
        <v>20</v>
      </c>
      <c r="Q38" s="45">
        <f>IF(OR(ISBLANK(B38),ISBLANK(C38)),"",ABS(B38-C38))</f>
        <v>3325</v>
      </c>
      <c r="R38" s="45" t="str">
        <f>IF(OR(ISBLANK(C38),ISBLANK(D38)),"",ABS(C38-D38))</f>
        <v/>
      </c>
      <c r="S38" s="45" t="str">
        <f>IF(OR(ISBLANK(D38),ISBLANK(E38)),"",ABS(D38-E38))</f>
        <v/>
      </c>
      <c r="T38" s="45" t="str">
        <f>IF(OR(ISBLANK(E38),ISBLANK(F38)),"",ABS(E38-F38))</f>
        <v/>
      </c>
      <c r="U38" s="45" t="str">
        <f>IF(OR(ISBLANK(F38),ISBLANK(G38)),"",ABS(F38-G38))</f>
        <v/>
      </c>
      <c r="V38" s="45" t="str">
        <f>IF(OR(ISBLANK(G38),ISBLANK(H38)),"",ABS(G38-H38))</f>
        <v/>
      </c>
      <c r="W38" s="45" t="str">
        <f>IF(OR(ISBLANK(H38),ISBLANK(I38)),"",ABS(H38-I38))</f>
        <v/>
      </c>
      <c r="X38" s="45" t="str">
        <f>IF(OR(ISBLANK(I38),ISBLANK(J38)),"",ABS(I38-J38))</f>
        <v/>
      </c>
      <c r="Y38" s="45">
        <f ca="1">L38</f>
        <v>3081</v>
      </c>
      <c r="Z38" s="45">
        <f>AVERAGE(Q38:X38)</f>
        <v>3325</v>
      </c>
      <c r="AA38" s="45">
        <f ca="1">ABS(Z38-Y38)</f>
        <v>244</v>
      </c>
      <c r="AB38" s="45"/>
    </row>
    <row r="39" spans="1:28" ht="15.75" x14ac:dyDescent="0.25">
      <c r="A39" s="12" t="s">
        <v>35</v>
      </c>
      <c r="B39" s="14">
        <v>38712</v>
      </c>
      <c r="C39" s="13">
        <v>40926</v>
      </c>
      <c r="D39" s="13"/>
      <c r="E39" s="13"/>
      <c r="F39" s="13"/>
      <c r="G39" s="13"/>
      <c r="H39" s="13"/>
      <c r="I39" s="13"/>
      <c r="J39" s="17"/>
      <c r="K39" s="18">
        <f t="shared" si="1"/>
        <v>40926</v>
      </c>
      <c r="L39" s="19">
        <f t="shared" ca="1" si="0"/>
        <v>1696</v>
      </c>
      <c r="M39" s="20"/>
      <c r="N39" s="21">
        <f t="shared" si="2"/>
        <v>2</v>
      </c>
      <c r="P39" s="12" t="s">
        <v>35</v>
      </c>
      <c r="Q39" s="45">
        <f>IF(OR(ISBLANK(B39),ISBLANK(C39)),"",ABS(B39-C39))</f>
        <v>2214</v>
      </c>
      <c r="R39" s="45" t="str">
        <f>IF(OR(ISBLANK(C39),ISBLANK(D39)),"",ABS(C39-D39))</f>
        <v/>
      </c>
      <c r="S39" s="45" t="str">
        <f>IF(OR(ISBLANK(D39),ISBLANK(E39)),"",ABS(D39-E39))</f>
        <v/>
      </c>
      <c r="T39" s="45" t="str">
        <f>IF(OR(ISBLANK(E39),ISBLANK(F39)),"",ABS(E39-F39))</f>
        <v/>
      </c>
      <c r="U39" s="45" t="str">
        <f>IF(OR(ISBLANK(F39),ISBLANK(G39)),"",ABS(F39-G39))</f>
        <v/>
      </c>
      <c r="V39" s="45" t="str">
        <f>IF(OR(ISBLANK(G39),ISBLANK(H39)),"",ABS(G39-H39))</f>
        <v/>
      </c>
      <c r="W39" s="45" t="str">
        <f>IF(OR(ISBLANK(H39),ISBLANK(I39)),"",ABS(H39-I39))</f>
        <v/>
      </c>
      <c r="X39" s="45" t="str">
        <f>IF(OR(ISBLANK(I39),ISBLANK(J39)),"",ABS(I39-J39))</f>
        <v/>
      </c>
      <c r="Y39" s="45">
        <f ca="1">L39</f>
        <v>1696</v>
      </c>
      <c r="Z39" s="45">
        <f>AVERAGE(Q39:X39)</f>
        <v>2214</v>
      </c>
      <c r="AA39" s="45">
        <f ca="1">ABS(Z39-Y39)</f>
        <v>518</v>
      </c>
      <c r="AB39" s="45"/>
    </row>
    <row r="40" spans="1:28" ht="15.75" x14ac:dyDescent="0.25">
      <c r="A40" s="12" t="s">
        <v>50</v>
      </c>
      <c r="B40" s="24">
        <v>36237</v>
      </c>
      <c r="C40" s="13">
        <v>39358</v>
      </c>
      <c r="D40" s="15">
        <v>42354</v>
      </c>
      <c r="E40" s="13"/>
      <c r="F40" s="13"/>
      <c r="G40" s="13"/>
      <c r="H40" s="13"/>
      <c r="I40" s="13"/>
      <c r="J40" s="17"/>
      <c r="K40" s="18">
        <f t="shared" si="1"/>
        <v>42354</v>
      </c>
      <c r="L40" s="19">
        <f t="shared" ca="1" si="0"/>
        <v>268</v>
      </c>
      <c r="M40" s="20"/>
      <c r="N40" s="21">
        <f t="shared" si="2"/>
        <v>3</v>
      </c>
      <c r="P40" s="12" t="s">
        <v>50</v>
      </c>
      <c r="Q40" s="45">
        <f>IF(OR(ISBLANK(B40),ISBLANK(C40)),"",ABS(B40-C40))</f>
        <v>3121</v>
      </c>
      <c r="R40" s="45">
        <f>IF(OR(ISBLANK(C40),ISBLANK(D40)),"",ABS(C40-D40))</f>
        <v>2996</v>
      </c>
      <c r="S40" s="45" t="str">
        <f>IF(OR(ISBLANK(D40),ISBLANK(E40)),"",ABS(D40-E40))</f>
        <v/>
      </c>
      <c r="T40" s="45" t="str">
        <f>IF(OR(ISBLANK(E40),ISBLANK(F40)),"",ABS(E40-F40))</f>
        <v/>
      </c>
      <c r="U40" s="45" t="str">
        <f>IF(OR(ISBLANK(F40),ISBLANK(G40)),"",ABS(F40-G40))</f>
        <v/>
      </c>
      <c r="V40" s="45" t="str">
        <f>IF(OR(ISBLANK(G40),ISBLANK(H40)),"",ABS(G40-H40))</f>
        <v/>
      </c>
      <c r="W40" s="45" t="str">
        <f>IF(OR(ISBLANK(H40),ISBLANK(I40)),"",ABS(H40-I40))</f>
        <v/>
      </c>
      <c r="X40" s="45" t="str">
        <f>IF(OR(ISBLANK(I40),ISBLANK(J40)),"",ABS(I40-J40))</f>
        <v/>
      </c>
      <c r="Y40" s="45">
        <f ca="1">L40</f>
        <v>268</v>
      </c>
      <c r="Z40" s="45">
        <f>AVERAGE(Q40:X40)</f>
        <v>3058.5</v>
      </c>
      <c r="AA40" s="45">
        <f ca="1">ABS(Z40-Y40)</f>
        <v>2790.5</v>
      </c>
      <c r="AB40" s="45"/>
    </row>
    <row r="41" spans="1:28" ht="15.75" x14ac:dyDescent="0.25">
      <c r="A41" s="12" t="s">
        <v>41</v>
      </c>
      <c r="B41" s="35">
        <v>36867</v>
      </c>
      <c r="C41" s="13">
        <v>40135</v>
      </c>
      <c r="D41" s="13"/>
      <c r="E41" s="13"/>
      <c r="F41" s="13"/>
      <c r="G41" s="13"/>
      <c r="H41" s="13"/>
      <c r="I41" s="13"/>
      <c r="J41" s="17"/>
      <c r="K41" s="18">
        <f t="shared" si="1"/>
        <v>40135</v>
      </c>
      <c r="L41" s="19">
        <f t="shared" ca="1" si="0"/>
        <v>2487</v>
      </c>
      <c r="M41" s="20"/>
      <c r="N41" s="21">
        <f t="shared" si="2"/>
        <v>2</v>
      </c>
      <c r="P41" s="12" t="s">
        <v>41</v>
      </c>
      <c r="Q41" s="45">
        <f>IF(OR(ISBLANK(B41),ISBLANK(C41)),"",ABS(B41-C41))</f>
        <v>3268</v>
      </c>
      <c r="R41" s="45" t="str">
        <f>IF(OR(ISBLANK(C41),ISBLANK(D41)),"",ABS(C41-D41))</f>
        <v/>
      </c>
      <c r="S41" s="45" t="str">
        <f>IF(OR(ISBLANK(D41),ISBLANK(E41)),"",ABS(D41-E41))</f>
        <v/>
      </c>
      <c r="T41" s="45" t="str">
        <f>IF(OR(ISBLANK(E41),ISBLANK(F41)),"",ABS(E41-F41))</f>
        <v/>
      </c>
      <c r="U41" s="45" t="str">
        <f>IF(OR(ISBLANK(F41),ISBLANK(G41)),"",ABS(F41-G41))</f>
        <v/>
      </c>
      <c r="V41" s="45" t="str">
        <f>IF(OR(ISBLANK(G41),ISBLANK(H41)),"",ABS(G41-H41))</f>
        <v/>
      </c>
      <c r="W41" s="45" t="str">
        <f>IF(OR(ISBLANK(H41),ISBLANK(I41)),"",ABS(H41-I41))</f>
        <v/>
      </c>
      <c r="X41" s="45" t="str">
        <f>IF(OR(ISBLANK(I41),ISBLANK(J41)),"",ABS(I41-J41))</f>
        <v/>
      </c>
      <c r="Y41" s="45">
        <f ca="1">L41</f>
        <v>2487</v>
      </c>
      <c r="Z41" s="45">
        <f>AVERAGE(Q41:X41)</f>
        <v>3268</v>
      </c>
      <c r="AA41" s="45">
        <f ca="1">ABS(Z41-Y41)</f>
        <v>781</v>
      </c>
      <c r="AB41" s="45"/>
    </row>
    <row r="42" spans="1:28" ht="16.5" thickBot="1" x14ac:dyDescent="0.3">
      <c r="A42" s="12" t="s">
        <v>51</v>
      </c>
      <c r="B42" s="24">
        <v>36237</v>
      </c>
      <c r="C42" s="13">
        <v>39429</v>
      </c>
      <c r="D42" s="13">
        <v>42508</v>
      </c>
      <c r="E42" s="13"/>
      <c r="F42" s="13"/>
      <c r="G42" s="13"/>
      <c r="H42" s="13"/>
      <c r="I42" s="13"/>
      <c r="J42" s="17"/>
      <c r="K42" s="18">
        <f t="shared" si="1"/>
        <v>42508</v>
      </c>
      <c r="L42" s="19">
        <f t="shared" ca="1" si="0"/>
        <v>114</v>
      </c>
      <c r="M42" s="20"/>
      <c r="N42" s="21">
        <f t="shared" si="2"/>
        <v>3</v>
      </c>
      <c r="P42" s="12" t="s">
        <v>51</v>
      </c>
      <c r="Q42" s="45">
        <f>IF(OR(ISBLANK(B42),ISBLANK(C42)),"",ABS(B42-C42))</f>
        <v>3192</v>
      </c>
      <c r="R42" s="45">
        <f>IF(OR(ISBLANK(C42),ISBLANK(D42)),"",ABS(C42-D42))</f>
        <v>3079</v>
      </c>
      <c r="S42" s="45" t="str">
        <f>IF(OR(ISBLANK(D42),ISBLANK(E42)),"",ABS(D42-E42))</f>
        <v/>
      </c>
      <c r="T42" s="45" t="str">
        <f>IF(OR(ISBLANK(E42),ISBLANK(F42)),"",ABS(E42-F42))</f>
        <v/>
      </c>
      <c r="U42" s="45" t="str">
        <f>IF(OR(ISBLANK(F42),ISBLANK(G42)),"",ABS(F42-G42))</f>
        <v/>
      </c>
      <c r="V42" s="45" t="str">
        <f>IF(OR(ISBLANK(G42),ISBLANK(H42)),"",ABS(G42-H42))</f>
        <v/>
      </c>
      <c r="W42" s="45" t="str">
        <f>IF(OR(ISBLANK(H42),ISBLANK(I42)),"",ABS(H42-I42))</f>
        <v/>
      </c>
      <c r="X42" s="45" t="str">
        <f>IF(OR(ISBLANK(I42),ISBLANK(J42)),"",ABS(I42-J42))</f>
        <v/>
      </c>
      <c r="Y42" s="45">
        <f ca="1">L42</f>
        <v>114</v>
      </c>
      <c r="Z42" s="45">
        <f>AVERAGE(Q42:X42)</f>
        <v>3135.5</v>
      </c>
      <c r="AA42" s="45">
        <f ca="1">ABS(Z42-Y42)</f>
        <v>3021.5</v>
      </c>
      <c r="AB42" s="45"/>
    </row>
    <row r="43" spans="1:28" ht="15.75" x14ac:dyDescent="0.25">
      <c r="A43" s="12" t="s">
        <v>27</v>
      </c>
      <c r="B43" s="3">
        <v>38813</v>
      </c>
      <c r="C43" s="13">
        <v>41135</v>
      </c>
      <c r="D43" s="36">
        <v>41298</v>
      </c>
      <c r="E43" s="13">
        <v>41388</v>
      </c>
      <c r="F43" s="13"/>
      <c r="G43" s="13"/>
      <c r="H43" s="13"/>
      <c r="I43" s="13"/>
      <c r="J43" s="17"/>
      <c r="K43" s="18">
        <f t="shared" si="1"/>
        <v>41388</v>
      </c>
      <c r="L43" s="19">
        <f t="shared" ca="1" si="0"/>
        <v>1234</v>
      </c>
      <c r="M43" s="20"/>
      <c r="N43" s="21">
        <f t="shared" si="2"/>
        <v>4</v>
      </c>
      <c r="P43" s="12" t="s">
        <v>27</v>
      </c>
      <c r="Q43" s="45">
        <f>IF(OR(ISBLANK(B43),ISBLANK(C43)),"",ABS(B43-C43))</f>
        <v>2322</v>
      </c>
      <c r="R43" s="45">
        <f>IF(OR(ISBLANK(C43),ISBLANK(D43)),"",ABS(C43-D43))</f>
        <v>163</v>
      </c>
      <c r="S43" s="45">
        <f>IF(OR(ISBLANK(D43),ISBLANK(E43)),"",ABS(D43-E43))</f>
        <v>90</v>
      </c>
      <c r="T43" s="45" t="str">
        <f>IF(OR(ISBLANK(E43),ISBLANK(F43)),"",ABS(E43-F43))</f>
        <v/>
      </c>
      <c r="U43" s="45" t="str">
        <f>IF(OR(ISBLANK(F43),ISBLANK(G43)),"",ABS(F43-G43))</f>
        <v/>
      </c>
      <c r="V43" s="45" t="str">
        <f>IF(OR(ISBLANK(G43),ISBLANK(H43)),"",ABS(G43-H43))</f>
        <v/>
      </c>
      <c r="W43" s="45" t="str">
        <f>IF(OR(ISBLANK(H43),ISBLANK(I43)),"",ABS(H43-I43))</f>
        <v/>
      </c>
      <c r="X43" s="45" t="str">
        <f>IF(OR(ISBLANK(I43),ISBLANK(J43)),"",ABS(I43-J43))</f>
        <v/>
      </c>
      <c r="Y43" s="45">
        <f ca="1">L43</f>
        <v>1234</v>
      </c>
      <c r="Z43" s="45">
        <f>AVERAGE(Q43:X43)</f>
        <v>858.33333333333337</v>
      </c>
      <c r="AA43" s="45">
        <f ca="1">ABS(Z43-Y43)</f>
        <v>375.66666666666663</v>
      </c>
      <c r="AB43" s="45"/>
    </row>
    <row r="44" spans="1:28" ht="16.5" thickBot="1" x14ac:dyDescent="0.3">
      <c r="A44" s="37" t="s">
        <v>49</v>
      </c>
      <c r="B44" s="24">
        <v>36237</v>
      </c>
      <c r="C44" s="38">
        <v>39058</v>
      </c>
      <c r="D44" s="39">
        <v>41409</v>
      </c>
      <c r="E44" s="27">
        <v>41991</v>
      </c>
      <c r="F44" s="39">
        <v>42314</v>
      </c>
      <c r="G44" s="39"/>
      <c r="H44" s="39"/>
      <c r="I44" s="39"/>
      <c r="J44" s="40"/>
      <c r="K44" s="18">
        <f t="shared" si="1"/>
        <v>42314</v>
      </c>
      <c r="L44" s="19">
        <f t="shared" ca="1" si="0"/>
        <v>308</v>
      </c>
      <c r="M44" s="20"/>
      <c r="N44" s="21">
        <f t="shared" si="2"/>
        <v>5</v>
      </c>
      <c r="P44" s="37" t="s">
        <v>49</v>
      </c>
      <c r="Q44" s="45">
        <f>IF(OR(ISBLANK(B44),ISBLANK(C44)),"",ABS(B44-C44))</f>
        <v>2821</v>
      </c>
      <c r="R44" s="45">
        <f>IF(OR(ISBLANK(C44),ISBLANK(D44)),"",ABS(C44-D44))</f>
        <v>2351</v>
      </c>
      <c r="S44" s="45">
        <f>IF(OR(ISBLANK(D44),ISBLANK(E44)),"",ABS(D44-E44))</f>
        <v>582</v>
      </c>
      <c r="T44" s="45">
        <f>IF(OR(ISBLANK(E44),ISBLANK(F44)),"",ABS(E44-F44))</f>
        <v>323</v>
      </c>
      <c r="U44" s="45" t="str">
        <f>IF(OR(ISBLANK(F44),ISBLANK(G44)),"",ABS(F44-G44))</f>
        <v/>
      </c>
      <c r="V44" s="45" t="str">
        <f>IF(OR(ISBLANK(G44),ISBLANK(H44)),"",ABS(G44-H44))</f>
        <v/>
      </c>
      <c r="W44" s="45" t="str">
        <f>IF(OR(ISBLANK(H44),ISBLANK(I44)),"",ABS(H44-I44))</f>
        <v/>
      </c>
      <c r="X44" s="45" t="str">
        <f>IF(OR(ISBLANK(I44),ISBLANK(J44)),"",ABS(I44-J44))</f>
        <v/>
      </c>
      <c r="Y44" s="45">
        <f ca="1">L44</f>
        <v>308</v>
      </c>
      <c r="Z44" s="45">
        <f>AVERAGE(Q44:X44)</f>
        <v>1519.25</v>
      </c>
      <c r="AA44" s="45">
        <f ca="1">ABS(Z44-Y44)</f>
        <v>1211.25</v>
      </c>
      <c r="AB44" s="45"/>
    </row>
    <row r="46" spans="1:28" ht="15.75" thickBot="1" x14ac:dyDescent="0.3"/>
    <row r="47" spans="1:28" ht="15.75" x14ac:dyDescent="0.25">
      <c r="R47" s="1"/>
      <c r="S47" s="41"/>
      <c r="T47" s="1" t="s">
        <v>0</v>
      </c>
      <c r="U47" s="41">
        <v>834.66666666666674</v>
      </c>
    </row>
    <row r="48" spans="1:28" ht="15.75" x14ac:dyDescent="0.25">
      <c r="R48" s="12"/>
      <c r="S48" s="43"/>
      <c r="T48" s="12" t="s">
        <v>13</v>
      </c>
      <c r="U48" s="43">
        <v>52.666666666666742</v>
      </c>
    </row>
    <row r="49" spans="18:21" ht="15.75" x14ac:dyDescent="0.25">
      <c r="R49" s="12"/>
      <c r="S49" s="43"/>
      <c r="T49" s="12" t="s">
        <v>15</v>
      </c>
      <c r="U49" s="43">
        <v>54</v>
      </c>
    </row>
    <row r="50" spans="18:21" ht="15.75" x14ac:dyDescent="0.25">
      <c r="R50" s="12"/>
      <c r="S50" s="42"/>
      <c r="T50" s="12" t="s">
        <v>16</v>
      </c>
      <c r="U50" s="42">
        <v>125.125</v>
      </c>
    </row>
    <row r="51" spans="18:21" ht="15.75" x14ac:dyDescent="0.25">
      <c r="R51" s="12"/>
      <c r="S51" s="42"/>
      <c r="T51" s="12" t="s">
        <v>18</v>
      </c>
      <c r="U51" s="42">
        <v>224.5</v>
      </c>
    </row>
    <row r="52" spans="18:21" ht="15.75" x14ac:dyDescent="0.25">
      <c r="R52" s="12"/>
      <c r="S52" s="43"/>
      <c r="T52" s="12" t="s">
        <v>20</v>
      </c>
      <c r="U52" s="43">
        <v>245</v>
      </c>
    </row>
    <row r="53" spans="18:21" ht="15.75" x14ac:dyDescent="0.25">
      <c r="R53" s="12"/>
      <c r="S53" s="42"/>
      <c r="T53" s="12" t="s">
        <v>22</v>
      </c>
      <c r="U53" s="42">
        <v>285</v>
      </c>
    </row>
    <row r="54" spans="18:21" ht="15.75" x14ac:dyDescent="0.25">
      <c r="R54" s="12"/>
      <c r="S54" s="43"/>
      <c r="T54" s="12" t="s">
        <v>24</v>
      </c>
      <c r="U54" s="43">
        <v>339</v>
      </c>
    </row>
    <row r="55" spans="18:21" ht="15.75" x14ac:dyDescent="0.25">
      <c r="R55" s="12"/>
      <c r="S55" s="43"/>
      <c r="T55" s="12" t="s">
        <v>25</v>
      </c>
      <c r="U55" s="43">
        <v>339</v>
      </c>
    </row>
    <row r="56" spans="18:21" ht="15.75" x14ac:dyDescent="0.25">
      <c r="R56" s="12"/>
      <c r="S56" s="42"/>
      <c r="T56" s="12" t="s">
        <v>27</v>
      </c>
      <c r="U56" s="42">
        <v>374.66666666666663</v>
      </c>
    </row>
    <row r="57" spans="18:21" ht="15.75" x14ac:dyDescent="0.25">
      <c r="R57" s="12"/>
      <c r="S57" s="42"/>
      <c r="T57" s="12" t="s">
        <v>28</v>
      </c>
      <c r="U57" s="42">
        <v>384</v>
      </c>
    </row>
    <row r="58" spans="18:21" ht="15.75" x14ac:dyDescent="0.25">
      <c r="R58" s="12"/>
      <c r="S58" s="43"/>
      <c r="T58" s="12" t="s">
        <v>30</v>
      </c>
      <c r="U58" s="43">
        <v>430.5</v>
      </c>
    </row>
    <row r="59" spans="18:21" ht="15.75" x14ac:dyDescent="0.25">
      <c r="R59" s="12"/>
      <c r="S59" s="43"/>
      <c r="T59" s="12" t="s">
        <v>31</v>
      </c>
      <c r="U59" s="43">
        <v>446</v>
      </c>
    </row>
    <row r="60" spans="18:21" ht="15.75" x14ac:dyDescent="0.25">
      <c r="R60" s="12"/>
      <c r="S60" s="43"/>
      <c r="T60" s="12" t="s">
        <v>21</v>
      </c>
      <c r="U60" s="43">
        <v>461.20000000000005</v>
      </c>
    </row>
    <row r="61" spans="18:21" ht="15.75" x14ac:dyDescent="0.25">
      <c r="R61" s="12"/>
      <c r="S61" s="42"/>
      <c r="T61" s="12" t="s">
        <v>33</v>
      </c>
      <c r="U61" s="42">
        <v>491</v>
      </c>
    </row>
    <row r="62" spans="18:21" ht="15.75" x14ac:dyDescent="0.25">
      <c r="R62" s="12"/>
      <c r="S62" s="42"/>
      <c r="T62" s="12" t="s">
        <v>34</v>
      </c>
      <c r="U62" s="42">
        <v>519</v>
      </c>
    </row>
    <row r="63" spans="18:21" ht="15.75" x14ac:dyDescent="0.25">
      <c r="R63" s="12"/>
      <c r="S63" s="42"/>
      <c r="T63" s="12" t="s">
        <v>35</v>
      </c>
      <c r="U63" s="42">
        <v>519</v>
      </c>
    </row>
    <row r="64" spans="18:21" ht="15.75" x14ac:dyDescent="0.25">
      <c r="R64" s="12"/>
      <c r="S64" s="43"/>
      <c r="T64" s="12" t="s">
        <v>36</v>
      </c>
      <c r="U64" s="43">
        <v>593.75</v>
      </c>
    </row>
    <row r="65" spans="18:21" ht="15.75" x14ac:dyDescent="0.25">
      <c r="R65" s="12"/>
      <c r="S65" s="42"/>
      <c r="T65" s="12" t="s">
        <v>38</v>
      </c>
      <c r="U65" s="42">
        <v>612</v>
      </c>
    </row>
    <row r="66" spans="18:21" ht="15.75" x14ac:dyDescent="0.25">
      <c r="R66" s="12"/>
      <c r="S66" s="42"/>
      <c r="T66" s="12" t="s">
        <v>32</v>
      </c>
      <c r="U66" s="42">
        <v>751</v>
      </c>
    </row>
    <row r="67" spans="18:21" ht="15.75" x14ac:dyDescent="0.25">
      <c r="R67" s="12"/>
      <c r="S67" s="42"/>
      <c r="T67" s="12" t="s">
        <v>41</v>
      </c>
      <c r="U67" s="42">
        <v>782</v>
      </c>
    </row>
    <row r="68" spans="18:21" ht="15.75" x14ac:dyDescent="0.25">
      <c r="R68" s="12"/>
      <c r="S68" s="42"/>
      <c r="T68" s="12" t="s">
        <v>23</v>
      </c>
      <c r="U68" s="42">
        <v>802</v>
      </c>
    </row>
    <row r="69" spans="18:21" ht="15.75" x14ac:dyDescent="0.25">
      <c r="R69" s="12"/>
      <c r="S69" s="42"/>
      <c r="T69" s="12" t="s">
        <v>42</v>
      </c>
      <c r="U69" s="42">
        <v>815</v>
      </c>
    </row>
    <row r="70" spans="18:21" ht="15.75" x14ac:dyDescent="0.25">
      <c r="R70" s="12"/>
      <c r="S70" s="43"/>
      <c r="T70" s="12" t="s">
        <v>45</v>
      </c>
      <c r="U70" s="43">
        <v>923</v>
      </c>
    </row>
    <row r="71" spans="18:21" ht="15.75" x14ac:dyDescent="0.25">
      <c r="R71" s="12"/>
      <c r="S71" s="42"/>
      <c r="T71" s="12" t="s">
        <v>29</v>
      </c>
      <c r="U71" s="42">
        <v>973</v>
      </c>
    </row>
    <row r="72" spans="18:21" ht="15.75" x14ac:dyDescent="0.25">
      <c r="R72" s="12"/>
      <c r="S72" s="43"/>
      <c r="T72" s="12" t="s">
        <v>37</v>
      </c>
      <c r="U72" s="43">
        <v>973.5</v>
      </c>
    </row>
    <row r="73" spans="18:21" ht="15.75" x14ac:dyDescent="0.25">
      <c r="R73" s="12"/>
      <c r="S73" s="42"/>
      <c r="T73" s="12" t="s">
        <v>39</v>
      </c>
      <c r="U73" s="42">
        <v>1071</v>
      </c>
    </row>
    <row r="74" spans="18:21" ht="15.75" x14ac:dyDescent="0.25">
      <c r="R74" s="12"/>
      <c r="S74" s="43"/>
      <c r="T74" s="12" t="s">
        <v>40</v>
      </c>
      <c r="U74" s="43">
        <v>1091</v>
      </c>
    </row>
    <row r="75" spans="18:21" ht="15.75" x14ac:dyDescent="0.25">
      <c r="R75" s="12"/>
      <c r="S75" s="43"/>
      <c r="T75" s="12" t="s">
        <v>44</v>
      </c>
      <c r="U75" s="43">
        <v>1102.5</v>
      </c>
    </row>
    <row r="76" spans="18:21" ht="15.75" x14ac:dyDescent="0.25">
      <c r="R76" s="12"/>
      <c r="S76" s="42"/>
      <c r="T76" s="12" t="s">
        <v>12</v>
      </c>
      <c r="U76" s="42">
        <v>1102.5999999999999</v>
      </c>
    </row>
    <row r="77" spans="18:21" ht="15.75" x14ac:dyDescent="0.25">
      <c r="R77" s="12"/>
      <c r="S77" s="43"/>
      <c r="T77" s="12" t="s">
        <v>17</v>
      </c>
      <c r="U77" s="43">
        <v>1144.3333333333333</v>
      </c>
    </row>
    <row r="78" spans="18:21" ht="15.75" x14ac:dyDescent="0.25">
      <c r="R78" s="12"/>
      <c r="S78" s="43"/>
      <c r="T78" s="12" t="s">
        <v>49</v>
      </c>
      <c r="U78" s="43">
        <v>1212.25</v>
      </c>
    </row>
    <row r="79" spans="18:21" ht="15.75" x14ac:dyDescent="0.25">
      <c r="R79" s="12"/>
      <c r="S79" s="42"/>
      <c r="T79" s="12" t="s">
        <v>26</v>
      </c>
      <c r="U79" s="42">
        <v>1223.8</v>
      </c>
    </row>
    <row r="80" spans="18:21" ht="15.75" x14ac:dyDescent="0.25">
      <c r="R80" s="12"/>
      <c r="S80" s="42"/>
      <c r="T80" s="12" t="s">
        <v>47</v>
      </c>
      <c r="U80" s="42">
        <v>1230</v>
      </c>
    </row>
    <row r="81" spans="18:21" ht="15.75" x14ac:dyDescent="0.25">
      <c r="R81" s="12"/>
      <c r="S81" s="42"/>
      <c r="T81" s="12" t="s">
        <v>19</v>
      </c>
      <c r="U81" s="42">
        <v>1273.25</v>
      </c>
    </row>
    <row r="82" spans="18:21" ht="15.75" x14ac:dyDescent="0.25">
      <c r="R82" s="12"/>
      <c r="S82" s="43"/>
      <c r="T82" s="12" t="s">
        <v>46</v>
      </c>
      <c r="U82" s="43">
        <v>1479.3333333333335</v>
      </c>
    </row>
    <row r="83" spans="18:21" ht="15.75" x14ac:dyDescent="0.25">
      <c r="R83" s="12"/>
      <c r="S83" s="42"/>
      <c r="T83" s="12" t="s">
        <v>43</v>
      </c>
      <c r="U83" s="42">
        <v>1550.5</v>
      </c>
    </row>
    <row r="84" spans="18:21" ht="15.75" x14ac:dyDescent="0.25">
      <c r="R84" s="12"/>
      <c r="S84" s="43"/>
      <c r="T84" s="12" t="s">
        <v>14</v>
      </c>
      <c r="U84" s="43">
        <v>1606.5</v>
      </c>
    </row>
    <row r="85" spans="18:21" ht="15.75" x14ac:dyDescent="0.25">
      <c r="R85" s="12"/>
      <c r="S85" s="43"/>
      <c r="T85" s="12" t="s">
        <v>50</v>
      </c>
      <c r="U85" s="43">
        <v>2791.5</v>
      </c>
    </row>
    <row r="86" spans="18:21" ht="15.75" x14ac:dyDescent="0.25">
      <c r="R86" s="12"/>
      <c r="S86" s="43"/>
      <c r="T86" s="12" t="s">
        <v>48</v>
      </c>
      <c r="U86" s="43">
        <v>2802</v>
      </c>
    </row>
    <row r="87" spans="18:21" ht="16.5" thickBot="1" x14ac:dyDescent="0.3">
      <c r="R87" s="37"/>
      <c r="S87" s="44"/>
      <c r="T87" s="37" t="s">
        <v>51</v>
      </c>
      <c r="U87" s="44">
        <v>3022.5</v>
      </c>
    </row>
  </sheetData>
  <sortState ref="T48:U87">
    <sortCondition ref="U47"/>
  </sortState>
  <pageMargins left="0.7" right="0.7" top="0.75" bottom="0.75" header="0.3" footer="0.3"/>
  <pageSetup paperSize="9" orientation="portrait" horizontalDpi="1200" verticalDpi="12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</dc:creator>
  <cp:lastModifiedBy>wes</cp:lastModifiedBy>
  <dcterms:created xsi:type="dcterms:W3CDTF">2016-09-08T09:27:04Z</dcterms:created>
  <dcterms:modified xsi:type="dcterms:W3CDTF">2016-09-09T12:58:20Z</dcterms:modified>
</cp:coreProperties>
</file>