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es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5" i="1" l="1"/>
  <c r="AA45" i="1" s="1"/>
  <c r="Z44" i="1"/>
  <c r="AA44" i="1" s="1"/>
  <c r="N44" i="1"/>
  <c r="L44" i="1"/>
  <c r="K44" i="1"/>
  <c r="Z43" i="1"/>
  <c r="AA43" i="1" s="1"/>
  <c r="N43" i="1"/>
  <c r="K43" i="1"/>
  <c r="L43" i="1" s="1"/>
  <c r="Z42" i="1"/>
  <c r="AA42" i="1" s="1"/>
  <c r="N42" i="1"/>
  <c r="K42" i="1"/>
  <c r="L42" i="1" s="1"/>
  <c r="Z41" i="1"/>
  <c r="AA41" i="1" s="1"/>
  <c r="N41" i="1"/>
  <c r="L41" i="1"/>
  <c r="K41" i="1"/>
  <c r="AA40" i="1"/>
  <c r="Z40" i="1"/>
  <c r="N40" i="1"/>
  <c r="L40" i="1"/>
  <c r="K40" i="1"/>
  <c r="Z39" i="1"/>
  <c r="AA39" i="1" s="1"/>
  <c r="N39" i="1"/>
  <c r="L39" i="1"/>
  <c r="K39" i="1"/>
  <c r="Z38" i="1"/>
  <c r="AA38" i="1" s="1"/>
  <c r="N38" i="1"/>
  <c r="K38" i="1"/>
  <c r="L38" i="1" s="1"/>
  <c r="Z37" i="1"/>
  <c r="AA37" i="1" s="1"/>
  <c r="N37" i="1"/>
  <c r="L37" i="1"/>
  <c r="K37" i="1"/>
  <c r="Z36" i="1"/>
  <c r="AA36" i="1" s="1"/>
  <c r="N36" i="1"/>
  <c r="K36" i="1"/>
  <c r="L36" i="1" s="1"/>
  <c r="Z35" i="1"/>
  <c r="AA35" i="1" s="1"/>
  <c r="N35" i="1"/>
  <c r="L35" i="1"/>
  <c r="K35" i="1"/>
  <c r="Z34" i="1"/>
  <c r="AA34" i="1" s="1"/>
  <c r="N34" i="1"/>
  <c r="K34" i="1"/>
  <c r="L34" i="1" s="1"/>
  <c r="Z33" i="1"/>
  <c r="AA33" i="1" s="1"/>
  <c r="N33" i="1"/>
  <c r="L33" i="1"/>
  <c r="K33" i="1"/>
  <c r="Z32" i="1"/>
  <c r="AA32" i="1" s="1"/>
  <c r="N32" i="1"/>
  <c r="K32" i="1"/>
  <c r="L32" i="1" s="1"/>
  <c r="Z31" i="1"/>
  <c r="AA31" i="1" s="1"/>
  <c r="N31" i="1"/>
  <c r="L31" i="1"/>
  <c r="K31" i="1"/>
  <c r="Z30" i="1"/>
  <c r="AA30" i="1" s="1"/>
  <c r="N30" i="1"/>
  <c r="K30" i="1"/>
  <c r="L30" i="1" s="1"/>
  <c r="Z29" i="1"/>
  <c r="AA29" i="1" s="1"/>
  <c r="N29" i="1"/>
  <c r="L29" i="1"/>
  <c r="K29" i="1"/>
  <c r="Z28" i="1"/>
  <c r="AA28" i="1" s="1"/>
  <c r="N28" i="1"/>
  <c r="K28" i="1"/>
  <c r="L28" i="1" s="1"/>
  <c r="Z27" i="1"/>
  <c r="AA27" i="1" s="1"/>
  <c r="N27" i="1"/>
  <c r="L27" i="1"/>
  <c r="K27" i="1"/>
  <c r="Z26" i="1"/>
  <c r="AA26" i="1" s="1"/>
  <c r="N26" i="1"/>
  <c r="K26" i="1"/>
  <c r="L26" i="1" s="1"/>
  <c r="Z25" i="1"/>
  <c r="AA25" i="1" s="1"/>
  <c r="N25" i="1"/>
  <c r="L25" i="1"/>
  <c r="K25" i="1"/>
  <c r="Z24" i="1"/>
  <c r="AA24" i="1" s="1"/>
  <c r="N24" i="1"/>
  <c r="K24" i="1"/>
  <c r="L24" i="1" s="1"/>
  <c r="Z23" i="1"/>
  <c r="AA23" i="1" s="1"/>
  <c r="N23" i="1"/>
  <c r="L23" i="1"/>
  <c r="K23" i="1"/>
  <c r="Z22" i="1"/>
  <c r="AA22" i="1" s="1"/>
  <c r="N22" i="1"/>
  <c r="K22" i="1"/>
  <c r="L22" i="1" s="1"/>
  <c r="Z21" i="1"/>
  <c r="AA21" i="1" s="1"/>
  <c r="N21" i="1"/>
  <c r="L21" i="1"/>
  <c r="K21" i="1"/>
  <c r="Z20" i="1"/>
  <c r="AA20" i="1" s="1"/>
  <c r="N20" i="1"/>
  <c r="K20" i="1"/>
  <c r="L20" i="1" s="1"/>
  <c r="Z19" i="1"/>
  <c r="AA19" i="1" s="1"/>
  <c r="N19" i="1"/>
  <c r="L19" i="1"/>
  <c r="K19" i="1"/>
  <c r="Z18" i="1"/>
  <c r="AA18" i="1" s="1"/>
  <c r="N18" i="1"/>
  <c r="K18" i="1"/>
  <c r="L18" i="1" s="1"/>
  <c r="Z17" i="1"/>
  <c r="AA17" i="1" s="1"/>
  <c r="N17" i="1"/>
  <c r="L17" i="1"/>
  <c r="K17" i="1"/>
  <c r="Z16" i="1"/>
  <c r="AA16" i="1" s="1"/>
  <c r="N16" i="1"/>
  <c r="K16" i="1"/>
  <c r="L16" i="1" s="1"/>
  <c r="Z15" i="1"/>
  <c r="AA15" i="1" s="1"/>
  <c r="N15" i="1"/>
  <c r="L15" i="1"/>
  <c r="K15" i="1"/>
  <c r="Z14" i="1"/>
  <c r="AA14" i="1" s="1"/>
  <c r="N14" i="1"/>
  <c r="K14" i="1"/>
  <c r="L14" i="1" s="1"/>
  <c r="Z13" i="1"/>
  <c r="AA13" i="1" s="1"/>
  <c r="N13" i="1"/>
  <c r="L13" i="1"/>
  <c r="K13" i="1"/>
  <c r="Z12" i="1"/>
  <c r="AA12" i="1" s="1"/>
  <c r="N12" i="1"/>
  <c r="K12" i="1"/>
  <c r="L12" i="1" s="1"/>
  <c r="Z11" i="1"/>
  <c r="AA11" i="1" s="1"/>
  <c r="N11" i="1"/>
  <c r="L11" i="1"/>
  <c r="K11" i="1"/>
  <c r="Z10" i="1"/>
  <c r="AA10" i="1" s="1"/>
  <c r="N10" i="1"/>
  <c r="K10" i="1"/>
  <c r="L10" i="1" s="1"/>
  <c r="Z9" i="1"/>
  <c r="AA9" i="1" s="1"/>
  <c r="N9" i="1"/>
  <c r="L9" i="1"/>
  <c r="K9" i="1"/>
  <c r="Z8" i="1"/>
  <c r="AA8" i="1" s="1"/>
  <c r="N8" i="1"/>
  <c r="K8" i="1"/>
  <c r="L8" i="1" s="1"/>
  <c r="Z7" i="1"/>
  <c r="AA7" i="1" s="1"/>
  <c r="N7" i="1"/>
  <c r="L7" i="1"/>
  <c r="K7" i="1"/>
  <c r="Z6" i="1"/>
  <c r="AA6" i="1" s="1"/>
  <c r="N6" i="1"/>
  <c r="K6" i="1"/>
  <c r="L6" i="1" s="1"/>
  <c r="Y5" i="1"/>
  <c r="S5" i="1"/>
  <c r="R5" i="1"/>
  <c r="Q5" i="1"/>
  <c r="N5" i="1"/>
  <c r="L5" i="1"/>
  <c r="K5" i="1"/>
  <c r="N4" i="1"/>
  <c r="K4" i="1"/>
  <c r="L4" i="1" s="1"/>
  <c r="Z5" i="1" l="1"/>
  <c r="AA5" i="1"/>
</calcChain>
</file>

<file path=xl/comments1.xml><?xml version="1.0" encoding="utf-8"?>
<comments xmlns="http://schemas.openxmlformats.org/spreadsheetml/2006/main">
  <authors>
    <author>Un utilisateur satisfait de Microsoft Office</author>
    <author>JEAN PAUL PIERREL</author>
    <author>VINCENT SGUERRA</author>
    <author>DIDIER BLANC</author>
    <author>GERARD HENAFF</author>
    <author>FOS/MER GLATEFE</author>
  </authors>
  <commentList>
    <comment ref="B4" authorId="0" shapeId="0">
      <text>
        <r>
          <rPr>
            <b/>
            <sz val="8"/>
            <color indexed="81"/>
            <rFont val="Tahoma"/>
          </rPr>
          <t>Moteur remplacé le 19/10/98 pour cause de boite à bornes déssérée ( sur 4 vis : 1 manquante , 1 cassée et les 2 autres impossibles à resserer ) et pleine d'eau .</t>
        </r>
      </text>
    </comment>
    <comment ref="C4" authorId="1" shapeId="0">
      <text>
        <r>
          <rPr>
            <b/>
            <sz val="8"/>
            <color indexed="81"/>
            <rFont val="Tahoma"/>
          </rPr>
          <t>VINCENT SGUERRA::</t>
        </r>
        <r>
          <rPr>
            <sz val="8"/>
            <color indexed="81"/>
            <rFont val="Tahoma"/>
          </rPr>
          <t xml:space="preserve">
JEU AXIAL ABRE MOTEUR REMPLACE
Durée = 2 705Jours &gt; 7 ans</t>
        </r>
      </text>
    </comment>
    <comment ref="D4" authorId="2" shapeId="0">
      <text>
        <r>
          <rPr>
            <b/>
            <sz val="8"/>
            <color indexed="81"/>
            <rFont val="Tahoma"/>
          </rPr>
          <t>VINCENT SGUERRA:</t>
        </r>
        <r>
          <rPr>
            <sz val="8"/>
            <color indexed="81"/>
            <rFont val="Tahoma"/>
          </rPr>
          <t xml:space="preserve">
Durée = 1 977Jours &lt; 5 ans</t>
        </r>
      </text>
    </comment>
    <comment ref="E4" authorId="2" shapeId="0">
      <text>
        <r>
          <rPr>
            <b/>
            <sz val="10"/>
            <color indexed="81"/>
            <rFont val="Tahoma"/>
          </rPr>
          <t>VINCENT SGUERRA:</t>
        </r>
        <r>
          <rPr>
            <sz val="10"/>
            <color indexed="81"/>
            <rFont val="Tahoma"/>
          </rPr>
          <t xml:space="preserve">
Défaut isolement
Leroy Somer rouge
799 jours</t>
        </r>
      </text>
    </comment>
    <comment ref="B5" authorId="0" shapeId="0">
      <text>
        <r>
          <rPr>
            <b/>
            <sz val="8"/>
            <color indexed="81"/>
            <rFont val="Tahoma"/>
          </rPr>
          <t>Moteur remplacé le 04/06/98 en systématique pour ancienneté</t>
        </r>
      </text>
    </comment>
    <comment ref="C5" authorId="1" shapeId="0">
      <text>
        <r>
          <rPr>
            <b/>
            <sz val="8"/>
            <color indexed="81"/>
            <rFont val="Tahoma"/>
          </rPr>
          <t>SGUERRA Vincent::</t>
        </r>
        <r>
          <rPr>
            <sz val="8"/>
            <color indexed="81"/>
            <rFont val="Tahoma"/>
          </rPr>
          <t xml:space="preserve">
MOTEUR BLOQUE REMPLACE
Durée = 2 457Jours &gt; 5 ans</t>
        </r>
      </text>
    </comment>
    <comment ref="B6" authorId="0" shapeId="0">
      <text>
        <r>
          <rPr>
            <b/>
            <sz val="8"/>
            <color indexed="81"/>
            <rFont val="Tahoma"/>
          </rPr>
          <t>Moteur remplacé pour défaut d'isolement .</t>
        </r>
      </text>
    </comment>
    <comment ref="C6" authorId="2" shapeId="0">
      <text>
        <r>
          <rPr>
            <b/>
            <sz val="8"/>
            <color indexed="81"/>
            <rFont val="Tahoma"/>
          </rPr>
          <t>VINCENT SGUERRA:</t>
        </r>
        <r>
          <rPr>
            <sz val="8"/>
            <color indexed="81"/>
            <rFont val="Tahoma"/>
          </rPr>
          <t xml:space="preserve">
Durée = 3 063Jours &gt; 7ans</t>
        </r>
      </text>
    </comment>
    <comment ref="B7" authorId="0" shapeId="0">
      <text>
        <r>
          <rPr>
            <b/>
            <sz val="8"/>
            <color indexed="81"/>
            <rFont val="Tahoma"/>
          </rPr>
          <t>Moteur remplacé le 04/06/98 en systématique pour anciénneté</t>
        </r>
      </text>
    </comment>
    <comment ref="C7" authorId="0" shapeId="0">
      <text>
        <r>
          <rPr>
            <b/>
            <sz val="8"/>
            <color indexed="81"/>
            <rFont val="Tahoma"/>
          </rPr>
          <t xml:space="preserve">VINCENT SGUERRA:
moteur remplace le 19/10/98 en preventif
suite a probleme mecanique :palier rouleau desserre et fortes vibrations.
Durée = 137Jours &lt; 5ans
</t>
        </r>
      </text>
    </comment>
    <comment ref="D7" authorId="0" shapeId="0">
      <text>
        <r>
          <rPr>
            <b/>
            <sz val="8"/>
            <color indexed="81"/>
            <rFont val="Tahoma"/>
          </rPr>
          <t>Moteur remplacé le 28/04/99 , en préventif , 
pour échauffement suite à rouleau bloqué .</t>
        </r>
      </text>
    </comment>
    <comment ref="E7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Moteur remplacé suite vetuisté</t>
        </r>
      </text>
    </comment>
    <comment ref="F7" authorId="2" shapeId="0">
      <text>
        <r>
          <rPr>
            <b/>
            <sz val="8"/>
            <color indexed="81"/>
            <rFont val="Tahoma"/>
          </rPr>
          <t>VINCENT SGUERRA:</t>
        </r>
        <r>
          <rPr>
            <sz val="8"/>
            <color indexed="81"/>
            <rFont val="Tahoma"/>
          </rPr>
          <t xml:space="preserve">
15/04/2010 : remplacement preventif moteur</t>
        </r>
      </text>
    </comment>
    <comment ref="G7" authorId="2" shapeId="0">
      <text>
        <r>
          <rPr>
            <b/>
            <sz val="8"/>
            <color indexed="81"/>
            <rFont val="Tahoma"/>
          </rPr>
          <t>VINCENT SGUERRA:</t>
        </r>
        <r>
          <rPr>
            <sz val="8"/>
            <color indexed="81"/>
            <rFont val="Tahoma"/>
          </rPr>
          <t xml:space="preserve">
 Remplacement systematique du moteur
537 Jours</t>
        </r>
      </text>
    </comment>
    <comment ref="B8" authorId="4" shapeId="0">
      <text>
        <r>
          <rPr>
            <b/>
            <sz val="8"/>
            <color indexed="81"/>
            <rFont val="Tahoma"/>
          </rPr>
          <t>Remplacement moteur le 13/10/99 pour état général suite à démontage pour travaux TEM .</t>
        </r>
        <r>
          <rPr>
            <sz val="8"/>
            <color indexed="81"/>
            <rFont val="Tahoma"/>
          </rPr>
          <t xml:space="preserve">
</t>
        </r>
      </text>
    </comment>
    <comment ref="C8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Remplacement automoteur suite blocage sur tablette</t>
        </r>
      </text>
    </comment>
    <comment ref="D8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Remplacement moteur et allonge suite casse allonge</t>
        </r>
      </text>
    </comment>
    <comment ref="B9" authorId="0" shapeId="0">
      <text>
        <r>
          <rPr>
            <b/>
            <sz val="8"/>
            <color indexed="81"/>
            <rFont val="Tahoma"/>
          </rPr>
          <t>Moteur remplacé pour défaut d'isolement .</t>
        </r>
      </text>
    </comment>
    <comment ref="C9" authorId="0" shapeId="0">
      <text>
        <r>
          <rPr>
            <b/>
            <sz val="8"/>
            <color indexed="81"/>
            <rFont val="Tahoma"/>
          </rPr>
          <t>Moteur remplacé suite à déclenchement du thermique .
(enlevé morceau de tôle sous rouleau).</t>
        </r>
      </text>
    </comment>
    <comment ref="D9" authorId="0" shapeId="0">
      <text>
        <r>
          <rPr>
            <b/>
            <sz val="8"/>
            <color indexed="81"/>
            <rFont val="Tahoma"/>
          </rPr>
          <t>CABLE EN COURT CIRCUIT AU RAS DU PE</t>
        </r>
      </text>
    </comment>
    <comment ref="E9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Remplace moteur suite cable coupe sortie PE</t>
        </r>
      </text>
    </comment>
    <comment ref="B10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remplacement moteur suite remplacement rouleau par tem</t>
        </r>
      </text>
    </comment>
    <comment ref="C10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Remplace moteur suite cable coupe sortie PE</t>
        </r>
      </text>
    </comment>
    <comment ref="D10" authorId="2" shapeId="0">
      <text>
        <r>
          <rPr>
            <b/>
            <sz val="8"/>
            <color indexed="81"/>
            <rFont val="Tahoma"/>
          </rPr>
          <t>VINCENT SGUERRA:</t>
        </r>
        <r>
          <rPr>
            <sz val="8"/>
            <color indexed="81"/>
            <rFont val="Tahoma"/>
          </rPr>
          <t xml:space="preserve">
03/12/2009 : remplacement préventif du moteur</t>
        </r>
      </text>
    </comment>
    <comment ref="E10" authorId="2" shapeId="0">
      <text>
        <r>
          <rPr>
            <b/>
            <sz val="8"/>
            <color indexed="81"/>
            <rFont val="Tahoma"/>
          </rPr>
          <t>VINCENT SGUERRA:</t>
        </r>
        <r>
          <rPr>
            <sz val="8"/>
            <color indexed="81"/>
            <rFont val="Tahoma"/>
          </rPr>
          <t xml:space="preserve">
04/04/2013 : remplacement moteur suite nombreux bloquage du rouleau</t>
        </r>
      </text>
    </comment>
    <comment ref="B11" authorId="0" shapeId="0">
      <text>
        <r>
          <rPr>
            <b/>
            <sz val="8"/>
            <color indexed="81"/>
            <rFont val="Tahoma"/>
          </rPr>
          <t>Moteur remplacé pour défaut d'isolement le 10/09/97 .</t>
        </r>
      </text>
    </comment>
    <comment ref="C11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Remplace moteur suite remplacement rouleau pour tem</t>
        </r>
      </text>
    </comment>
    <comment ref="B13" authorId="0" shapeId="0">
      <text>
        <r>
          <rPr>
            <b/>
            <sz val="8"/>
            <color indexed="81"/>
            <rFont val="Tahoma"/>
          </rPr>
          <t>Moteur remplacé en systématique le 04/06/98 pour anciénneté</t>
        </r>
      </text>
    </comment>
    <comment ref="E13" authorId="2" shapeId="0">
      <text>
        <r>
          <rPr>
            <b/>
            <sz val="8"/>
            <color indexed="81"/>
            <rFont val="Tahoma"/>
          </rPr>
          <t>VINCENT SGUERRA:</t>
        </r>
        <r>
          <rPr>
            <sz val="8"/>
            <color indexed="81"/>
            <rFont val="Tahoma"/>
          </rPr>
          <t xml:space="preserve">
04/07/13 : Remplacement systematique  --&gt; Moteur ROSE</t>
        </r>
      </text>
    </comment>
    <comment ref="F13" authorId="2" shapeId="0">
      <text>
        <r>
          <rPr>
            <b/>
            <sz val="10"/>
            <color indexed="81"/>
            <rFont val="Tahoma"/>
          </rPr>
          <t>VINCENT SGUERRA:</t>
        </r>
        <r>
          <rPr>
            <sz val="10"/>
            <color indexed="81"/>
            <rFont val="Tahoma"/>
          </rPr>
          <t xml:space="preserve">
Jeu roulement AV isolement = 0
212 jours</t>
        </r>
      </text>
    </comment>
    <comment ref="B15" authorId="0" shapeId="0">
      <text>
        <r>
          <rPr>
            <b/>
            <sz val="8"/>
            <color indexed="81"/>
            <rFont val="Tahoma"/>
          </rPr>
          <t xml:space="preserve">Moteur remplacé le 10/01/99 pour cause d' infiltrations d'eau </t>
        </r>
      </text>
    </comment>
    <comment ref="B16" authorId="0" shapeId="0">
      <text>
        <r>
          <rPr>
            <b/>
            <sz val="8"/>
            <color indexed="81"/>
            <rFont val="Tahoma"/>
          </rPr>
          <t>Moteur remplacé en systématique suite à incidents du 10/01/99 sur le A12</t>
        </r>
      </text>
    </comment>
    <comment ref="C16" authorId="1" shapeId="0">
      <text>
        <r>
          <rPr>
            <b/>
            <sz val="8"/>
            <color indexed="81"/>
            <rFont val="Tahoma"/>
          </rPr>
          <t>JEAN PAUL PIERREL:</t>
        </r>
        <r>
          <rPr>
            <sz val="8"/>
            <color indexed="81"/>
            <rFont val="Tahoma"/>
          </rPr>
          <t xml:space="preserve">
MOTEUR EN DEFAUT D'ISOLEMENT MASSE FRANCHE REMPLACE</t>
        </r>
      </text>
    </comment>
    <comment ref="B18" authorId="0" shapeId="0">
      <text>
        <r>
          <rPr>
            <b/>
            <sz val="8"/>
            <color indexed="81"/>
            <rFont val="Tahoma"/>
          </rPr>
          <t>Moteur remplacé en systématique suite à incidents sur le A12</t>
        </r>
      </text>
    </comment>
    <comment ref="C18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isolement tres bas
cable a 2MOhm</t>
        </r>
      </text>
    </comment>
    <comment ref="D18" authorId="1" shapeId="0">
      <text>
        <r>
          <rPr>
            <b/>
            <sz val="8"/>
            <color indexed="81"/>
            <rFont val="Tahoma"/>
          </rPr>
          <t>JEAN PAUL PIERREL:</t>
        </r>
        <r>
          <rPr>
            <sz val="8"/>
            <color indexed="81"/>
            <rFont val="Tahoma"/>
          </rPr>
          <t xml:space="preserve">
DEFAUT D'ISOLEMENT SUBITE SUR LE MOTEUR REMPLACE</t>
        </r>
      </text>
    </comment>
    <comment ref="B19" authorId="1" shapeId="0">
      <text>
        <r>
          <rPr>
            <b/>
            <sz val="8"/>
            <color indexed="81"/>
            <rFont val="Tahoma"/>
          </rPr>
          <t>JEAN PAUL PIERREL:</t>
        </r>
        <r>
          <rPr>
            <sz val="8"/>
            <color indexed="81"/>
            <rFont val="Tahoma"/>
          </rPr>
          <t xml:space="preserve">
REMPLACEMENT MOTEUR A LA MASSE</t>
        </r>
      </text>
    </comment>
    <comment ref="B20" authorId="0" shapeId="0">
      <text>
        <r>
          <rPr>
            <b/>
            <sz val="8"/>
            <color indexed="81"/>
            <rFont val="Tahoma"/>
          </rPr>
          <t xml:space="preserve">Moteur remplacé en systématique suite à incidents sur le A12 </t>
        </r>
      </text>
    </comment>
    <comment ref="B22" authorId="0" shapeId="0">
      <text>
        <r>
          <rPr>
            <b/>
            <sz val="8"/>
            <color indexed="81"/>
            <rFont val="Tahoma"/>
          </rPr>
          <t>Moteur remplacé en systématique le 25/02/99 .</t>
        </r>
      </text>
    </comment>
    <comment ref="B24" authorId="0" shapeId="0">
      <text>
        <r>
          <rPr>
            <b/>
            <sz val="8"/>
            <color indexed="81"/>
            <rFont val="Tahoma"/>
          </rPr>
          <t>Moteur cassé pendant remplacement de rouleau par TEM .</t>
        </r>
      </text>
    </comment>
    <comment ref="C24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moteur a 1,2Mohm suite a contrôle.Remplace moteur</t>
        </r>
      </text>
    </comment>
    <comment ref="B25" authorId="0" shapeId="0">
      <text>
        <r>
          <rPr>
            <b/>
            <sz val="8"/>
            <color indexed="81"/>
            <rFont val="Tahoma"/>
          </rPr>
          <t>Moteur déclenché .
Expertise à ACE , constaté : Rotor a frotté ,
roulement côte accouplement a glissé sur l'arbre .</t>
        </r>
      </text>
    </comment>
    <comment ref="B26" authorId="0" shapeId="0">
      <text>
        <r>
          <rPr>
            <b/>
            <sz val="8"/>
            <color indexed="81"/>
            <rFont val="Tahoma"/>
          </rPr>
          <t>Moteur immobile au démarrage de la table 1.
Remplacé le 19/02/98 .
Apparemment , Moteur pas en cause .</t>
        </r>
      </text>
    </comment>
    <comment ref="B27" authorId="1" shapeId="0">
      <text>
        <r>
          <rPr>
            <b/>
            <sz val="8"/>
            <color indexed="81"/>
            <rFont val="Tahoma"/>
          </rPr>
          <t>JEAN PAUL PIERREL:</t>
        </r>
        <r>
          <rPr>
            <sz val="8"/>
            <color indexed="81"/>
            <rFont val="Tahoma"/>
          </rPr>
          <t xml:space="preserve">
MOTEUR D'AVANT 1996 REMPLACE EN PREVENTIF </t>
        </r>
      </text>
    </comment>
    <comment ref="B28" authorId="0" shapeId="0">
      <text>
        <r>
          <rPr>
            <b/>
            <sz val="8"/>
            <color indexed="81"/>
            <rFont val="Tahoma"/>
          </rPr>
          <t>Moteur remplacé en systématique le 25/02/99 .</t>
        </r>
      </text>
    </comment>
    <comment ref="C28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cable sorti presse etoupe
coupe(moteur),remplacement moteur</t>
        </r>
      </text>
    </comment>
    <comment ref="B29" authorId="1" shapeId="0">
      <text>
        <r>
          <rPr>
            <b/>
            <sz val="8"/>
            <color indexed="81"/>
            <rFont val="Tahoma"/>
          </rPr>
          <t>JEAN PAUL PIERREL:</t>
        </r>
        <r>
          <rPr>
            <sz val="8"/>
            <color indexed="81"/>
            <rFont val="Tahoma"/>
          </rPr>
          <t xml:space="preserve">
MOTEUR D'AVANT 1996 REMPLACE EN PREVENTIF</t>
        </r>
      </text>
    </comment>
    <comment ref="B30" authorId="0" shapeId="0">
      <text>
        <r>
          <rPr>
            <b/>
            <sz val="8"/>
            <color indexed="81"/>
            <rFont val="Tahoma"/>
          </rPr>
          <t>Moteur remplacé le 10/09/97 pour graisseur inutilisable .</t>
        </r>
      </text>
    </comment>
    <comment ref="C30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moteur remplace suite pb sur rouleau .idem que moteur A29;Moteur avec axe tordu</t>
        </r>
      </text>
    </comment>
    <comment ref="B31" authorId="1" shapeId="0">
      <text>
        <r>
          <rPr>
            <b/>
            <sz val="8"/>
            <color indexed="81"/>
            <rFont val="Tahoma"/>
          </rPr>
          <t>JEAN PAUL PIERREL:</t>
        </r>
        <r>
          <rPr>
            <sz val="8"/>
            <color indexed="81"/>
            <rFont val="Tahoma"/>
          </rPr>
          <t xml:space="preserve">
MOTEUR D'AVANT 1996 REMPLACE EN PREVENTIF </t>
        </r>
      </text>
    </comment>
    <comment ref="B32" authorId="0" shapeId="0">
      <text>
        <r>
          <rPr>
            <b/>
            <sz val="8"/>
            <color indexed="81"/>
            <rFont val="Tahoma"/>
          </rPr>
          <t>Moteur remplacé pour graisseur submergé par la rouille.</t>
        </r>
      </text>
    </comment>
    <comment ref="C32" authorId="3" shapeId="0">
      <text>
        <r>
          <rPr>
            <b/>
            <sz val="8"/>
            <color indexed="81"/>
            <rFont val="Tahoma"/>
          </rPr>
          <t>PIERREL JP
MOTEUR EN DEFAUT D'ISOLEMENT REMPLACE</t>
        </r>
      </text>
    </comment>
    <comment ref="D32" authorId="2" shapeId="0">
      <text>
        <r>
          <rPr>
            <b/>
            <sz val="8"/>
            <color indexed="81"/>
            <rFont val="Tahoma"/>
          </rPr>
          <t>VINCENT SGUERRA:</t>
        </r>
        <r>
          <rPr>
            <sz val="8"/>
            <color indexed="81"/>
            <rFont val="Tahoma"/>
          </rPr>
          <t xml:space="preserve">
13/12/12 : remplacement systematique du moteur</t>
        </r>
      </text>
    </comment>
    <comment ref="B33" authorId="3" shapeId="0">
      <text>
        <r>
          <rPr>
            <b/>
            <sz val="8"/>
            <color indexed="81"/>
            <rFont val="Tahoma"/>
          </rPr>
          <t>PIERREL JP
MOTEUR SANS GRAISSEUR REMPLACE</t>
        </r>
      </text>
    </comment>
    <comment ref="B34" authorId="0" shapeId="0">
      <text>
        <r>
          <rPr>
            <b/>
            <sz val="8"/>
            <color indexed="81"/>
            <rFont val="Tahoma"/>
          </rPr>
          <t>Moteur remplacé en systématique le 25/02/99 .</t>
        </r>
      </text>
    </comment>
    <comment ref="C34" authorId="5" shapeId="0">
      <text>
        <r>
          <rPr>
            <b/>
            <sz val="8"/>
            <color indexed="81"/>
            <rFont val="Tahoma"/>
          </rPr>
          <t>Moteur remplacé le 25/06/01 suite à plusieurs déclenchements thermiques dûs à palier bloqué .</t>
        </r>
        <r>
          <rPr>
            <sz val="8"/>
            <color indexed="81"/>
            <rFont val="Tahoma"/>
          </rPr>
          <t xml:space="preserve">
</t>
        </r>
      </text>
    </comment>
    <comment ref="D34" authorId="1" shapeId="0">
      <text>
        <r>
          <rPr>
            <b/>
            <sz val="8"/>
            <color indexed="81"/>
            <rFont val="Tahoma"/>
          </rPr>
          <t>JEAN PAUL PIERREL:</t>
        </r>
        <r>
          <rPr>
            <sz val="8"/>
            <color indexed="81"/>
            <rFont val="Tahoma"/>
          </rPr>
          <t xml:space="preserve">
MOTEUR REMPLACE CABLE COUPE SORTIE BOITE FROTTE SUR LE CAPOT DE PROTECTION</t>
        </r>
      </text>
    </comment>
    <comment ref="B35" authorId="3" shapeId="0">
      <text>
        <r>
          <rPr>
            <b/>
            <sz val="8"/>
            <color indexed="81"/>
            <rFont val="Tahoma"/>
          </rPr>
          <t>DIDIER BLANC:</t>
        </r>
        <r>
          <rPr>
            <sz val="8"/>
            <color indexed="81"/>
            <rFont val="Tahoma"/>
          </rPr>
          <t xml:space="preserve">
isolement tres bas
phase 2 et 3 du cable a 0
</t>
        </r>
      </text>
    </comment>
    <comment ref="B36" authorId="0" shapeId="0">
      <text>
        <r>
          <rPr>
            <b/>
            <sz val="8"/>
            <color indexed="81"/>
            <rFont val="Tahoma"/>
          </rPr>
          <t>Moteur remplacé en systématique le 25/02/99 .</t>
        </r>
      </text>
    </comment>
    <comment ref="B37" authorId="1" shapeId="0">
      <text>
        <r>
          <rPr>
            <b/>
            <sz val="8"/>
            <color indexed="81"/>
            <rFont val="Tahoma"/>
          </rPr>
          <t>JEAN PAUL PIERREL:</t>
        </r>
        <r>
          <rPr>
            <sz val="8"/>
            <color indexed="81"/>
            <rFont val="Tahoma"/>
          </rPr>
          <t xml:space="preserve">
MOTEUR REMPLACE EN PREVENTIF</t>
        </r>
      </text>
    </comment>
    <comment ref="B38" authorId="0" shapeId="0">
      <text>
        <r>
          <rPr>
            <b/>
            <sz val="8"/>
            <color indexed="81"/>
            <rFont val="Tahoma"/>
          </rPr>
          <t>Moteur remplacé en systématique le 25/02/99 .</t>
        </r>
      </text>
    </comment>
    <comment ref="B39" authorId="1" shapeId="0">
      <text>
        <r>
          <rPr>
            <b/>
            <sz val="8"/>
            <color indexed="81"/>
            <rFont val="Tahoma"/>
          </rPr>
          <t>JEAN PAUL PIERREL:</t>
        </r>
        <r>
          <rPr>
            <sz val="8"/>
            <color indexed="81"/>
            <rFont val="Tahoma"/>
          </rPr>
          <t xml:space="preserve">
MOTEUR REMPLACE EN PREVENTIF</t>
        </r>
      </text>
    </comment>
    <comment ref="B40" authorId="0" shapeId="0">
      <text>
        <r>
          <rPr>
            <b/>
            <sz val="8"/>
            <color indexed="81"/>
            <rFont val="Tahoma"/>
          </rPr>
          <t xml:space="preserve">Moteur remplace en systematique              le 18/03/99                        </t>
        </r>
      </text>
    </comment>
    <comment ref="B41" authorId="4" shapeId="0">
      <text>
        <r>
          <rPr>
            <b/>
            <sz val="8"/>
            <color indexed="81"/>
            <rFont val="Tahoma"/>
          </rPr>
          <t>Moteur remplacé le 07/12/00 pour cause de rouleau bloqué .</t>
        </r>
        <r>
          <rPr>
            <sz val="8"/>
            <color indexed="81"/>
            <rFont val="Tahoma"/>
          </rPr>
          <t xml:space="preserve">
</t>
        </r>
      </text>
    </comment>
    <comment ref="B42" authorId="0" shapeId="0">
      <text>
        <r>
          <rPr>
            <b/>
            <sz val="8"/>
            <color indexed="81"/>
            <rFont val="Tahoma"/>
          </rPr>
          <t xml:space="preserve">Moteur remplace en systematique              le 18/03/99                        </t>
        </r>
      </text>
    </comment>
    <comment ref="B43" authorId="1" shapeId="0">
      <text>
        <r>
          <rPr>
            <b/>
            <sz val="8"/>
            <color indexed="81"/>
            <rFont val="Tahoma"/>
          </rPr>
          <t>JEAN PAUL PIERREL:</t>
        </r>
        <r>
          <rPr>
            <sz val="8"/>
            <color indexed="81"/>
            <rFont val="Tahoma"/>
          </rPr>
          <t xml:space="preserve">
REMPLACE MOTEUR POUR VETUSTE</t>
        </r>
      </text>
    </comment>
    <comment ref="C43" authorId="2" shapeId="0">
      <text>
        <r>
          <rPr>
            <b/>
            <sz val="8"/>
            <color indexed="81"/>
            <rFont val="Tahoma"/>
          </rPr>
          <t>VINCENT SGUERRA:</t>
        </r>
        <r>
          <rPr>
            <sz val="8"/>
            <color indexed="81"/>
            <rFont val="Tahoma"/>
          </rPr>
          <t xml:space="preserve">
24/01/2013: remplacement moteur suite roulement HS</t>
        </r>
      </text>
    </comment>
    <comment ref="E43" authorId="2" shapeId="0">
      <text>
        <r>
          <rPr>
            <b/>
            <sz val="8"/>
            <color indexed="81"/>
            <rFont val="Tahoma"/>
          </rPr>
          <t>VINCENT SGUERRA:</t>
        </r>
        <r>
          <rPr>
            <sz val="8"/>
            <color indexed="81"/>
            <rFont val="Tahoma"/>
          </rPr>
          <t xml:space="preserve">
24/04/2013: Remplacement moteur bleu N°13/07/121016608227 suite rouilement HS au bout de 3 mois par 1 siemens</t>
        </r>
      </text>
    </comment>
    <comment ref="B44" authorId="0" shapeId="0">
      <text>
        <r>
          <rPr>
            <b/>
            <sz val="8"/>
            <color indexed="81"/>
            <rFont val="Tahoma"/>
          </rPr>
          <t xml:space="preserve">Moteur remplace en systematique              le 18/03/99                        </t>
        </r>
      </text>
    </comment>
  </commentList>
</comments>
</file>

<file path=xl/sharedStrings.xml><?xml version="1.0" encoding="utf-8"?>
<sst xmlns="http://schemas.openxmlformats.org/spreadsheetml/2006/main" count="98" uniqueCount="56">
  <si>
    <t>A1</t>
  </si>
  <si>
    <t>Moteur</t>
  </si>
  <si>
    <t>TBF</t>
  </si>
  <si>
    <t>TBF2</t>
  </si>
  <si>
    <t>TBF3</t>
  </si>
  <si>
    <t>TBF4</t>
  </si>
  <si>
    <t>TBF5</t>
  </si>
  <si>
    <t>TBF6</t>
  </si>
  <si>
    <t>TBF7</t>
  </si>
  <si>
    <t>TBF8</t>
  </si>
  <si>
    <t>MTBF</t>
  </si>
  <si>
    <t>durée restante avant remplacement</t>
  </si>
  <si>
    <t>A2</t>
  </si>
  <si>
    <t>A15</t>
  </si>
  <si>
    <t>A3</t>
  </si>
  <si>
    <t>A17</t>
  </si>
  <si>
    <t>A4</t>
  </si>
  <si>
    <t>A5</t>
  </si>
  <si>
    <t>A18</t>
  </si>
  <si>
    <t>A6</t>
  </si>
  <si>
    <t>A35</t>
  </si>
  <si>
    <t>A7</t>
  </si>
  <si>
    <t>A26</t>
  </si>
  <si>
    <t>A8</t>
  </si>
  <si>
    <t>A9</t>
  </si>
  <si>
    <t>A11</t>
  </si>
  <si>
    <t>A10</t>
  </si>
  <si>
    <t>A40</t>
  </si>
  <si>
    <t>A16</t>
  </si>
  <si>
    <t>A12</t>
  </si>
  <si>
    <t>A13</t>
  </si>
  <si>
    <t>A23</t>
  </si>
  <si>
    <t>A14</t>
  </si>
  <si>
    <t>A22</t>
  </si>
  <si>
    <t>A34</t>
  </si>
  <si>
    <t>A36</t>
  </si>
  <si>
    <t>A31</t>
  </si>
  <si>
    <t>A19</t>
  </si>
  <si>
    <t>A30</t>
  </si>
  <si>
    <t>A20</t>
  </si>
  <si>
    <t>A21</t>
  </si>
  <si>
    <t>A38</t>
  </si>
  <si>
    <t>A28</t>
  </si>
  <si>
    <t>A24</t>
  </si>
  <si>
    <t>A25</t>
  </si>
  <si>
    <t>A27</t>
  </si>
  <si>
    <t>A29</t>
  </si>
  <si>
    <t>A32</t>
  </si>
  <si>
    <t>A33</t>
  </si>
  <si>
    <t>A41</t>
  </si>
  <si>
    <t>A37</t>
  </si>
  <si>
    <t>A39</t>
  </si>
  <si>
    <t>Durée de fonctionnement</t>
  </si>
  <si>
    <t>Dernier remplacement</t>
  </si>
  <si>
    <t>TBF Jusqu’à ajd</t>
  </si>
  <si>
    <t>date de remplacement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</si>
</sst>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#,##0\ &quot;Jours&quot;"/>
    <numFmt numFmtId="166" formatCode="d/m/yy;@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0"/>
      <color indexed="81"/>
      <name val="Tahoma"/>
    </font>
    <font>
      <sz val="10"/>
      <color indexed="81"/>
      <name val="Tahoma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5" fontId="0" fillId="0" borderId="5" xfId="0" applyNumberFormat="1" applyBorder="1" applyProtection="1">
      <protection locked="0"/>
    </xf>
    <xf numFmtId="0" fontId="0" fillId="0" borderId="6" xfId="0" applyBorder="1"/>
    <xf numFmtId="0" fontId="3" fillId="0" borderId="6" xfId="0" applyFont="1" applyBorder="1" applyAlignment="1">
      <alignment horizontal="center"/>
    </xf>
    <xf numFmtId="0" fontId="4" fillId="0" borderId="0" xfId="0" applyFont="1"/>
    <xf numFmtId="0" fontId="1" fillId="2" borderId="7" xfId="0" applyFont="1" applyFill="1" applyBorder="1" applyAlignment="1">
      <alignment horizontal="left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6" borderId="8" xfId="0" applyNumberFormat="1" applyFont="1" applyFill="1" applyBorder="1" applyAlignment="1">
      <alignment horizontal="center" vertical="center"/>
    </xf>
    <xf numFmtId="164" fontId="2" fillId="7" borderId="8" xfId="0" applyNumberFormat="1" applyFont="1" applyFill="1" applyBorder="1" applyAlignment="1">
      <alignment horizontal="center" vertical="center"/>
    </xf>
    <xf numFmtId="164" fontId="2" fillId="5" borderId="8" xfId="0" applyNumberFormat="1" applyFon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165" fontId="0" fillId="0" borderId="11" xfId="0" applyNumberFormat="1" applyBorder="1" applyProtection="1">
      <protection locked="0"/>
    </xf>
    <xf numFmtId="0" fontId="0" fillId="0" borderId="12" xfId="0" applyBorder="1"/>
    <xf numFmtId="0" fontId="3" fillId="0" borderId="12" xfId="0" applyFont="1" applyBorder="1" applyAlignment="1">
      <alignment horizontal="center"/>
    </xf>
    <xf numFmtId="1" fontId="0" fillId="0" borderId="0" xfId="0" applyNumberFormat="1"/>
    <xf numFmtId="164" fontId="2" fillId="2" borderId="8" xfId="0" applyNumberFormat="1" applyFont="1" applyFill="1" applyBorder="1" applyAlignment="1">
      <alignment horizontal="center" vertical="center"/>
    </xf>
    <xf numFmtId="164" fontId="2" fillId="8" borderId="8" xfId="0" applyNumberFormat="1" applyFont="1" applyFill="1" applyBorder="1" applyAlignment="1">
      <alignment horizontal="center" vertical="center"/>
    </xf>
    <xf numFmtId="164" fontId="5" fillId="9" borderId="8" xfId="0" applyNumberFormat="1" applyFont="1" applyFill="1" applyBorder="1" applyAlignment="1">
      <alignment horizontal="center" vertical="center"/>
    </xf>
    <xf numFmtId="164" fontId="2" fillId="10" borderId="8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164" fontId="3" fillId="4" borderId="9" xfId="0" applyNumberFormat="1" applyFont="1" applyFill="1" applyBorder="1" applyAlignment="1">
      <alignment horizontal="center" vertical="center"/>
    </xf>
    <xf numFmtId="164" fontId="2" fillId="11" borderId="8" xfId="0" applyNumberFormat="1" applyFont="1" applyFill="1" applyBorder="1" applyAlignment="1">
      <alignment horizontal="center" vertical="center"/>
    </xf>
    <xf numFmtId="164" fontId="2" fillId="12" borderId="8" xfId="0" applyNumberFormat="1" applyFont="1" applyFill="1" applyBorder="1" applyAlignment="1">
      <alignment horizontal="center" vertical="center"/>
    </xf>
    <xf numFmtId="164" fontId="2" fillId="13" borderId="8" xfId="0" applyNumberFormat="1" applyFont="1" applyFill="1" applyBorder="1" applyAlignment="1">
      <alignment horizontal="center" vertical="center"/>
    </xf>
    <xf numFmtId="164" fontId="2" fillId="14" borderId="8" xfId="0" applyNumberFormat="1" applyFont="1" applyFill="1" applyBorder="1" applyAlignment="1">
      <alignment horizontal="center" vertical="center"/>
    </xf>
    <xf numFmtId="164" fontId="2" fillId="15" borderId="8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164" fontId="5" fillId="16" borderId="8" xfId="0" applyNumberFormat="1" applyFont="1" applyFill="1" applyBorder="1" applyAlignment="1">
      <alignment horizontal="center" vertical="center"/>
    </xf>
    <xf numFmtId="166" fontId="3" fillId="0" borderId="11" xfId="0" applyNumberFormat="1" applyFont="1" applyBorder="1" applyAlignment="1">
      <alignment horizontal="center"/>
    </xf>
    <xf numFmtId="0" fontId="1" fillId="2" borderId="13" xfId="0" applyFont="1" applyFill="1" applyBorder="1" applyAlignment="1">
      <alignment horizontal="left" vertical="center"/>
    </xf>
    <xf numFmtId="164" fontId="2" fillId="17" borderId="14" xfId="0" applyNumberFormat="1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72" displayName="Tableau72" ref="P4:AA45" totalsRowShown="0">
  <autoFilter ref="P4:AA45"/>
  <sortState ref="P5:AA45">
    <sortCondition ref="AA5"/>
  </sortState>
  <tableColumns count="12">
    <tableColumn id="1" name="Moteur"/>
    <tableColumn id="2" name="TBF"/>
    <tableColumn id="3" name="TBF2"/>
    <tableColumn id="4" name="TBF3"/>
    <tableColumn id="5" name="TBF4"/>
    <tableColumn id="6" name="TBF5"/>
    <tableColumn id="7" name="TBF6"/>
    <tableColumn id="8" name="TBF7"/>
    <tableColumn id="9" name="TBF8"/>
    <tableColumn id="10" name="TBF Jusqu’à ajd"/>
    <tableColumn id="11" name="MTBF" dataDxfId="1">
      <calculatedColumnFormula>AVERAGE(Q5:X5)</calculatedColumnFormula>
    </tableColumn>
    <tableColumn id="12" name="durée restante avant remplacement" dataDxfId="0">
      <calculatedColumnFormula>ABS(Y5-Z5)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A45"/>
  <sheetViews>
    <sheetView tabSelected="1" topLeftCell="O1" workbookViewId="0">
      <selection activeCell="U12" sqref="U12"/>
    </sheetView>
  </sheetViews>
  <sheetFormatPr baseColWidth="10" defaultRowHeight="15" x14ac:dyDescent="0.25"/>
  <cols>
    <col min="11" max="11" width="21.42578125" bestFit="1" customWidth="1"/>
    <col min="12" max="12" width="24.28515625" bestFit="1" customWidth="1"/>
    <col min="25" max="25" width="17.85546875" bestFit="1" customWidth="1"/>
    <col min="27" max="27" width="36.28515625" bestFit="1" customWidth="1"/>
  </cols>
  <sheetData>
    <row r="3" spans="1:27" ht="15.75" thickBot="1" x14ac:dyDescent="0.3">
      <c r="A3" t="s">
        <v>1</v>
      </c>
      <c r="B3" t="s">
        <v>55</v>
      </c>
      <c r="K3" t="s">
        <v>53</v>
      </c>
      <c r="L3" t="s">
        <v>52</v>
      </c>
    </row>
    <row r="4" spans="1:27" ht="16.5" thickTop="1" x14ac:dyDescent="0.25">
      <c r="A4" s="1" t="s">
        <v>0</v>
      </c>
      <c r="B4" s="2">
        <v>36087</v>
      </c>
      <c r="C4" s="3">
        <v>38792</v>
      </c>
      <c r="D4" s="2">
        <v>40769</v>
      </c>
      <c r="E4" s="2">
        <v>40953</v>
      </c>
      <c r="F4" s="4">
        <v>41752</v>
      </c>
      <c r="G4" s="4">
        <v>41951</v>
      </c>
      <c r="H4" s="5">
        <v>42403</v>
      </c>
      <c r="I4" s="2"/>
      <c r="J4" s="6"/>
      <c r="K4" s="7">
        <f>MAX(C4:J4)</f>
        <v>42403</v>
      </c>
      <c r="L4" s="8">
        <f t="shared" ref="L4:L44" ca="1" si="0">ABS(K4-TODAY())</f>
        <v>218</v>
      </c>
      <c r="M4" s="9"/>
      <c r="N4" s="10">
        <f>COUNT(B4:J4)</f>
        <v>7</v>
      </c>
      <c r="P4" t="s">
        <v>1</v>
      </c>
      <c r="Q4" s="11" t="s">
        <v>2</v>
      </c>
      <c r="R4" s="11" t="s">
        <v>3</v>
      </c>
      <c r="S4" s="11" t="s">
        <v>4</v>
      </c>
      <c r="T4" s="11" t="s">
        <v>5</v>
      </c>
      <c r="U4" s="11" t="s">
        <v>6</v>
      </c>
      <c r="V4" s="11" t="s">
        <v>7</v>
      </c>
      <c r="W4" s="11" t="s">
        <v>8</v>
      </c>
      <c r="X4" s="11" t="s">
        <v>9</v>
      </c>
      <c r="Y4" s="11" t="s">
        <v>54</v>
      </c>
      <c r="Z4" t="s">
        <v>10</v>
      </c>
      <c r="AA4" s="11" t="s">
        <v>11</v>
      </c>
    </row>
    <row r="5" spans="1:27" ht="15.75" x14ac:dyDescent="0.25">
      <c r="A5" s="12" t="s">
        <v>12</v>
      </c>
      <c r="B5" s="13">
        <v>35950</v>
      </c>
      <c r="C5" s="14">
        <v>38407</v>
      </c>
      <c r="D5" s="13">
        <v>40769</v>
      </c>
      <c r="E5" s="13">
        <v>40941</v>
      </c>
      <c r="F5" s="15">
        <v>42039</v>
      </c>
      <c r="G5" s="16">
        <v>42428</v>
      </c>
      <c r="H5" s="13"/>
      <c r="I5" s="13"/>
      <c r="J5" s="17"/>
      <c r="K5" s="18">
        <f t="shared" ref="K5:K44" si="1">MAX(C5:J5)</f>
        <v>42428</v>
      </c>
      <c r="L5" s="19">
        <f ca="1">ABS(K5-TODAY())</f>
        <v>193</v>
      </c>
      <c r="M5" s="20"/>
      <c r="N5" s="21">
        <f t="shared" ref="N5:N44" si="2">COUNT(B5:J5)</f>
        <v>6</v>
      </c>
      <c r="P5" t="s">
        <v>13</v>
      </c>
      <c r="Q5">
        <f>ABS(B18-C18)</f>
        <v>882</v>
      </c>
      <c r="R5">
        <f>ABS(C18-D18)</f>
        <v>1504</v>
      </c>
      <c r="S5">
        <f>ABS(D18-E18)</f>
        <v>2394</v>
      </c>
      <c r="Y5">
        <f ca="1">ABS(K18-TODAY())</f>
        <v>1646</v>
      </c>
      <c r="Z5" s="22">
        <f>AVERAGE(Q5:X5)</f>
        <v>1593.3333333333333</v>
      </c>
      <c r="AA5" s="22">
        <f ca="1">ABS(Y5-Z5)</f>
        <v>52.666666666666742</v>
      </c>
    </row>
    <row r="6" spans="1:27" ht="15.75" x14ac:dyDescent="0.25">
      <c r="A6" s="12" t="s">
        <v>14</v>
      </c>
      <c r="B6" s="23">
        <v>35515</v>
      </c>
      <c r="C6" s="24">
        <v>38578</v>
      </c>
      <c r="D6" s="13">
        <v>40283</v>
      </c>
      <c r="E6" s="13">
        <v>41256</v>
      </c>
      <c r="F6" s="16">
        <v>42485</v>
      </c>
      <c r="G6" s="13"/>
      <c r="H6" s="13"/>
      <c r="I6" s="13"/>
      <c r="J6" s="17"/>
      <c r="K6" s="18">
        <f t="shared" si="1"/>
        <v>42485</v>
      </c>
      <c r="L6" s="19">
        <f t="shared" ca="1" si="0"/>
        <v>136</v>
      </c>
      <c r="M6" s="20"/>
      <c r="N6" s="21">
        <f t="shared" si="2"/>
        <v>5</v>
      </c>
      <c r="P6" t="s">
        <v>15</v>
      </c>
      <c r="Q6">
        <v>2383</v>
      </c>
      <c r="R6">
        <v>1865</v>
      </c>
      <c r="Y6">
        <v>2178</v>
      </c>
      <c r="Z6" s="22">
        <f>AVERAGE(Q6:X6)</f>
        <v>2124</v>
      </c>
      <c r="AA6" s="22">
        <f>ABS(Y6-Z6)</f>
        <v>54</v>
      </c>
    </row>
    <row r="7" spans="1:27" ht="15.75" x14ac:dyDescent="0.25">
      <c r="A7" s="12" t="s">
        <v>16</v>
      </c>
      <c r="B7" s="13">
        <v>35950</v>
      </c>
      <c r="C7" s="13">
        <v>36087</v>
      </c>
      <c r="D7" s="25">
        <v>36278</v>
      </c>
      <c r="E7" s="26">
        <v>38022</v>
      </c>
      <c r="F7" s="27">
        <v>40283</v>
      </c>
      <c r="G7" s="27">
        <v>41256</v>
      </c>
      <c r="H7" s="28">
        <v>41793</v>
      </c>
      <c r="I7" s="28">
        <v>41849</v>
      </c>
      <c r="J7" s="29">
        <v>41991</v>
      </c>
      <c r="K7" s="18">
        <f t="shared" si="1"/>
        <v>41991</v>
      </c>
      <c r="L7" s="19">
        <f t="shared" ca="1" si="0"/>
        <v>630</v>
      </c>
      <c r="M7" s="20"/>
      <c r="N7" s="21">
        <f t="shared" si="2"/>
        <v>9</v>
      </c>
      <c r="P7" t="s">
        <v>16</v>
      </c>
      <c r="Q7">
        <v>137</v>
      </c>
      <c r="R7">
        <v>191</v>
      </c>
      <c r="S7">
        <v>1744</v>
      </c>
      <c r="T7">
        <v>2261</v>
      </c>
      <c r="U7">
        <v>973</v>
      </c>
      <c r="V7">
        <v>537</v>
      </c>
      <c r="W7">
        <v>56</v>
      </c>
      <c r="X7">
        <v>142</v>
      </c>
      <c r="Y7">
        <v>630</v>
      </c>
      <c r="Z7" s="22">
        <f>AVERAGE(Q7:X7)</f>
        <v>755.125</v>
      </c>
      <c r="AA7" s="22">
        <f>ABS(Y7-Z7)</f>
        <v>125.125</v>
      </c>
    </row>
    <row r="8" spans="1:27" ht="15.75" x14ac:dyDescent="0.25">
      <c r="A8" s="12" t="s">
        <v>17</v>
      </c>
      <c r="B8" s="25">
        <v>36446</v>
      </c>
      <c r="C8" s="30">
        <v>37469</v>
      </c>
      <c r="D8" s="31">
        <v>37734</v>
      </c>
      <c r="E8" s="13">
        <v>40219</v>
      </c>
      <c r="F8" s="13"/>
      <c r="G8" s="13"/>
      <c r="H8" s="13"/>
      <c r="I8" s="13"/>
      <c r="J8" s="17"/>
      <c r="K8" s="18">
        <f t="shared" si="1"/>
        <v>40219</v>
      </c>
      <c r="L8" s="19">
        <f t="shared" ca="1" si="0"/>
        <v>2402</v>
      </c>
      <c r="M8" s="20"/>
      <c r="N8" s="21">
        <f t="shared" si="2"/>
        <v>4</v>
      </c>
      <c r="P8" t="s">
        <v>18</v>
      </c>
      <c r="Q8">
        <v>2557</v>
      </c>
      <c r="R8">
        <v>288</v>
      </c>
      <c r="Y8">
        <v>1198</v>
      </c>
      <c r="Z8" s="22">
        <f>AVERAGE(Q8:X8)</f>
        <v>1422.5</v>
      </c>
      <c r="AA8" s="22">
        <f>ABS(Y8-Z8)</f>
        <v>224.5</v>
      </c>
    </row>
    <row r="9" spans="1:27" ht="15.75" x14ac:dyDescent="0.25">
      <c r="A9" s="12" t="s">
        <v>19</v>
      </c>
      <c r="B9" s="13">
        <v>35359</v>
      </c>
      <c r="C9" s="23">
        <v>35782</v>
      </c>
      <c r="D9" s="13">
        <v>35943</v>
      </c>
      <c r="E9" s="30">
        <v>37497</v>
      </c>
      <c r="F9" s="13">
        <v>40150</v>
      </c>
      <c r="G9" s="13"/>
      <c r="H9" s="13"/>
      <c r="I9" s="13"/>
      <c r="J9" s="17"/>
      <c r="K9" s="18">
        <f t="shared" si="1"/>
        <v>40150</v>
      </c>
      <c r="L9" s="19">
        <f t="shared" ca="1" si="0"/>
        <v>2471</v>
      </c>
      <c r="M9" s="20"/>
      <c r="N9" s="21">
        <f t="shared" si="2"/>
        <v>5</v>
      </c>
      <c r="P9" t="s">
        <v>20</v>
      </c>
      <c r="Q9">
        <v>3325</v>
      </c>
      <c r="Y9">
        <v>3080</v>
      </c>
      <c r="Z9" s="22">
        <f>AVERAGE(Q9:X9)</f>
        <v>3325</v>
      </c>
      <c r="AA9" s="22">
        <f>ABS(Y9-Z9)</f>
        <v>245</v>
      </c>
    </row>
    <row r="10" spans="1:27" ht="15.75" x14ac:dyDescent="0.25">
      <c r="A10" s="12" t="s">
        <v>21</v>
      </c>
      <c r="B10" s="30">
        <v>37447</v>
      </c>
      <c r="C10" s="30">
        <v>37495</v>
      </c>
      <c r="D10" s="27">
        <v>40150</v>
      </c>
      <c r="E10" s="27">
        <v>41368</v>
      </c>
      <c r="F10" s="13">
        <v>41368</v>
      </c>
      <c r="G10" s="15">
        <v>42143</v>
      </c>
      <c r="H10" s="13"/>
      <c r="I10" s="13"/>
      <c r="J10" s="17"/>
      <c r="K10" s="18">
        <f t="shared" si="1"/>
        <v>42143</v>
      </c>
      <c r="L10" s="19">
        <f t="shared" ca="1" si="0"/>
        <v>478</v>
      </c>
      <c r="M10" s="20"/>
      <c r="N10" s="21">
        <f t="shared" si="2"/>
        <v>6</v>
      </c>
      <c r="P10" t="s">
        <v>22</v>
      </c>
      <c r="Q10">
        <v>0</v>
      </c>
      <c r="R10">
        <v>2470</v>
      </c>
      <c r="Y10">
        <v>1520</v>
      </c>
      <c r="Z10" s="22">
        <f>AVERAGE(Q10:X10)</f>
        <v>1235</v>
      </c>
      <c r="AA10" s="22">
        <f>ABS(Y10-Z10)</f>
        <v>285</v>
      </c>
    </row>
    <row r="11" spans="1:27" ht="15.75" x14ac:dyDescent="0.25">
      <c r="A11" s="12" t="s">
        <v>23</v>
      </c>
      <c r="B11" s="23">
        <v>35683</v>
      </c>
      <c r="C11" s="30">
        <v>37447</v>
      </c>
      <c r="D11" s="13">
        <v>37447</v>
      </c>
      <c r="E11" s="13">
        <v>40150</v>
      </c>
      <c r="F11" s="28">
        <v>41875</v>
      </c>
      <c r="G11" s="13"/>
      <c r="H11" s="13"/>
      <c r="I11" s="13"/>
      <c r="J11" s="17"/>
      <c r="K11" s="18">
        <f t="shared" si="1"/>
        <v>41875</v>
      </c>
      <c r="L11" s="19">
        <f t="shared" ca="1" si="0"/>
        <v>746</v>
      </c>
      <c r="M11" s="20"/>
      <c r="N11" s="21">
        <f t="shared" si="2"/>
        <v>5</v>
      </c>
      <c r="P11" t="s">
        <v>24</v>
      </c>
      <c r="Q11">
        <v>2191</v>
      </c>
      <c r="Y11">
        <v>1852</v>
      </c>
      <c r="Z11" s="22">
        <f>AVERAGE(Q11:X11)</f>
        <v>2191</v>
      </c>
      <c r="AA11" s="22">
        <f>ABS(Y11-Z11)</f>
        <v>339</v>
      </c>
    </row>
    <row r="12" spans="1:27" ht="15.75" x14ac:dyDescent="0.25">
      <c r="A12" s="12" t="s">
        <v>24</v>
      </c>
      <c r="B12" s="24">
        <v>38578</v>
      </c>
      <c r="C12" s="13">
        <v>40769</v>
      </c>
      <c r="D12" s="13"/>
      <c r="E12" s="13"/>
      <c r="F12" s="13"/>
      <c r="G12" s="13"/>
      <c r="H12" s="13"/>
      <c r="I12" s="13"/>
      <c r="J12" s="17"/>
      <c r="K12" s="18">
        <f t="shared" si="1"/>
        <v>40769</v>
      </c>
      <c r="L12" s="19">
        <f t="shared" ca="1" si="0"/>
        <v>1852</v>
      </c>
      <c r="M12" s="20"/>
      <c r="N12" s="21">
        <f t="shared" si="2"/>
        <v>2</v>
      </c>
      <c r="P12" t="s">
        <v>25</v>
      </c>
      <c r="Q12">
        <v>2191</v>
      </c>
      <c r="Y12">
        <v>1852</v>
      </c>
      <c r="Z12" s="22">
        <f>AVERAGE(Q12:X12)</f>
        <v>2191</v>
      </c>
      <c r="AA12" s="22">
        <f>ABS(Y12-Z12)</f>
        <v>339</v>
      </c>
    </row>
    <row r="13" spans="1:27" ht="15.75" x14ac:dyDescent="0.25">
      <c r="A13" s="12" t="s">
        <v>26</v>
      </c>
      <c r="B13" s="13">
        <v>35950</v>
      </c>
      <c r="C13" s="24">
        <v>38578</v>
      </c>
      <c r="D13" s="13">
        <v>39640</v>
      </c>
      <c r="E13" s="13">
        <v>41459</v>
      </c>
      <c r="F13" s="28">
        <v>41671</v>
      </c>
      <c r="G13" s="32">
        <v>42529</v>
      </c>
      <c r="H13" s="13"/>
      <c r="I13" s="13"/>
      <c r="J13" s="17"/>
      <c r="K13" s="18">
        <f t="shared" si="1"/>
        <v>42529</v>
      </c>
      <c r="L13" s="19">
        <f t="shared" ca="1" si="0"/>
        <v>92</v>
      </c>
      <c r="M13" s="20"/>
      <c r="N13" s="21">
        <f t="shared" si="2"/>
        <v>6</v>
      </c>
      <c r="P13" t="s">
        <v>27</v>
      </c>
      <c r="Q13">
        <v>2322</v>
      </c>
      <c r="R13">
        <v>163</v>
      </c>
      <c r="S13">
        <v>90</v>
      </c>
      <c r="Y13">
        <v>1233</v>
      </c>
      <c r="Z13" s="22">
        <f>AVERAGE(Q13:X13)</f>
        <v>858.33333333333337</v>
      </c>
      <c r="AA13" s="22">
        <f>ABS(Y13-Z13)</f>
        <v>374.66666666666663</v>
      </c>
    </row>
    <row r="14" spans="1:27" ht="15.75" x14ac:dyDescent="0.25">
      <c r="A14" s="12" t="s">
        <v>25</v>
      </c>
      <c r="B14" s="24">
        <v>38578</v>
      </c>
      <c r="C14" s="13">
        <v>40769</v>
      </c>
      <c r="D14" s="13"/>
      <c r="E14" s="13"/>
      <c r="F14" s="13"/>
      <c r="G14" s="13"/>
      <c r="H14" s="13"/>
      <c r="I14" s="13"/>
      <c r="J14" s="17"/>
      <c r="K14" s="18">
        <f t="shared" si="1"/>
        <v>40769</v>
      </c>
      <c r="L14" s="19">
        <f t="shared" ca="1" si="0"/>
        <v>1852</v>
      </c>
      <c r="M14" s="20"/>
      <c r="N14" s="21">
        <f t="shared" si="2"/>
        <v>2</v>
      </c>
      <c r="P14" t="s">
        <v>28</v>
      </c>
      <c r="Q14">
        <v>2236</v>
      </c>
      <c r="Y14">
        <v>1852</v>
      </c>
      <c r="Z14" s="22">
        <f>AVERAGE(Q14:X14)</f>
        <v>2236</v>
      </c>
      <c r="AA14" s="22">
        <f>ABS(Y14-Z14)</f>
        <v>384</v>
      </c>
    </row>
    <row r="15" spans="1:27" ht="15.75" x14ac:dyDescent="0.25">
      <c r="A15" s="12" t="s">
        <v>29</v>
      </c>
      <c r="B15" s="25">
        <v>36170</v>
      </c>
      <c r="C15" s="24">
        <v>38578</v>
      </c>
      <c r="D15" s="13">
        <v>39822</v>
      </c>
      <c r="E15" s="13"/>
      <c r="F15" s="13"/>
      <c r="G15" s="13"/>
      <c r="H15" s="13"/>
      <c r="I15" s="13"/>
      <c r="J15" s="17"/>
      <c r="K15" s="18">
        <f>MAX(C15:J15)</f>
        <v>39822</v>
      </c>
      <c r="L15" s="19">
        <f ca="1">ABS(K15-TODAY())</f>
        <v>2799</v>
      </c>
      <c r="M15" s="20"/>
      <c r="N15" s="21">
        <f t="shared" si="2"/>
        <v>3</v>
      </c>
      <c r="P15" t="s">
        <v>30</v>
      </c>
      <c r="Q15">
        <v>2275</v>
      </c>
      <c r="R15">
        <v>2296</v>
      </c>
      <c r="Y15">
        <v>1855</v>
      </c>
      <c r="Z15" s="22">
        <f>AVERAGE(Q15:X15)</f>
        <v>2285.5</v>
      </c>
      <c r="AA15" s="22">
        <f>ABS(Y15-Z15)</f>
        <v>430.5</v>
      </c>
    </row>
    <row r="16" spans="1:27" ht="15.75" x14ac:dyDescent="0.25">
      <c r="A16" s="12" t="s">
        <v>30</v>
      </c>
      <c r="B16" s="25">
        <v>36195</v>
      </c>
      <c r="C16" s="14">
        <v>38470</v>
      </c>
      <c r="D16" s="13">
        <v>40766</v>
      </c>
      <c r="E16" s="13"/>
      <c r="F16" s="13"/>
      <c r="G16" s="13"/>
      <c r="H16" s="13"/>
      <c r="I16" s="13"/>
      <c r="J16" s="17"/>
      <c r="K16" s="18">
        <f t="shared" si="1"/>
        <v>40766</v>
      </c>
      <c r="L16" s="19">
        <f t="shared" ca="1" si="0"/>
        <v>1855</v>
      </c>
      <c r="M16" s="20"/>
      <c r="N16" s="21">
        <f t="shared" si="2"/>
        <v>3</v>
      </c>
      <c r="P16" t="s">
        <v>31</v>
      </c>
      <c r="Q16">
        <v>3611</v>
      </c>
      <c r="Y16">
        <v>3165</v>
      </c>
      <c r="Z16" s="22">
        <f>AVERAGE(Q16:X16)</f>
        <v>3611</v>
      </c>
      <c r="AA16" s="22">
        <f>ABS(Y16-Z16)</f>
        <v>446</v>
      </c>
    </row>
    <row r="17" spans="1:27" ht="15.75" x14ac:dyDescent="0.25">
      <c r="A17" s="12" t="s">
        <v>32</v>
      </c>
      <c r="B17" s="24">
        <v>38578</v>
      </c>
      <c r="C17" s="13">
        <v>40975</v>
      </c>
      <c r="D17" s="13"/>
      <c r="E17" s="13"/>
      <c r="F17" s="13"/>
      <c r="G17" s="13"/>
      <c r="H17" s="13"/>
      <c r="I17" s="13"/>
      <c r="J17" s="17"/>
      <c r="K17" s="18">
        <f t="shared" si="1"/>
        <v>40975</v>
      </c>
      <c r="L17" s="19">
        <f t="shared" ca="1" si="0"/>
        <v>1646</v>
      </c>
      <c r="M17" s="20"/>
      <c r="N17" s="21">
        <f t="shared" si="2"/>
        <v>2</v>
      </c>
      <c r="P17" t="s">
        <v>21</v>
      </c>
      <c r="Q17">
        <v>48</v>
      </c>
      <c r="R17">
        <v>2655</v>
      </c>
      <c r="S17">
        <v>1218</v>
      </c>
      <c r="T17">
        <v>0</v>
      </c>
      <c r="U17">
        <v>775</v>
      </c>
      <c r="Y17">
        <v>478</v>
      </c>
      <c r="Z17" s="22">
        <f>AVERAGE(Q17:X17)</f>
        <v>939.2</v>
      </c>
      <c r="AA17" s="22">
        <f>ABS(Y17-Z17)</f>
        <v>461.20000000000005</v>
      </c>
    </row>
    <row r="18" spans="1:27" ht="15.75" x14ac:dyDescent="0.25">
      <c r="A18" s="12" t="s">
        <v>13</v>
      </c>
      <c r="B18" s="25">
        <v>36195</v>
      </c>
      <c r="C18" s="33">
        <v>37077</v>
      </c>
      <c r="D18" s="14">
        <v>38581</v>
      </c>
      <c r="E18" s="13">
        <v>40975</v>
      </c>
      <c r="F18" s="13"/>
      <c r="G18" s="13"/>
      <c r="H18" s="13"/>
      <c r="I18" s="13"/>
      <c r="J18" s="17"/>
      <c r="K18" s="18">
        <f t="shared" si="1"/>
        <v>40975</v>
      </c>
      <c r="L18" s="19">
        <f t="shared" ca="1" si="0"/>
        <v>1646</v>
      </c>
      <c r="M18" s="20"/>
      <c r="N18" s="21">
        <f t="shared" si="2"/>
        <v>4</v>
      </c>
      <c r="P18" t="s">
        <v>33</v>
      </c>
      <c r="Q18">
        <v>3656</v>
      </c>
      <c r="Y18">
        <v>3165</v>
      </c>
      <c r="Z18" s="22">
        <f>AVERAGE(Q18:X18)</f>
        <v>3656</v>
      </c>
      <c r="AA18" s="22">
        <f>ABS(Y18-Z18)</f>
        <v>491</v>
      </c>
    </row>
    <row r="19" spans="1:27" ht="15.75" x14ac:dyDescent="0.25">
      <c r="A19" s="12" t="s">
        <v>28</v>
      </c>
      <c r="B19" s="14">
        <v>38533</v>
      </c>
      <c r="C19" s="13">
        <v>40769</v>
      </c>
      <c r="D19" s="13"/>
      <c r="E19" s="13"/>
      <c r="F19" s="13"/>
      <c r="G19" s="13"/>
      <c r="H19" s="13"/>
      <c r="I19" s="13"/>
      <c r="J19" s="17"/>
      <c r="K19" s="18">
        <f t="shared" si="1"/>
        <v>40769</v>
      </c>
      <c r="L19" s="19">
        <f t="shared" ca="1" si="0"/>
        <v>1852</v>
      </c>
      <c r="M19" s="20"/>
      <c r="N19" s="21">
        <f t="shared" si="2"/>
        <v>2</v>
      </c>
      <c r="P19" t="s">
        <v>34</v>
      </c>
      <c r="Q19">
        <v>2214</v>
      </c>
      <c r="Y19">
        <v>1695</v>
      </c>
      <c r="Z19" s="22">
        <f>AVERAGE(Q19:X19)</f>
        <v>2214</v>
      </c>
      <c r="AA19" s="22">
        <f>ABS(Y19-Z19)</f>
        <v>519</v>
      </c>
    </row>
    <row r="20" spans="1:27" ht="15.75" x14ac:dyDescent="0.25">
      <c r="A20" s="12" t="s">
        <v>15</v>
      </c>
      <c r="B20" s="25">
        <v>36195</v>
      </c>
      <c r="C20" s="24">
        <v>38578</v>
      </c>
      <c r="D20" s="13">
        <v>40443</v>
      </c>
      <c r="E20" s="13"/>
      <c r="F20" s="13"/>
      <c r="G20" s="13"/>
      <c r="H20" s="13"/>
      <c r="I20" s="13"/>
      <c r="J20" s="17"/>
      <c r="K20" s="18">
        <f t="shared" si="1"/>
        <v>40443</v>
      </c>
      <c r="L20" s="19">
        <f t="shared" ca="1" si="0"/>
        <v>2178</v>
      </c>
      <c r="M20" s="20"/>
      <c r="N20" s="21">
        <f t="shared" si="2"/>
        <v>3</v>
      </c>
      <c r="P20" t="s">
        <v>35</v>
      </c>
      <c r="Q20">
        <v>2214</v>
      </c>
      <c r="Y20">
        <v>1695</v>
      </c>
      <c r="Z20" s="22">
        <f>AVERAGE(Q20:X20)</f>
        <v>2214</v>
      </c>
      <c r="AA20" s="22">
        <f>ABS(Y20-Z20)</f>
        <v>519</v>
      </c>
    </row>
    <row r="21" spans="1:27" ht="15.75" x14ac:dyDescent="0.25">
      <c r="A21" s="12" t="s">
        <v>18</v>
      </c>
      <c r="B21" s="24">
        <v>38578</v>
      </c>
      <c r="C21" s="13">
        <v>41135</v>
      </c>
      <c r="D21" s="13">
        <v>41423</v>
      </c>
      <c r="E21" s="13"/>
      <c r="F21" s="13"/>
      <c r="G21" s="13"/>
      <c r="H21" s="13"/>
      <c r="I21" s="13"/>
      <c r="J21" s="17"/>
      <c r="K21" s="18">
        <f t="shared" si="1"/>
        <v>41423</v>
      </c>
      <c r="L21" s="19">
        <f t="shared" ca="1" si="0"/>
        <v>1198</v>
      </c>
      <c r="M21" s="20"/>
      <c r="N21" s="21">
        <f t="shared" si="2"/>
        <v>3</v>
      </c>
      <c r="P21" t="s">
        <v>36</v>
      </c>
      <c r="Q21">
        <v>851</v>
      </c>
      <c r="R21">
        <v>1128</v>
      </c>
      <c r="S21">
        <v>2088</v>
      </c>
      <c r="T21">
        <v>582</v>
      </c>
      <c r="Y21">
        <v>1756</v>
      </c>
      <c r="Z21" s="22">
        <f>AVERAGE(Q21:X21)</f>
        <v>1162.25</v>
      </c>
      <c r="AA21" s="22">
        <f>ABS(Y21-Z21)</f>
        <v>593.75</v>
      </c>
    </row>
    <row r="22" spans="1:27" ht="15.75" x14ac:dyDescent="0.25">
      <c r="A22" s="12" t="s">
        <v>37</v>
      </c>
      <c r="B22" s="25">
        <v>36216</v>
      </c>
      <c r="C22" s="24">
        <v>38578</v>
      </c>
      <c r="D22" s="13">
        <v>41135</v>
      </c>
      <c r="E22" s="13"/>
      <c r="F22" s="13"/>
      <c r="G22" s="13"/>
      <c r="H22" s="13"/>
      <c r="I22" s="13"/>
      <c r="J22" s="17"/>
      <c r="K22" s="18">
        <f t="shared" si="1"/>
        <v>41135</v>
      </c>
      <c r="L22" s="19">
        <f t="shared" ca="1" si="0"/>
        <v>1486</v>
      </c>
      <c r="M22" s="20"/>
      <c r="N22" s="21">
        <f t="shared" si="2"/>
        <v>3</v>
      </c>
      <c r="P22" t="s">
        <v>38</v>
      </c>
      <c r="Q22">
        <v>2280</v>
      </c>
      <c r="Y22">
        <v>1668</v>
      </c>
      <c r="Z22" s="22">
        <f>AVERAGE(Q22:X22)</f>
        <v>2280</v>
      </c>
      <c r="AA22" s="22">
        <f>ABS(Y22-Z22)</f>
        <v>612</v>
      </c>
    </row>
    <row r="23" spans="1:27" ht="15.75" x14ac:dyDescent="0.25">
      <c r="A23" s="12" t="s">
        <v>39</v>
      </c>
      <c r="B23" s="24">
        <v>38578</v>
      </c>
      <c r="C23" s="13">
        <v>41135</v>
      </c>
      <c r="D23" s="13"/>
      <c r="E23" s="13"/>
      <c r="F23" s="13"/>
      <c r="G23" s="13"/>
      <c r="H23" s="13"/>
      <c r="I23" s="13"/>
      <c r="J23" s="17"/>
      <c r="K23" s="18">
        <f t="shared" si="1"/>
        <v>41135</v>
      </c>
      <c r="L23" s="19">
        <f t="shared" ca="1" si="0"/>
        <v>1486</v>
      </c>
      <c r="M23" s="20"/>
      <c r="N23" s="21">
        <f t="shared" si="2"/>
        <v>2</v>
      </c>
      <c r="P23" t="s">
        <v>32</v>
      </c>
      <c r="Q23">
        <v>2397</v>
      </c>
      <c r="Y23">
        <v>1646</v>
      </c>
      <c r="Z23" s="22">
        <f>AVERAGE(Q23:X23)</f>
        <v>2397</v>
      </c>
      <c r="AA23" s="22">
        <f>ABS(Y23-Z23)</f>
        <v>751</v>
      </c>
    </row>
    <row r="24" spans="1:27" ht="15.75" x14ac:dyDescent="0.25">
      <c r="A24" s="12" t="s">
        <v>40</v>
      </c>
      <c r="B24" s="23">
        <v>35774</v>
      </c>
      <c r="C24" s="33">
        <v>37245</v>
      </c>
      <c r="D24" s="13">
        <v>38048</v>
      </c>
      <c r="E24" s="13">
        <v>40283</v>
      </c>
      <c r="F24" s="13">
        <v>40926</v>
      </c>
      <c r="G24" s="28">
        <v>41653</v>
      </c>
      <c r="H24" s="32">
        <v>42578</v>
      </c>
      <c r="I24" s="13"/>
      <c r="J24" s="17"/>
      <c r="K24" s="18">
        <f t="shared" si="1"/>
        <v>42578</v>
      </c>
      <c r="L24" s="19">
        <f t="shared" ca="1" si="0"/>
        <v>43</v>
      </c>
      <c r="M24" s="20"/>
      <c r="N24" s="21">
        <f t="shared" si="2"/>
        <v>7</v>
      </c>
      <c r="P24" t="s">
        <v>41</v>
      </c>
      <c r="Q24">
        <v>3268</v>
      </c>
      <c r="Y24">
        <v>2486</v>
      </c>
      <c r="Z24" s="22">
        <f>AVERAGE(Q24:X24)</f>
        <v>3268</v>
      </c>
      <c r="AA24" s="22">
        <f>ABS(Y24-Z24)</f>
        <v>782</v>
      </c>
    </row>
    <row r="25" spans="1:27" ht="15.75" x14ac:dyDescent="0.25">
      <c r="A25" s="12" t="s">
        <v>33</v>
      </c>
      <c r="B25" s="13">
        <v>35800</v>
      </c>
      <c r="C25" s="13">
        <v>39456</v>
      </c>
      <c r="D25" s="13"/>
      <c r="E25" s="13"/>
      <c r="F25" s="13"/>
      <c r="G25" s="13"/>
      <c r="H25" s="13"/>
      <c r="I25" s="13"/>
      <c r="J25" s="17"/>
      <c r="K25" s="18">
        <f t="shared" si="1"/>
        <v>39456</v>
      </c>
      <c r="L25" s="19">
        <f t="shared" ca="1" si="0"/>
        <v>3165</v>
      </c>
      <c r="M25" s="20"/>
      <c r="N25" s="21">
        <f t="shared" si="2"/>
        <v>2</v>
      </c>
      <c r="P25" t="s">
        <v>23</v>
      </c>
      <c r="Q25">
        <v>1764</v>
      </c>
      <c r="R25">
        <v>0</v>
      </c>
      <c r="S25">
        <v>2703</v>
      </c>
      <c r="T25">
        <v>1725</v>
      </c>
      <c r="Y25">
        <v>746</v>
      </c>
      <c r="Z25" s="22">
        <f>AVERAGE(Q25:X25)</f>
        <v>1548</v>
      </c>
      <c r="AA25" s="22">
        <f>ABS(Y25-Z25)</f>
        <v>802</v>
      </c>
    </row>
    <row r="26" spans="1:27" ht="15.75" x14ac:dyDescent="0.25">
      <c r="A26" s="12" t="s">
        <v>31</v>
      </c>
      <c r="B26" s="13">
        <v>35845</v>
      </c>
      <c r="C26" s="13">
        <v>39456</v>
      </c>
      <c r="D26" s="13"/>
      <c r="E26" s="13"/>
      <c r="F26" s="13"/>
      <c r="G26" s="13"/>
      <c r="H26" s="13"/>
      <c r="I26" s="13"/>
      <c r="J26" s="17"/>
      <c r="K26" s="18">
        <f t="shared" si="1"/>
        <v>39456</v>
      </c>
      <c r="L26" s="19">
        <f t="shared" ca="1" si="0"/>
        <v>3165</v>
      </c>
      <c r="M26" s="20"/>
      <c r="N26" s="21">
        <f t="shared" si="2"/>
        <v>2</v>
      </c>
      <c r="P26" t="s">
        <v>42</v>
      </c>
      <c r="Q26">
        <v>2483</v>
      </c>
      <c r="Y26">
        <v>1668</v>
      </c>
      <c r="Z26" s="22">
        <f>AVERAGE(Q26:X26)</f>
        <v>2483</v>
      </c>
      <c r="AA26" s="22">
        <f>ABS(Y26-Z26)</f>
        <v>815</v>
      </c>
    </row>
    <row r="27" spans="1:27" ht="15.75" x14ac:dyDescent="0.25">
      <c r="A27" s="12" t="s">
        <v>43</v>
      </c>
      <c r="B27" s="14">
        <v>38470</v>
      </c>
      <c r="C27" s="13">
        <v>41101</v>
      </c>
      <c r="D27" s="15">
        <v>42271</v>
      </c>
      <c r="E27" s="13"/>
      <c r="F27" s="13"/>
      <c r="G27" s="13"/>
      <c r="H27" s="13"/>
      <c r="I27" s="13"/>
      <c r="J27" s="17"/>
      <c r="K27" s="18">
        <f t="shared" si="1"/>
        <v>42271</v>
      </c>
      <c r="L27" s="19">
        <f t="shared" ca="1" si="0"/>
        <v>350</v>
      </c>
      <c r="M27" s="20"/>
      <c r="N27" s="21">
        <f t="shared" si="2"/>
        <v>3</v>
      </c>
      <c r="P27" t="s">
        <v>0</v>
      </c>
      <c r="Q27">
        <v>2705</v>
      </c>
      <c r="R27">
        <v>1977</v>
      </c>
      <c r="S27">
        <v>184</v>
      </c>
      <c r="T27">
        <v>799</v>
      </c>
      <c r="U27">
        <v>199</v>
      </c>
      <c r="V27">
        <v>452</v>
      </c>
      <c r="Y27">
        <v>218</v>
      </c>
      <c r="Z27" s="22">
        <f>AVERAGE(Q27:X27)</f>
        <v>1052.6666666666667</v>
      </c>
      <c r="AA27" s="22">
        <f>ABS(Y27-Z27)</f>
        <v>834.66666666666674</v>
      </c>
    </row>
    <row r="28" spans="1:27" ht="15.75" x14ac:dyDescent="0.25">
      <c r="A28" s="12" t="s">
        <v>44</v>
      </c>
      <c r="B28" s="25">
        <v>36216</v>
      </c>
      <c r="C28" s="33">
        <v>37245</v>
      </c>
      <c r="D28" s="13">
        <v>39751</v>
      </c>
      <c r="E28" s="13"/>
      <c r="F28" s="13"/>
      <c r="G28" s="13"/>
      <c r="H28" s="13"/>
      <c r="I28" s="13"/>
      <c r="J28" s="17"/>
      <c r="K28" s="18">
        <f t="shared" si="1"/>
        <v>39751</v>
      </c>
      <c r="L28" s="19">
        <f t="shared" ca="1" si="0"/>
        <v>2870</v>
      </c>
      <c r="M28" s="20"/>
      <c r="N28" s="21">
        <f t="shared" si="2"/>
        <v>3</v>
      </c>
      <c r="P28" t="s">
        <v>45</v>
      </c>
      <c r="Q28">
        <v>1504</v>
      </c>
      <c r="R28">
        <v>2506</v>
      </c>
      <c r="Y28">
        <v>2928</v>
      </c>
      <c r="Z28" s="22">
        <f>AVERAGE(Q28:X28)</f>
        <v>2005</v>
      </c>
      <c r="AA28" s="22">
        <f>ABS(Y28-Z28)</f>
        <v>923</v>
      </c>
    </row>
    <row r="29" spans="1:27" ht="15.75" x14ac:dyDescent="0.25">
      <c r="A29" s="12" t="s">
        <v>22</v>
      </c>
      <c r="B29" s="14">
        <v>38631</v>
      </c>
      <c r="C29" s="13">
        <v>38631</v>
      </c>
      <c r="D29" s="13">
        <v>41101</v>
      </c>
      <c r="E29" s="13"/>
      <c r="F29" s="13"/>
      <c r="G29" s="13"/>
      <c r="H29" s="13"/>
      <c r="I29" s="13"/>
      <c r="J29" s="17"/>
      <c r="K29" s="18">
        <f t="shared" si="1"/>
        <v>41101</v>
      </c>
      <c r="L29" s="19">
        <f t="shared" ca="1" si="0"/>
        <v>1520</v>
      </c>
      <c r="M29" s="20"/>
      <c r="N29" s="21">
        <f t="shared" si="2"/>
        <v>3</v>
      </c>
      <c r="P29" t="s">
        <v>29</v>
      </c>
      <c r="Q29">
        <v>2408</v>
      </c>
      <c r="R29">
        <v>1244</v>
      </c>
      <c r="Y29">
        <v>2799</v>
      </c>
      <c r="Z29" s="22">
        <f>AVERAGE(Q29:X29)</f>
        <v>1826</v>
      </c>
      <c r="AA29" s="22">
        <f>ABS(Y29-Z29)</f>
        <v>973</v>
      </c>
    </row>
    <row r="30" spans="1:27" ht="15.75" x14ac:dyDescent="0.25">
      <c r="A30" s="12" t="s">
        <v>45</v>
      </c>
      <c r="B30" s="23">
        <v>35683</v>
      </c>
      <c r="C30" s="33">
        <v>37187</v>
      </c>
      <c r="D30" s="13">
        <v>39693</v>
      </c>
      <c r="E30" s="13"/>
      <c r="F30" s="13"/>
      <c r="G30" s="13"/>
      <c r="H30" s="13"/>
      <c r="I30" s="13"/>
      <c r="J30" s="17"/>
      <c r="K30" s="18">
        <f t="shared" si="1"/>
        <v>39693</v>
      </c>
      <c r="L30" s="19">
        <f t="shared" ca="1" si="0"/>
        <v>2928</v>
      </c>
      <c r="M30" s="20"/>
      <c r="N30" s="21">
        <f t="shared" si="2"/>
        <v>3</v>
      </c>
      <c r="P30" t="s">
        <v>37</v>
      </c>
      <c r="Q30">
        <v>2362</v>
      </c>
      <c r="R30">
        <v>2557</v>
      </c>
      <c r="Y30">
        <v>1486</v>
      </c>
      <c r="Z30" s="22">
        <f>AVERAGE(Q30:X30)</f>
        <v>2459.5</v>
      </c>
      <c r="AA30" s="22">
        <f>ABS(Y30-Z30)</f>
        <v>973.5</v>
      </c>
    </row>
    <row r="31" spans="1:27" ht="15.75" x14ac:dyDescent="0.25">
      <c r="A31" s="12" t="s">
        <v>42</v>
      </c>
      <c r="B31" s="14">
        <v>38470</v>
      </c>
      <c r="C31" s="13">
        <v>40953</v>
      </c>
      <c r="D31" s="13"/>
      <c r="E31" s="13"/>
      <c r="F31" s="13"/>
      <c r="G31" s="13"/>
      <c r="H31" s="13"/>
      <c r="I31" s="13"/>
      <c r="J31" s="17"/>
      <c r="K31" s="18">
        <f t="shared" si="1"/>
        <v>40953</v>
      </c>
      <c r="L31" s="19">
        <f t="shared" ca="1" si="0"/>
        <v>1668</v>
      </c>
      <c r="M31" s="20"/>
      <c r="N31" s="21">
        <f t="shared" si="2"/>
        <v>2</v>
      </c>
      <c r="P31" t="s">
        <v>39</v>
      </c>
      <c r="Q31">
        <v>2557</v>
      </c>
      <c r="Y31">
        <v>1486</v>
      </c>
      <c r="Z31" s="22">
        <f>AVERAGE(Q31:X31)</f>
        <v>2557</v>
      </c>
      <c r="AA31" s="22">
        <f>ABS(Y31-Z31)</f>
        <v>1071</v>
      </c>
    </row>
    <row r="32" spans="1:27" ht="15.75" x14ac:dyDescent="0.25">
      <c r="A32" s="12" t="s">
        <v>46</v>
      </c>
      <c r="B32" s="23">
        <v>35663</v>
      </c>
      <c r="C32" s="14">
        <v>38673</v>
      </c>
      <c r="D32" s="13">
        <v>41256</v>
      </c>
      <c r="E32" s="28">
        <v>41991</v>
      </c>
      <c r="F32" s="13"/>
      <c r="G32" s="13"/>
      <c r="H32" s="13"/>
      <c r="I32" s="13"/>
      <c r="J32" s="17"/>
      <c r="K32" s="18">
        <f t="shared" si="1"/>
        <v>41991</v>
      </c>
      <c r="L32" s="19">
        <f t="shared" ca="1" si="0"/>
        <v>630</v>
      </c>
      <c r="M32" s="20"/>
      <c r="N32" s="21">
        <f t="shared" si="2"/>
        <v>4</v>
      </c>
      <c r="P32" t="s">
        <v>40</v>
      </c>
      <c r="Q32">
        <v>1471</v>
      </c>
      <c r="R32">
        <v>803</v>
      </c>
      <c r="S32">
        <v>2235</v>
      </c>
      <c r="T32">
        <v>643</v>
      </c>
      <c r="U32">
        <v>727</v>
      </c>
      <c r="V32">
        <v>925</v>
      </c>
      <c r="Y32">
        <v>43</v>
      </c>
      <c r="Z32" s="22">
        <f>AVERAGE(Q32:X32)</f>
        <v>1134</v>
      </c>
      <c r="AA32" s="22">
        <f>ABS(Y32-Z32)</f>
        <v>1091</v>
      </c>
    </row>
    <row r="33" spans="1:27" ht="15.75" x14ac:dyDescent="0.25">
      <c r="A33" s="12" t="s">
        <v>38</v>
      </c>
      <c r="B33" s="14">
        <v>38673</v>
      </c>
      <c r="C33" s="13">
        <v>40953</v>
      </c>
      <c r="D33" s="34"/>
      <c r="E33" s="13"/>
      <c r="F33" s="13"/>
      <c r="G33" s="13"/>
      <c r="H33" s="13"/>
      <c r="I33" s="13"/>
      <c r="J33" s="17"/>
      <c r="K33" s="18">
        <f t="shared" si="1"/>
        <v>40953</v>
      </c>
      <c r="L33" s="19">
        <f t="shared" ca="1" si="0"/>
        <v>1668</v>
      </c>
      <c r="M33" s="20"/>
      <c r="N33" s="21">
        <f t="shared" si="2"/>
        <v>2</v>
      </c>
      <c r="P33" t="s">
        <v>44</v>
      </c>
      <c r="Q33">
        <v>1029</v>
      </c>
      <c r="R33">
        <v>2506</v>
      </c>
      <c r="Y33">
        <v>2870</v>
      </c>
      <c r="Z33" s="22">
        <f>AVERAGE(Q33:X33)</f>
        <v>1767.5</v>
      </c>
      <c r="AA33" s="22">
        <f>ABS(Y33-Z33)</f>
        <v>1102.5</v>
      </c>
    </row>
    <row r="34" spans="1:27" ht="15.75" x14ac:dyDescent="0.25">
      <c r="A34" s="12" t="s">
        <v>36</v>
      </c>
      <c r="B34" s="25">
        <v>36216</v>
      </c>
      <c r="C34" s="33">
        <v>37067</v>
      </c>
      <c r="D34" s="26">
        <v>38195</v>
      </c>
      <c r="E34" s="13">
        <v>40283</v>
      </c>
      <c r="F34" s="13">
        <v>40865</v>
      </c>
      <c r="G34" s="13"/>
      <c r="H34" s="13"/>
      <c r="I34" s="13"/>
      <c r="J34" s="17"/>
      <c r="K34" s="18">
        <f t="shared" si="1"/>
        <v>40865</v>
      </c>
      <c r="L34" s="19">
        <f t="shared" ca="1" si="0"/>
        <v>1756</v>
      </c>
      <c r="M34" s="20"/>
      <c r="N34" s="21">
        <f t="shared" si="2"/>
        <v>5</v>
      </c>
      <c r="P34" t="s">
        <v>12</v>
      </c>
      <c r="Q34">
        <v>2457</v>
      </c>
      <c r="R34">
        <v>2362</v>
      </c>
      <c r="S34">
        <v>172</v>
      </c>
      <c r="T34">
        <v>1098</v>
      </c>
      <c r="U34">
        <v>389</v>
      </c>
      <c r="Y34">
        <v>193</v>
      </c>
      <c r="Z34" s="22">
        <f>AVERAGE(Q34:X34)</f>
        <v>1295.5999999999999</v>
      </c>
      <c r="AA34" s="22">
        <f>ABS(Y34-Z34)</f>
        <v>1102.5999999999999</v>
      </c>
    </row>
    <row r="35" spans="1:27" ht="15.75" x14ac:dyDescent="0.25">
      <c r="A35" s="12" t="s">
        <v>47</v>
      </c>
      <c r="B35" s="33">
        <v>37077</v>
      </c>
      <c r="C35" s="35">
        <v>40464</v>
      </c>
      <c r="D35" s="13"/>
      <c r="E35" s="13"/>
      <c r="F35" s="13"/>
      <c r="G35" s="13"/>
      <c r="H35" s="13"/>
      <c r="I35" s="13"/>
      <c r="J35" s="17"/>
      <c r="K35" s="18">
        <f t="shared" si="1"/>
        <v>40464</v>
      </c>
      <c r="L35" s="19">
        <f t="shared" ca="1" si="0"/>
        <v>2157</v>
      </c>
      <c r="M35" s="20"/>
      <c r="N35" s="21">
        <f t="shared" si="2"/>
        <v>2</v>
      </c>
      <c r="P35" t="s">
        <v>17</v>
      </c>
      <c r="Q35">
        <v>1023</v>
      </c>
      <c r="R35">
        <v>265</v>
      </c>
      <c r="S35">
        <v>2485</v>
      </c>
      <c r="Y35">
        <v>2402</v>
      </c>
      <c r="Z35" s="22">
        <f>AVERAGE(Q35:X35)</f>
        <v>1257.6666666666667</v>
      </c>
      <c r="AA35" s="22">
        <f>ABS(Y35-Z35)</f>
        <v>1144.3333333333333</v>
      </c>
    </row>
    <row r="36" spans="1:27" ht="15.75" x14ac:dyDescent="0.25">
      <c r="A36" s="12" t="s">
        <v>48</v>
      </c>
      <c r="B36" s="25">
        <v>36216</v>
      </c>
      <c r="C36" s="13">
        <v>39541</v>
      </c>
      <c r="D36" s="15">
        <v>42354</v>
      </c>
      <c r="E36" s="13"/>
      <c r="F36" s="13"/>
      <c r="G36" s="13"/>
      <c r="H36" s="13"/>
      <c r="I36" s="13"/>
      <c r="J36" s="17"/>
      <c r="K36" s="18">
        <f>MAX(C36:J36)</f>
        <v>42354</v>
      </c>
      <c r="L36" s="19">
        <f ca="1">ABS(K36-TODAY()-61)</f>
        <v>328</v>
      </c>
      <c r="M36" s="20"/>
      <c r="N36" s="21">
        <f t="shared" si="2"/>
        <v>3</v>
      </c>
      <c r="P36" t="s">
        <v>49</v>
      </c>
      <c r="Q36">
        <v>2821</v>
      </c>
      <c r="R36">
        <v>2351</v>
      </c>
      <c r="S36">
        <v>582</v>
      </c>
      <c r="T36">
        <v>323</v>
      </c>
      <c r="Y36">
        <v>307</v>
      </c>
      <c r="Z36" s="22">
        <f>AVERAGE(Q36:X36)</f>
        <v>1519.25</v>
      </c>
      <c r="AA36" s="22">
        <f>ABS(Y36-Z36)</f>
        <v>1212.25</v>
      </c>
    </row>
    <row r="37" spans="1:27" ht="15.75" x14ac:dyDescent="0.25">
      <c r="A37" s="12" t="s">
        <v>34</v>
      </c>
      <c r="B37" s="14">
        <v>38712</v>
      </c>
      <c r="C37" s="13">
        <v>40926</v>
      </c>
      <c r="D37" s="13"/>
      <c r="E37" s="13"/>
      <c r="F37" s="13"/>
      <c r="G37" s="13"/>
      <c r="H37" s="13"/>
      <c r="I37" s="13"/>
      <c r="J37" s="17"/>
      <c r="K37" s="18">
        <f t="shared" si="1"/>
        <v>40926</v>
      </c>
      <c r="L37" s="19">
        <f t="shared" ca="1" si="0"/>
        <v>1695</v>
      </c>
      <c r="M37" s="20"/>
      <c r="N37" s="21">
        <f t="shared" si="2"/>
        <v>2</v>
      </c>
      <c r="P37" t="s">
        <v>26</v>
      </c>
      <c r="Q37">
        <v>2628</v>
      </c>
      <c r="R37">
        <v>1062</v>
      </c>
      <c r="S37">
        <v>1819</v>
      </c>
      <c r="T37">
        <v>212</v>
      </c>
      <c r="U37">
        <v>858</v>
      </c>
      <c r="Y37">
        <v>92</v>
      </c>
      <c r="Z37" s="22">
        <f>AVERAGE(Q37:X37)</f>
        <v>1315.8</v>
      </c>
      <c r="AA37" s="22">
        <f>ABS(Y37-Z37)</f>
        <v>1223.8</v>
      </c>
    </row>
    <row r="38" spans="1:27" ht="15.75" x14ac:dyDescent="0.25">
      <c r="A38" s="12" t="s">
        <v>20</v>
      </c>
      <c r="B38" s="25">
        <v>36216</v>
      </c>
      <c r="C38" s="13">
        <v>39541</v>
      </c>
      <c r="D38" s="13"/>
      <c r="E38" s="13"/>
      <c r="F38" s="13"/>
      <c r="G38" s="13"/>
      <c r="H38" s="13"/>
      <c r="I38" s="13"/>
      <c r="J38" s="17"/>
      <c r="K38" s="18">
        <f t="shared" si="1"/>
        <v>39541</v>
      </c>
      <c r="L38" s="19">
        <f t="shared" ca="1" si="0"/>
        <v>3080</v>
      </c>
      <c r="M38" s="20"/>
      <c r="N38" s="21">
        <f t="shared" si="2"/>
        <v>2</v>
      </c>
      <c r="P38" t="s">
        <v>47</v>
      </c>
      <c r="Q38">
        <v>3387</v>
      </c>
      <c r="Y38">
        <v>2157</v>
      </c>
      <c r="Z38" s="22">
        <f>AVERAGE(Q38:X38)</f>
        <v>3387</v>
      </c>
      <c r="AA38" s="22">
        <f>ABS(Y38-Z38)</f>
        <v>1230</v>
      </c>
    </row>
    <row r="39" spans="1:27" ht="15.75" x14ac:dyDescent="0.25">
      <c r="A39" s="12" t="s">
        <v>35</v>
      </c>
      <c r="B39" s="14">
        <v>38712</v>
      </c>
      <c r="C39" s="13">
        <v>40926</v>
      </c>
      <c r="D39" s="13"/>
      <c r="E39" s="13"/>
      <c r="F39" s="13"/>
      <c r="G39" s="13"/>
      <c r="H39" s="13"/>
      <c r="I39" s="13"/>
      <c r="J39" s="17"/>
      <c r="K39" s="18">
        <f t="shared" si="1"/>
        <v>40926</v>
      </c>
      <c r="L39" s="19">
        <f t="shared" ca="1" si="0"/>
        <v>1695</v>
      </c>
      <c r="M39" s="20"/>
      <c r="N39" s="21">
        <f t="shared" si="2"/>
        <v>2</v>
      </c>
      <c r="P39" t="s">
        <v>19</v>
      </c>
      <c r="Q39">
        <v>423</v>
      </c>
      <c r="R39">
        <v>161</v>
      </c>
      <c r="S39">
        <v>1554</v>
      </c>
      <c r="T39">
        <v>2653</v>
      </c>
      <c r="Y39">
        <v>2471</v>
      </c>
      <c r="Z39" s="22">
        <f>AVERAGE(Q39:X39)</f>
        <v>1197.75</v>
      </c>
      <c r="AA39" s="22">
        <f>ABS(Y39-Z39)</f>
        <v>1273.25</v>
      </c>
    </row>
    <row r="40" spans="1:27" ht="15.75" x14ac:dyDescent="0.25">
      <c r="A40" s="12" t="s">
        <v>50</v>
      </c>
      <c r="B40" s="25">
        <v>36237</v>
      </c>
      <c r="C40" s="13">
        <v>39358</v>
      </c>
      <c r="D40" s="15">
        <v>42354</v>
      </c>
      <c r="E40" s="13"/>
      <c r="F40" s="13"/>
      <c r="G40" s="13"/>
      <c r="H40" s="13"/>
      <c r="I40" s="13"/>
      <c r="J40" s="17"/>
      <c r="K40" s="18">
        <f t="shared" si="1"/>
        <v>42354</v>
      </c>
      <c r="L40" s="19">
        <f t="shared" ca="1" si="0"/>
        <v>267</v>
      </c>
      <c r="M40" s="20"/>
      <c r="N40" s="21">
        <f t="shared" si="2"/>
        <v>3</v>
      </c>
      <c r="P40" t="s">
        <v>46</v>
      </c>
      <c r="Q40">
        <v>3010</v>
      </c>
      <c r="R40">
        <v>2583</v>
      </c>
      <c r="S40">
        <v>735</v>
      </c>
      <c r="Y40">
        <v>630</v>
      </c>
      <c r="Z40" s="22">
        <f>AVERAGE(Q40:X40)</f>
        <v>2109.3333333333335</v>
      </c>
      <c r="AA40" s="22">
        <f>ABS(Y40-Z40)</f>
        <v>1479.3333333333335</v>
      </c>
    </row>
    <row r="41" spans="1:27" ht="15.75" x14ac:dyDescent="0.25">
      <c r="A41" s="12" t="s">
        <v>41</v>
      </c>
      <c r="B41" s="36">
        <v>36867</v>
      </c>
      <c r="C41" s="13">
        <v>40135</v>
      </c>
      <c r="D41" s="13"/>
      <c r="E41" s="13"/>
      <c r="F41" s="13"/>
      <c r="G41" s="13"/>
      <c r="H41" s="13"/>
      <c r="I41" s="13"/>
      <c r="J41" s="17"/>
      <c r="K41" s="18">
        <f t="shared" si="1"/>
        <v>40135</v>
      </c>
      <c r="L41" s="19">
        <f t="shared" ca="1" si="0"/>
        <v>2486</v>
      </c>
      <c r="M41" s="20"/>
      <c r="N41" s="21">
        <f t="shared" si="2"/>
        <v>2</v>
      </c>
      <c r="P41" t="s">
        <v>43</v>
      </c>
      <c r="Q41">
        <v>2631</v>
      </c>
      <c r="R41">
        <v>1170</v>
      </c>
      <c r="Y41">
        <v>350</v>
      </c>
      <c r="Z41" s="22">
        <f>AVERAGE(Q41:X41)</f>
        <v>1900.5</v>
      </c>
      <c r="AA41" s="22">
        <f>ABS(Y41-Z41)</f>
        <v>1550.5</v>
      </c>
    </row>
    <row r="42" spans="1:27" ht="16.5" thickBot="1" x14ac:dyDescent="0.3">
      <c r="A42" s="12" t="s">
        <v>51</v>
      </c>
      <c r="B42" s="25">
        <v>36237</v>
      </c>
      <c r="C42" s="13">
        <v>39429</v>
      </c>
      <c r="D42" s="13">
        <v>42508</v>
      </c>
      <c r="E42" s="13"/>
      <c r="F42" s="13"/>
      <c r="G42" s="13"/>
      <c r="H42" s="13"/>
      <c r="I42" s="13"/>
      <c r="J42" s="17"/>
      <c r="K42" s="18">
        <f t="shared" si="1"/>
        <v>42508</v>
      </c>
      <c r="L42" s="19">
        <f t="shared" ca="1" si="0"/>
        <v>113</v>
      </c>
      <c r="M42" s="20"/>
      <c r="N42" s="21">
        <f t="shared" si="2"/>
        <v>3</v>
      </c>
      <c r="P42" t="s">
        <v>14</v>
      </c>
      <c r="Q42">
        <v>3063</v>
      </c>
      <c r="R42">
        <v>1705</v>
      </c>
      <c r="S42">
        <v>973</v>
      </c>
      <c r="T42">
        <v>1229</v>
      </c>
      <c r="Y42">
        <v>136</v>
      </c>
      <c r="Z42" s="22">
        <f>AVERAGE(Q42:X42)</f>
        <v>1742.5</v>
      </c>
      <c r="AA42" s="22">
        <f>ABS(Y42-Z42)</f>
        <v>1606.5</v>
      </c>
    </row>
    <row r="43" spans="1:27" ht="15.75" x14ac:dyDescent="0.25">
      <c r="A43" s="12" t="s">
        <v>27</v>
      </c>
      <c r="B43" s="3">
        <v>38813</v>
      </c>
      <c r="C43" s="13">
        <v>41135</v>
      </c>
      <c r="D43" s="37">
        <v>41298</v>
      </c>
      <c r="E43" s="13">
        <v>41388</v>
      </c>
      <c r="F43" s="13"/>
      <c r="G43" s="13"/>
      <c r="H43" s="13"/>
      <c r="I43" s="13"/>
      <c r="J43" s="17"/>
      <c r="K43" s="18">
        <f t="shared" si="1"/>
        <v>41388</v>
      </c>
      <c r="L43" s="19">
        <f t="shared" ca="1" si="0"/>
        <v>1233</v>
      </c>
      <c r="M43" s="20"/>
      <c r="N43" s="21">
        <f t="shared" si="2"/>
        <v>4</v>
      </c>
      <c r="P43" t="s">
        <v>48</v>
      </c>
      <c r="Q43">
        <v>3325</v>
      </c>
      <c r="R43">
        <v>2813</v>
      </c>
      <c r="Y43">
        <v>328</v>
      </c>
      <c r="Z43" s="22">
        <f>AVERAGE(Q43:X43)</f>
        <v>3069</v>
      </c>
      <c r="AA43" s="22">
        <f>ABS(Y43-Z43)</f>
        <v>2741</v>
      </c>
    </row>
    <row r="44" spans="1:27" ht="16.5" thickBot="1" x14ac:dyDescent="0.3">
      <c r="A44" s="38" t="s">
        <v>49</v>
      </c>
      <c r="B44" s="25">
        <v>36237</v>
      </c>
      <c r="C44" s="39">
        <v>39058</v>
      </c>
      <c r="D44" s="40">
        <v>41409</v>
      </c>
      <c r="E44" s="28">
        <v>41991</v>
      </c>
      <c r="F44" s="40">
        <v>42314</v>
      </c>
      <c r="G44" s="40"/>
      <c r="H44" s="40"/>
      <c r="I44" s="40"/>
      <c r="J44" s="41"/>
      <c r="K44" s="18">
        <f t="shared" si="1"/>
        <v>42314</v>
      </c>
      <c r="L44" s="19">
        <f t="shared" ca="1" si="0"/>
        <v>307</v>
      </c>
      <c r="M44" s="20"/>
      <c r="N44" s="21">
        <f t="shared" si="2"/>
        <v>5</v>
      </c>
      <c r="P44" t="s">
        <v>50</v>
      </c>
      <c r="Q44">
        <v>3121</v>
      </c>
      <c r="R44">
        <v>2996</v>
      </c>
      <c r="Y44">
        <v>267</v>
      </c>
      <c r="Z44" s="22">
        <f>AVERAGE(Q44:X44)</f>
        <v>3058.5</v>
      </c>
      <c r="AA44" s="22">
        <f>ABS(Y44-Z44)</f>
        <v>2791.5</v>
      </c>
    </row>
    <row r="45" spans="1:27" x14ac:dyDescent="0.25">
      <c r="P45" t="s">
        <v>51</v>
      </c>
      <c r="Q45">
        <v>3192</v>
      </c>
      <c r="R45">
        <v>3079</v>
      </c>
      <c r="Y45">
        <v>113</v>
      </c>
      <c r="Z45" s="22">
        <f>AVERAGE(Q45:X45)</f>
        <v>3135.5</v>
      </c>
      <c r="AA45" s="22">
        <f>ABS(Y45-Z45)</f>
        <v>3022.5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</dc:creator>
  <cp:lastModifiedBy>wes</cp:lastModifiedBy>
  <dcterms:created xsi:type="dcterms:W3CDTF">2016-09-08T09:27:04Z</dcterms:created>
  <dcterms:modified xsi:type="dcterms:W3CDTF">2016-09-08T10:03:03Z</dcterms:modified>
</cp:coreProperties>
</file>