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124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Volumes/HDD-500/Users/Desktop/"/>
    </mc:Choice>
  </mc:AlternateContent>
  <bookViews>
    <workbookView xWindow="240" yWindow="460" windowWidth="24940" windowHeight="13520" tabRatio="500"/>
  </bookViews>
  <sheets>
    <sheet name="DATA PROGRAM" sheetId="1" r:id="rId1"/>
    <sheet name="LIST (ALL LIST USED HERE)" sheetId="3" r:id="rId2"/>
    <sheet name="LOG (project - next step)" sheetId="4" r:id="rId3"/>
  </sheets>
  <definedNames>
    <definedName name="Cursor">'LIST (ALL LIST USED HERE)'!$B$3:$B$11</definedName>
    <definedName name="INTERVAL">'LIST (ALL LIST USED HERE)'!$H$3:$H$33</definedName>
    <definedName name="ONOFF">'LIST (ALL LIST USED HERE)'!$D$3:$D$4</definedName>
    <definedName name="PERCENT">'LIST (ALL LIST USED HERE)'!$A$3:$A$33</definedName>
    <definedName name="PORCENT">'LIST (ALL LIST USED HERE)'!$A$3:$A$302</definedName>
    <definedName name="PRABC">'LIST (ALL LIST USED HERE)'!$C$3:$C$5</definedName>
    <definedName name="SITIO">'LIST (ALL LIST USED HERE)'!$E$3:$E$11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82" i="1" l="1"/>
  <c r="F182" i="1"/>
  <c r="H182" i="1"/>
  <c r="L182" i="1"/>
  <c r="J183" i="1"/>
  <c r="F183" i="1"/>
  <c r="H183" i="1"/>
  <c r="L183" i="1"/>
  <c r="J184" i="1"/>
  <c r="F184" i="1"/>
  <c r="H184" i="1"/>
  <c r="L184" i="1"/>
  <c r="J185" i="1"/>
  <c r="F185" i="1"/>
  <c r="H185" i="1"/>
  <c r="L185" i="1"/>
  <c r="J186" i="1"/>
  <c r="F186" i="1"/>
  <c r="H186" i="1"/>
  <c r="L186" i="1"/>
  <c r="J187" i="1"/>
  <c r="F187" i="1"/>
  <c r="H187" i="1"/>
  <c r="L187" i="1"/>
  <c r="J188" i="1"/>
  <c r="F188" i="1"/>
  <c r="H188" i="1"/>
  <c r="L188" i="1"/>
  <c r="J189" i="1"/>
  <c r="F189" i="1"/>
  <c r="H189" i="1"/>
  <c r="L189" i="1"/>
  <c r="J190" i="1"/>
  <c r="F190" i="1"/>
  <c r="H190" i="1"/>
  <c r="L190" i="1"/>
  <c r="J191" i="1"/>
  <c r="F191" i="1"/>
  <c r="H191" i="1"/>
  <c r="L191" i="1"/>
  <c r="J192" i="1"/>
  <c r="F192" i="1"/>
  <c r="H192" i="1"/>
  <c r="L192" i="1"/>
  <c r="J193" i="1"/>
  <c r="F193" i="1"/>
  <c r="H193" i="1"/>
  <c r="L193" i="1"/>
  <c r="W178" i="1"/>
  <c r="W177" i="1"/>
  <c r="W176" i="1"/>
  <c r="J161" i="1"/>
  <c r="F161" i="1"/>
  <c r="H161" i="1"/>
  <c r="L161" i="1"/>
  <c r="J162" i="1"/>
  <c r="F162" i="1"/>
  <c r="H162" i="1"/>
  <c r="L162" i="1"/>
  <c r="J163" i="1"/>
  <c r="F163" i="1"/>
  <c r="H163" i="1"/>
  <c r="L163" i="1"/>
  <c r="J164" i="1"/>
  <c r="F164" i="1"/>
  <c r="H164" i="1"/>
  <c r="L164" i="1"/>
  <c r="J165" i="1"/>
  <c r="F165" i="1"/>
  <c r="H165" i="1"/>
  <c r="L165" i="1"/>
  <c r="J166" i="1"/>
  <c r="F166" i="1"/>
  <c r="H166" i="1"/>
  <c r="L166" i="1"/>
  <c r="J167" i="1"/>
  <c r="F167" i="1"/>
  <c r="H167" i="1"/>
  <c r="L167" i="1"/>
  <c r="J168" i="1"/>
  <c r="F168" i="1"/>
  <c r="H168" i="1"/>
  <c r="L168" i="1"/>
  <c r="J169" i="1"/>
  <c r="F169" i="1"/>
  <c r="H169" i="1"/>
  <c r="L169" i="1"/>
  <c r="J170" i="1"/>
  <c r="F170" i="1"/>
  <c r="H170" i="1"/>
  <c r="L170" i="1"/>
  <c r="J171" i="1"/>
  <c r="F171" i="1"/>
  <c r="H171" i="1"/>
  <c r="L171" i="1"/>
  <c r="J172" i="1"/>
  <c r="F172" i="1"/>
  <c r="H172" i="1"/>
  <c r="L172" i="1"/>
  <c r="W157" i="1"/>
  <c r="W156" i="1"/>
  <c r="W155" i="1"/>
  <c r="J140" i="1"/>
  <c r="F140" i="1"/>
  <c r="H140" i="1"/>
  <c r="L140" i="1"/>
  <c r="J141" i="1"/>
  <c r="F141" i="1"/>
  <c r="H141" i="1"/>
  <c r="L141" i="1"/>
  <c r="J142" i="1"/>
  <c r="F142" i="1"/>
  <c r="H142" i="1"/>
  <c r="L142" i="1"/>
  <c r="J143" i="1"/>
  <c r="F143" i="1"/>
  <c r="H143" i="1"/>
  <c r="L143" i="1"/>
  <c r="J144" i="1"/>
  <c r="F144" i="1"/>
  <c r="H144" i="1"/>
  <c r="L144" i="1"/>
  <c r="J145" i="1"/>
  <c r="F145" i="1"/>
  <c r="H145" i="1"/>
  <c r="L145" i="1"/>
  <c r="J146" i="1"/>
  <c r="F146" i="1"/>
  <c r="H146" i="1"/>
  <c r="L146" i="1"/>
  <c r="J147" i="1"/>
  <c r="F147" i="1"/>
  <c r="H147" i="1"/>
  <c r="L147" i="1"/>
  <c r="J148" i="1"/>
  <c r="F148" i="1"/>
  <c r="H148" i="1"/>
  <c r="L148" i="1"/>
  <c r="J149" i="1"/>
  <c r="F149" i="1"/>
  <c r="H149" i="1"/>
  <c r="L149" i="1"/>
  <c r="J150" i="1"/>
  <c r="F150" i="1"/>
  <c r="H150" i="1"/>
  <c r="L150" i="1"/>
  <c r="J151" i="1"/>
  <c r="F151" i="1"/>
  <c r="H151" i="1"/>
  <c r="L151" i="1"/>
  <c r="W136" i="1"/>
  <c r="W135" i="1"/>
  <c r="W134" i="1"/>
  <c r="J119" i="1"/>
  <c r="F119" i="1"/>
  <c r="H119" i="1"/>
  <c r="L119" i="1"/>
  <c r="J120" i="1"/>
  <c r="F120" i="1"/>
  <c r="H120" i="1"/>
  <c r="L120" i="1"/>
  <c r="J121" i="1"/>
  <c r="F121" i="1"/>
  <c r="H121" i="1"/>
  <c r="L121" i="1"/>
  <c r="J122" i="1"/>
  <c r="F122" i="1"/>
  <c r="H122" i="1"/>
  <c r="L122" i="1"/>
  <c r="J123" i="1"/>
  <c r="F123" i="1"/>
  <c r="H123" i="1"/>
  <c r="L123" i="1"/>
  <c r="J124" i="1"/>
  <c r="F124" i="1"/>
  <c r="H124" i="1"/>
  <c r="L124" i="1"/>
  <c r="J125" i="1"/>
  <c r="F125" i="1"/>
  <c r="H125" i="1"/>
  <c r="L125" i="1"/>
  <c r="J126" i="1"/>
  <c r="F126" i="1"/>
  <c r="H126" i="1"/>
  <c r="L126" i="1"/>
  <c r="J127" i="1"/>
  <c r="F127" i="1"/>
  <c r="H127" i="1"/>
  <c r="L127" i="1"/>
  <c r="J128" i="1"/>
  <c r="F128" i="1"/>
  <c r="H128" i="1"/>
  <c r="L128" i="1"/>
  <c r="J129" i="1"/>
  <c r="F129" i="1"/>
  <c r="H129" i="1"/>
  <c r="L129" i="1"/>
  <c r="J130" i="1"/>
  <c r="F130" i="1"/>
  <c r="H130" i="1"/>
  <c r="L130" i="1"/>
  <c r="W115" i="1"/>
  <c r="W114" i="1"/>
  <c r="W113" i="1"/>
  <c r="J98" i="1"/>
  <c r="F98" i="1"/>
  <c r="H98" i="1"/>
  <c r="L98" i="1"/>
  <c r="J99" i="1"/>
  <c r="F99" i="1"/>
  <c r="H99" i="1"/>
  <c r="L99" i="1"/>
  <c r="J100" i="1"/>
  <c r="F100" i="1"/>
  <c r="H100" i="1"/>
  <c r="L100" i="1"/>
  <c r="J101" i="1"/>
  <c r="F101" i="1"/>
  <c r="H101" i="1"/>
  <c r="L101" i="1"/>
  <c r="J102" i="1"/>
  <c r="F102" i="1"/>
  <c r="H102" i="1"/>
  <c r="L102" i="1"/>
  <c r="J103" i="1"/>
  <c r="F103" i="1"/>
  <c r="H103" i="1"/>
  <c r="L103" i="1"/>
  <c r="J104" i="1"/>
  <c r="F104" i="1"/>
  <c r="H104" i="1"/>
  <c r="L104" i="1"/>
  <c r="J105" i="1"/>
  <c r="F105" i="1"/>
  <c r="H105" i="1"/>
  <c r="L105" i="1"/>
  <c r="J106" i="1"/>
  <c r="F106" i="1"/>
  <c r="H106" i="1"/>
  <c r="L106" i="1"/>
  <c r="J107" i="1"/>
  <c r="F107" i="1"/>
  <c r="H107" i="1"/>
  <c r="L107" i="1"/>
  <c r="J108" i="1"/>
  <c r="F108" i="1"/>
  <c r="H108" i="1"/>
  <c r="L108" i="1"/>
  <c r="J109" i="1"/>
  <c r="F109" i="1"/>
  <c r="H109" i="1"/>
  <c r="L109" i="1"/>
  <c r="W94" i="1"/>
  <c r="W93" i="1"/>
  <c r="W92" i="1"/>
  <c r="J77" i="1"/>
  <c r="F77" i="1"/>
  <c r="H77" i="1"/>
  <c r="L77" i="1"/>
  <c r="J78" i="1"/>
  <c r="F78" i="1"/>
  <c r="H78" i="1"/>
  <c r="L78" i="1"/>
  <c r="J79" i="1"/>
  <c r="F79" i="1"/>
  <c r="H79" i="1"/>
  <c r="L79" i="1"/>
  <c r="J80" i="1"/>
  <c r="F80" i="1"/>
  <c r="H80" i="1"/>
  <c r="L80" i="1"/>
  <c r="J81" i="1"/>
  <c r="F81" i="1"/>
  <c r="H81" i="1"/>
  <c r="L81" i="1"/>
  <c r="J82" i="1"/>
  <c r="F82" i="1"/>
  <c r="H82" i="1"/>
  <c r="L82" i="1"/>
  <c r="J83" i="1"/>
  <c r="F83" i="1"/>
  <c r="H83" i="1"/>
  <c r="L83" i="1"/>
  <c r="J84" i="1"/>
  <c r="F84" i="1"/>
  <c r="H84" i="1"/>
  <c r="L84" i="1"/>
  <c r="J85" i="1"/>
  <c r="F85" i="1"/>
  <c r="H85" i="1"/>
  <c r="L85" i="1"/>
  <c r="J86" i="1"/>
  <c r="F86" i="1"/>
  <c r="H86" i="1"/>
  <c r="L86" i="1"/>
  <c r="J87" i="1"/>
  <c r="F87" i="1"/>
  <c r="H87" i="1"/>
  <c r="L87" i="1"/>
  <c r="J88" i="1"/>
  <c r="F88" i="1"/>
  <c r="H88" i="1"/>
  <c r="L88" i="1"/>
  <c r="W73" i="1"/>
  <c r="W72" i="1"/>
  <c r="W71" i="1"/>
  <c r="J64" i="1"/>
  <c r="F64" i="1"/>
  <c r="H64" i="1"/>
  <c r="L64" i="1"/>
  <c r="J65" i="1"/>
  <c r="F65" i="1"/>
  <c r="H65" i="1"/>
  <c r="L65" i="1"/>
  <c r="J66" i="1"/>
  <c r="F66" i="1"/>
  <c r="H66" i="1"/>
  <c r="L66" i="1"/>
  <c r="J67" i="1"/>
  <c r="F67" i="1"/>
  <c r="H67" i="1"/>
  <c r="L67" i="1"/>
  <c r="J57" i="1"/>
  <c r="F57" i="1"/>
  <c r="H57" i="1"/>
  <c r="L57" i="1"/>
  <c r="J60" i="1"/>
  <c r="F60" i="1"/>
  <c r="H60" i="1"/>
  <c r="L60" i="1"/>
  <c r="J61" i="1"/>
  <c r="F61" i="1"/>
  <c r="H61" i="1"/>
  <c r="L61" i="1"/>
  <c r="J62" i="1"/>
  <c r="F62" i="1"/>
  <c r="H62" i="1"/>
  <c r="L62" i="1"/>
  <c r="J63" i="1"/>
  <c r="F63" i="1"/>
  <c r="H63" i="1"/>
  <c r="L63" i="1"/>
  <c r="J56" i="1"/>
  <c r="F56" i="1"/>
  <c r="H56" i="1"/>
  <c r="L56" i="1"/>
  <c r="J58" i="1"/>
  <c r="F58" i="1"/>
  <c r="H58" i="1"/>
  <c r="L58" i="1"/>
  <c r="J59" i="1"/>
  <c r="F59" i="1"/>
  <c r="H59" i="1"/>
  <c r="L59" i="1"/>
  <c r="W52" i="1"/>
  <c r="W51" i="1"/>
  <c r="W50" i="1"/>
  <c r="J42" i="1"/>
  <c r="L42" i="1"/>
  <c r="J43" i="1"/>
  <c r="F43" i="1"/>
  <c r="H43" i="1"/>
  <c r="L43" i="1"/>
  <c r="J44" i="1"/>
  <c r="F44" i="1"/>
  <c r="H44" i="1"/>
  <c r="L44" i="1"/>
  <c r="J45" i="1"/>
  <c r="F45" i="1"/>
  <c r="H45" i="1"/>
  <c r="L45" i="1"/>
  <c r="J46" i="1"/>
  <c r="F46" i="1"/>
  <c r="H46" i="1"/>
  <c r="L46" i="1"/>
  <c r="J36" i="1"/>
  <c r="F36" i="1"/>
  <c r="H36" i="1"/>
  <c r="L36" i="1"/>
  <c r="J39" i="1"/>
  <c r="F39" i="1"/>
  <c r="H39" i="1"/>
  <c r="L39" i="1"/>
  <c r="J40" i="1"/>
  <c r="F40" i="1"/>
  <c r="H40" i="1"/>
  <c r="L40" i="1"/>
  <c r="J41" i="1"/>
  <c r="F41" i="1"/>
  <c r="H41" i="1"/>
  <c r="L41" i="1"/>
  <c r="F42" i="1"/>
  <c r="H42" i="1"/>
  <c r="J35" i="1"/>
  <c r="F35" i="1"/>
  <c r="H35" i="1"/>
  <c r="L35" i="1"/>
  <c r="J37" i="1"/>
  <c r="F37" i="1"/>
  <c r="H37" i="1"/>
  <c r="L37" i="1"/>
  <c r="J38" i="1"/>
  <c r="F38" i="1"/>
  <c r="H38" i="1"/>
  <c r="L38" i="1"/>
  <c r="W31" i="1"/>
  <c r="W30" i="1"/>
  <c r="W29" i="1"/>
  <c r="B4" i="1"/>
  <c r="B2" i="4"/>
  <c r="A29" i="4"/>
  <c r="A27" i="4"/>
  <c r="A28" i="4"/>
  <c r="A25" i="4"/>
  <c r="A26" i="4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" i="4"/>
  <c r="W8" i="1"/>
  <c r="J14" i="1"/>
  <c r="F14" i="1"/>
  <c r="H14" i="1"/>
  <c r="L14" i="1"/>
  <c r="J15" i="1"/>
  <c r="F15" i="1"/>
  <c r="H15" i="1"/>
  <c r="L15" i="1"/>
  <c r="J16" i="1"/>
  <c r="F16" i="1"/>
  <c r="H16" i="1"/>
  <c r="L16" i="1"/>
  <c r="J17" i="1"/>
  <c r="F17" i="1"/>
  <c r="H17" i="1"/>
  <c r="L17" i="1"/>
  <c r="W9" i="1"/>
  <c r="J18" i="1"/>
  <c r="F18" i="1"/>
  <c r="H18" i="1"/>
  <c r="L18" i="1"/>
  <c r="J19" i="1"/>
  <c r="F19" i="1"/>
  <c r="H19" i="1"/>
  <c r="L19" i="1"/>
  <c r="J20" i="1"/>
  <c r="F20" i="1"/>
  <c r="H20" i="1"/>
  <c r="L20" i="1"/>
  <c r="J21" i="1"/>
  <c r="F21" i="1"/>
  <c r="H21" i="1"/>
  <c r="L21" i="1"/>
  <c r="J22" i="1"/>
  <c r="F22" i="1"/>
  <c r="H22" i="1"/>
  <c r="L22" i="1"/>
  <c r="J23" i="1"/>
  <c r="F23" i="1"/>
  <c r="H23" i="1"/>
  <c r="L23" i="1"/>
  <c r="J24" i="1"/>
  <c r="F24" i="1"/>
  <c r="H24" i="1"/>
  <c r="L24" i="1"/>
  <c r="J25" i="1"/>
  <c r="W10" i="1"/>
  <c r="F25" i="1"/>
  <c r="H25" i="1"/>
  <c r="L25" i="1"/>
</calcChain>
</file>

<file path=xl/sharedStrings.xml><?xml version="1.0" encoding="utf-8"?>
<sst xmlns="http://schemas.openxmlformats.org/spreadsheetml/2006/main" count="779" uniqueCount="53">
  <si>
    <t>HUERTO 1</t>
  </si>
  <si>
    <t>HUERTO 2</t>
  </si>
  <si>
    <t>HUERTO 3</t>
  </si>
  <si>
    <t>Cursor</t>
  </si>
  <si>
    <t>ST1</t>
  </si>
  <si>
    <t>ST2</t>
  </si>
  <si>
    <t>ST3</t>
  </si>
  <si>
    <t>ST4</t>
  </si>
  <si>
    <t>ST5</t>
  </si>
  <si>
    <t>ST6</t>
  </si>
  <si>
    <t>ST7</t>
  </si>
  <si>
    <t>ST8</t>
  </si>
  <si>
    <t>ST9</t>
  </si>
  <si>
    <t>ST10</t>
  </si>
  <si>
    <t>ST11</t>
  </si>
  <si>
    <t>ST12</t>
  </si>
  <si>
    <t>TIME</t>
  </si>
  <si>
    <t>PROGRAM</t>
  </si>
  <si>
    <t>A</t>
  </si>
  <si>
    <t>B</t>
  </si>
  <si>
    <t>C</t>
  </si>
  <si>
    <t>BUDGET</t>
  </si>
  <si>
    <t>Lu</t>
  </si>
  <si>
    <t>Ma</t>
  </si>
  <si>
    <t>Mi</t>
  </si>
  <si>
    <t>Ju</t>
  </si>
  <si>
    <t>Vi</t>
  </si>
  <si>
    <t>Sa</t>
  </si>
  <si>
    <t>Do</t>
  </si>
  <si>
    <t>START TIME</t>
  </si>
  <si>
    <t>INTERVAL</t>
  </si>
  <si>
    <t>DIAS DE RIEGO</t>
  </si>
  <si>
    <t>%</t>
  </si>
  <si>
    <t>TIME REAL</t>
  </si>
  <si>
    <t>(minutes)</t>
  </si>
  <si>
    <t>hh:mm</t>
  </si>
  <si>
    <t>Prog.</t>
  </si>
  <si>
    <t>On/OFF</t>
  </si>
  <si>
    <t>ON</t>
  </si>
  <si>
    <t>OFF</t>
  </si>
  <si>
    <t>ODD</t>
  </si>
  <si>
    <t>EVEN</t>
  </si>
  <si>
    <t>END TIME</t>
  </si>
  <si>
    <t>SITIO</t>
  </si>
  <si>
    <t>AGUACATES (ZONA H)</t>
  </si>
  <si>
    <t>AGUACATES (ZONA M)</t>
  </si>
  <si>
    <t>AGUACATES (ZONA B)</t>
  </si>
  <si>
    <t>ORNEMENTAL (ZONA A)</t>
  </si>
  <si>
    <t>ORNEMENTAL (CIRUELA)</t>
  </si>
  <si>
    <t>MM</t>
  </si>
  <si>
    <t>HH</t>
  </si>
  <si>
    <t>:</t>
  </si>
  <si>
    <t>ORNEMENTAL (ZONA B)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</si>
</sst>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hh:mm;@"/>
    <numFmt numFmtId="165" formatCode="[mm]"/>
    <numFmt numFmtId="166" formatCode="[hh]"/>
    <numFmt numFmtId="167" formatCode="ddd\ dd/m/yy\ h:mm;@"/>
    <numFmt numFmtId="168" formatCode="dddd\ dd/mmm/yyyy\ hh:mm:ss"/>
    <numFmt numFmtId="169" formatCode="[$-F800]dddd\,\ mmmm\ dd\,\ yyyy"/>
  </numFmts>
  <fonts count="14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20"/>
      <color theme="0"/>
      <name val="Calibri"/>
      <scheme val="minor"/>
    </font>
    <font>
      <sz val="12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A493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5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medium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 style="thin">
        <color theme="0" tint="-0.249977111117893"/>
      </top>
      <bottom style="thin">
        <color theme="1"/>
      </bottom>
      <diagonal/>
    </border>
    <border>
      <left/>
      <right style="thin">
        <color theme="1"/>
      </right>
      <top style="thin">
        <color theme="0" tint="-0.249977111117893"/>
      </top>
      <bottom style="thin">
        <color theme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theme="0" tint="-0.249977111117893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thin">
        <color theme="0" tint="-0.14999847407452621"/>
      </right>
      <top style="medium">
        <color theme="1"/>
      </top>
      <bottom/>
      <diagonal/>
    </border>
    <border>
      <left/>
      <right style="thin">
        <color theme="0" tint="-0.14999847407452621"/>
      </right>
      <top style="medium">
        <color theme="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medium">
        <color theme="1"/>
      </top>
      <bottom style="thin">
        <color theme="0" tint="-0.14999847407452621"/>
      </bottom>
      <diagonal/>
    </border>
    <border>
      <left style="thin">
        <color theme="0" tint="-0.14999847407452621"/>
      </left>
      <right style="medium">
        <color theme="1"/>
      </right>
      <top style="medium">
        <color theme="1"/>
      </top>
      <bottom style="thin">
        <color theme="0" tint="-0.1499984740745262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thin">
        <color theme="0" tint="-0.14999847407452621"/>
      </right>
      <top/>
      <bottom style="medium">
        <color theme="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medium">
        <color theme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medium">
        <color theme="1"/>
      </bottom>
      <diagonal/>
    </border>
    <border>
      <left style="thin">
        <color theme="0" tint="-0.14999847407452621"/>
      </left>
      <right style="medium">
        <color theme="1"/>
      </right>
      <top style="thin">
        <color theme="0" tint="-0.1499984740745262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theme="0" tint="-0.14999847407452621"/>
      </bottom>
      <diagonal/>
    </border>
    <border>
      <left style="medium">
        <color theme="1"/>
      </left>
      <right style="medium">
        <color theme="1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theme="1"/>
      </left>
      <right style="medium">
        <color theme="1"/>
      </right>
      <top style="thin">
        <color theme="0" tint="-0.14999847407452621"/>
      </top>
      <bottom style="medium">
        <color theme="1"/>
      </bottom>
      <diagonal/>
    </border>
    <border>
      <left style="medium">
        <color theme="1" tint="0.249977111117893"/>
      </left>
      <right/>
      <top style="medium">
        <color theme="1" tint="0.249977111117893"/>
      </top>
      <bottom/>
      <diagonal/>
    </border>
    <border>
      <left/>
      <right style="thin">
        <color theme="0" tint="-0.14999847407452621"/>
      </right>
      <top style="medium">
        <color theme="1" tint="0.249977111117893"/>
      </top>
      <bottom/>
      <diagonal/>
    </border>
    <border>
      <left/>
      <right style="thin">
        <color theme="0" tint="-0.14999847407452621"/>
      </right>
      <top style="medium">
        <color theme="1" tint="0.249977111117893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medium">
        <color theme="1" tint="0.249977111117893"/>
      </top>
      <bottom style="thin">
        <color theme="0" tint="-0.14999847407452621"/>
      </bottom>
      <diagonal/>
    </border>
    <border>
      <left style="thin">
        <color theme="0" tint="-0.14999847407452621"/>
      </left>
      <right style="medium">
        <color theme="1" tint="0.249977111117893"/>
      </right>
      <top style="medium">
        <color theme="1" tint="0.249977111117893"/>
      </top>
      <bottom style="thin">
        <color theme="0" tint="-0.14999847407452621"/>
      </bottom>
      <diagonal/>
    </border>
    <border>
      <left style="medium">
        <color theme="1" tint="0.249977111117893"/>
      </left>
      <right/>
      <top/>
      <bottom style="medium">
        <color theme="1" tint="0.249977111117893"/>
      </bottom>
      <diagonal/>
    </border>
    <border>
      <left/>
      <right style="thin">
        <color theme="0" tint="-0.14999847407452621"/>
      </right>
      <top/>
      <bottom style="medium">
        <color theme="1" tint="0.249977111117893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medium">
        <color theme="1" tint="0.249977111117893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medium">
        <color theme="1" tint="0.249977111117893"/>
      </bottom>
      <diagonal/>
    </border>
    <border>
      <left style="thin">
        <color theme="0" tint="-0.14999847407452621"/>
      </left>
      <right style="medium">
        <color theme="1" tint="0.249977111117893"/>
      </right>
      <top style="thin">
        <color theme="0" tint="-0.14999847407452621"/>
      </top>
      <bottom style="medium">
        <color theme="1" tint="0.249977111117893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medium">
        <color theme="1" tint="0.249977111117893"/>
      </left>
      <right style="medium">
        <color theme="1" tint="0.249977111117893"/>
      </right>
      <top style="medium">
        <color theme="1" tint="0.249977111117893"/>
      </top>
      <bottom style="thin">
        <color theme="0" tint="-0.249977111117893"/>
      </bottom>
      <diagonal/>
    </border>
    <border>
      <left style="medium">
        <color theme="1" tint="0.249977111117893"/>
      </left>
      <right style="medium">
        <color theme="1" tint="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theme="1" tint="0.249977111117893"/>
      </left>
      <right style="medium">
        <color theme="1" tint="0.249977111117893"/>
      </right>
      <top style="thin">
        <color theme="0" tint="-0.249977111117893"/>
      </top>
      <bottom style="medium">
        <color theme="1" tint="0.249977111117893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8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7" xfId="0" applyBorder="1"/>
    <xf numFmtId="0" fontId="0" fillId="3" borderId="16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5" borderId="7" xfId="0" applyFill="1" applyBorder="1"/>
    <xf numFmtId="0" fontId="11" fillId="0" borderId="0" xfId="0" applyFont="1"/>
    <xf numFmtId="165" fontId="0" fillId="0" borderId="0" xfId="0" applyNumberFormat="1"/>
    <xf numFmtId="166" fontId="0" fillId="0" borderId="0" xfId="0" applyNumberFormat="1"/>
    <xf numFmtId="164" fontId="0" fillId="0" borderId="0" xfId="0" applyNumberFormat="1"/>
    <xf numFmtId="166" fontId="0" fillId="7" borderId="18" xfId="0" applyNumberFormat="1" applyFill="1" applyBorder="1" applyAlignment="1">
      <alignment horizontal="center" vertical="center"/>
    </xf>
    <xf numFmtId="165" fontId="0" fillId="7" borderId="9" xfId="0" applyNumberFormat="1" applyFill="1" applyBorder="1" applyAlignment="1">
      <alignment horizontal="left" vertical="center"/>
    </xf>
    <xf numFmtId="166" fontId="0" fillId="7" borderId="18" xfId="0" applyNumberFormat="1" applyFill="1" applyBorder="1" applyAlignment="1">
      <alignment horizontal="right" vertical="center"/>
    </xf>
    <xf numFmtId="166" fontId="0" fillId="7" borderId="19" xfId="0" applyNumberFormat="1" applyFill="1" applyBorder="1" applyAlignment="1">
      <alignment horizontal="right" vertical="center"/>
    </xf>
    <xf numFmtId="166" fontId="0" fillId="7" borderId="19" xfId="0" applyNumberFormat="1" applyFill="1" applyBorder="1" applyAlignment="1">
      <alignment horizontal="center" vertical="center"/>
    </xf>
    <xf numFmtId="165" fontId="0" fillId="7" borderId="20" xfId="0" applyNumberFormat="1" applyFill="1" applyBorder="1" applyAlignment="1">
      <alignment horizontal="left" vertical="center"/>
    </xf>
    <xf numFmtId="0" fontId="6" fillId="2" borderId="27" xfId="0" applyFont="1" applyFill="1" applyBorder="1" applyAlignment="1">
      <alignment horizontal="right" vertical="center" wrapText="1"/>
    </xf>
    <xf numFmtId="0" fontId="6" fillId="2" borderId="4" xfId="0" applyFont="1" applyFill="1" applyBorder="1" applyAlignment="1">
      <alignment horizontal="right" vertical="center" wrapText="1"/>
    </xf>
    <xf numFmtId="0" fontId="6" fillId="2" borderId="28" xfId="0" applyFont="1" applyFill="1" applyBorder="1" applyAlignment="1">
      <alignment vertical="center" wrapText="1"/>
    </xf>
    <xf numFmtId="0" fontId="8" fillId="2" borderId="29" xfId="0" applyFont="1" applyFill="1" applyBorder="1" applyAlignment="1">
      <alignment horizontal="center" vertical="center"/>
    </xf>
    <xf numFmtId="0" fontId="8" fillId="2" borderId="30" xfId="0" applyFont="1" applyFill="1" applyBorder="1" applyAlignment="1">
      <alignment horizontal="center" vertical="center"/>
    </xf>
    <xf numFmtId="0" fontId="9" fillId="2" borderId="30" xfId="0" applyFont="1" applyFill="1" applyBorder="1" applyAlignment="1">
      <alignment horizontal="center" vertical="center"/>
    </xf>
    <xf numFmtId="9" fontId="1" fillId="2" borderId="32" xfId="0" applyNumberFormat="1" applyFont="1" applyFill="1" applyBorder="1" applyAlignment="1">
      <alignment horizontal="center"/>
    </xf>
    <xf numFmtId="0" fontId="1" fillId="2" borderId="33" xfId="0" applyFont="1" applyFill="1" applyBorder="1" applyAlignment="1">
      <alignment horizontal="center"/>
    </xf>
    <xf numFmtId="0" fontId="1" fillId="2" borderId="34" xfId="0" applyFont="1" applyFill="1" applyBorder="1" applyAlignment="1">
      <alignment horizontal="center"/>
    </xf>
    <xf numFmtId="0" fontId="2" fillId="0" borderId="0" xfId="0" applyFont="1"/>
    <xf numFmtId="0" fontId="1" fillId="2" borderId="36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46" xfId="0" applyFont="1" applyFill="1" applyBorder="1" applyAlignment="1">
      <alignment horizontal="center" vertical="center"/>
    </xf>
    <xf numFmtId="0" fontId="1" fillId="2" borderId="47" xfId="0" applyFont="1" applyFill="1" applyBorder="1" applyAlignment="1">
      <alignment horizontal="center" vertical="center"/>
    </xf>
    <xf numFmtId="0" fontId="1" fillId="2" borderId="48" xfId="0" applyFont="1" applyFill="1" applyBorder="1" applyAlignment="1">
      <alignment horizontal="center" vertical="center"/>
    </xf>
    <xf numFmtId="14" fontId="0" fillId="0" borderId="0" xfId="0" applyNumberFormat="1"/>
    <xf numFmtId="168" fontId="0" fillId="0" borderId="0" xfId="0" applyNumberFormat="1"/>
    <xf numFmtId="169" fontId="0" fillId="0" borderId="0" xfId="0" applyNumberFormat="1"/>
    <xf numFmtId="0" fontId="8" fillId="2" borderId="30" xfId="0" applyFont="1" applyFill="1" applyBorder="1" applyAlignment="1">
      <alignment horizontal="center" vertical="center"/>
    </xf>
    <xf numFmtId="0" fontId="0" fillId="4" borderId="4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7" fontId="13" fillId="0" borderId="0" xfId="0" applyNumberFormat="1" applyFont="1" applyAlignment="1">
      <alignment horizontal="center"/>
    </xf>
    <xf numFmtId="167" fontId="0" fillId="0" borderId="0" xfId="0" applyNumberFormat="1" applyAlignment="1">
      <alignment horizont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0" fontId="1" fillId="2" borderId="38" xfId="0" applyFont="1" applyFill="1" applyBorder="1" applyAlignment="1">
      <alignment horizontal="center" vertical="center" wrapText="1"/>
    </xf>
    <xf numFmtId="0" fontId="1" fillId="2" borderId="39" xfId="0" applyFont="1" applyFill="1" applyBorder="1" applyAlignment="1">
      <alignment horizontal="center" vertical="center" wrapText="1"/>
    </xf>
    <xf numFmtId="0" fontId="1" fillId="2" borderId="43" xfId="0" applyFont="1" applyFill="1" applyBorder="1" applyAlignment="1">
      <alignment horizontal="center" vertical="center" wrapText="1"/>
    </xf>
    <xf numFmtId="0" fontId="1" fillId="2" borderId="44" xfId="0" applyFont="1" applyFill="1" applyBorder="1" applyAlignment="1">
      <alignment horizontal="center" vertical="center" wrapText="1"/>
    </xf>
    <xf numFmtId="0" fontId="1" fillId="2" borderId="43" xfId="0" applyFont="1" applyFill="1" applyBorder="1" applyAlignment="1">
      <alignment horizontal="center"/>
    </xf>
    <xf numFmtId="0" fontId="1" fillId="2" borderId="35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" fontId="0" fillId="6" borderId="8" xfId="0" applyNumberFormat="1" applyFill="1" applyBorder="1" applyAlignment="1">
      <alignment horizontal="center" vertical="center"/>
    </xf>
    <xf numFmtId="1" fontId="0" fillId="6" borderId="9" xfId="0" applyNumberForma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 wrapText="1"/>
    </xf>
    <xf numFmtId="0" fontId="6" fillId="2" borderId="22" xfId="0" applyFont="1" applyFill="1" applyBorder="1" applyAlignment="1">
      <alignment horizontal="center" vertical="center" wrapText="1"/>
    </xf>
    <xf numFmtId="0" fontId="6" fillId="2" borderId="23" xfId="0" applyFont="1" applyFill="1" applyBorder="1" applyAlignment="1">
      <alignment horizontal="center" vertical="center" wrapText="1"/>
    </xf>
    <xf numFmtId="0" fontId="8" fillId="2" borderId="24" xfId="0" applyFont="1" applyFill="1" applyBorder="1" applyAlignment="1">
      <alignment horizontal="center" vertical="center"/>
    </xf>
    <xf numFmtId="0" fontId="8" fillId="2" borderId="25" xfId="0" applyFont="1" applyFill="1" applyBorder="1" applyAlignment="1">
      <alignment horizontal="center" vertical="center"/>
    </xf>
    <xf numFmtId="0" fontId="8" fillId="2" borderId="26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8" fillId="2" borderId="30" xfId="0" applyFont="1" applyFill="1" applyBorder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1" fontId="0" fillId="6" borderId="16" xfId="0" applyNumberFormat="1" applyFill="1" applyBorder="1" applyAlignment="1">
      <alignment horizontal="center" vertical="center"/>
    </xf>
    <xf numFmtId="1" fontId="0" fillId="6" borderId="20" xfId="0" applyNumberFormat="1" applyFill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2" fillId="2" borderId="49" xfId="0" applyFont="1" applyFill="1" applyBorder="1" applyAlignment="1">
      <alignment horizontal="left" vertical="center" wrapText="1"/>
    </xf>
    <xf numFmtId="0" fontId="12" fillId="2" borderId="50" xfId="0" applyFont="1" applyFill="1" applyBorder="1" applyAlignment="1">
      <alignment horizontal="left" vertical="center" wrapText="1"/>
    </xf>
    <xf numFmtId="0" fontId="12" fillId="2" borderId="51" xfId="0" applyFont="1" applyFill="1" applyBorder="1" applyAlignment="1">
      <alignment horizontal="left" vertical="center" wrapText="1"/>
    </xf>
    <xf numFmtId="168" fontId="1" fillId="8" borderId="49" xfId="0" applyNumberFormat="1" applyFont="1" applyFill="1" applyBorder="1" applyAlignment="1">
      <alignment horizontal="left" vertical="center" wrapText="1"/>
    </xf>
    <xf numFmtId="168" fontId="1" fillId="8" borderId="50" xfId="0" applyNumberFormat="1" applyFont="1" applyFill="1" applyBorder="1" applyAlignment="1">
      <alignment horizontal="left" vertical="center" wrapText="1"/>
    </xf>
    <xf numFmtId="168" fontId="1" fillId="8" borderId="51" xfId="0" applyNumberFormat="1" applyFont="1" applyFill="1" applyBorder="1" applyAlignment="1">
      <alignment horizontal="left" vertical="center" wrapText="1"/>
    </xf>
  </cellXfs>
  <cellStyles count="11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Normal" xfId="0" builtinId="0"/>
  </cellStyles>
  <dxfs count="72"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9" defaultPivotStyle="PivotStyleMedium7"/>
  <colors>
    <mruColors>
      <color rgb="FF0073D4"/>
      <color rgb="FF5D97CE"/>
      <color rgb="FF398BD6"/>
      <color rgb="FF007DE5"/>
      <color rgb="FF00AEFF"/>
      <color rgb="FF008FF5"/>
      <color rgb="FF2E3DB5"/>
      <color rgb="FF2F75B5"/>
      <color rgb="FFF6DB00"/>
      <color rgb="FFB5E6C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11</xdr:row>
      <xdr:rowOff>38100</xdr:rowOff>
    </xdr:from>
    <xdr:to>
      <xdr:col>20</xdr:col>
      <xdr:colOff>45720</xdr:colOff>
      <xdr:row>13</xdr:row>
      <xdr:rowOff>76200</xdr:rowOff>
    </xdr:to>
    <xdr:sp macro="" textlink="">
      <xdr:nvSpPr>
        <xdr:cNvPr id="9" name="Rounded Rectangle 8"/>
        <xdr:cNvSpPr/>
      </xdr:nvSpPr>
      <xdr:spPr>
        <a:xfrm>
          <a:off x="6096000" y="21463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32</xdr:row>
      <xdr:rowOff>38100</xdr:rowOff>
    </xdr:from>
    <xdr:to>
      <xdr:col>20</xdr:col>
      <xdr:colOff>45720</xdr:colOff>
      <xdr:row>34</xdr:row>
      <xdr:rowOff>76200</xdr:rowOff>
    </xdr:to>
    <xdr:sp macro="" textlink="">
      <xdr:nvSpPr>
        <xdr:cNvPr id="3" name="Rounded Rectangle 2"/>
        <xdr:cNvSpPr/>
      </xdr:nvSpPr>
      <xdr:spPr>
        <a:xfrm>
          <a:off x="6096000" y="21463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53</xdr:row>
      <xdr:rowOff>38100</xdr:rowOff>
    </xdr:from>
    <xdr:to>
      <xdr:col>20</xdr:col>
      <xdr:colOff>45720</xdr:colOff>
      <xdr:row>55</xdr:row>
      <xdr:rowOff>76200</xdr:rowOff>
    </xdr:to>
    <xdr:sp macro="" textlink="">
      <xdr:nvSpPr>
        <xdr:cNvPr id="4" name="Rounded Rectangle 3"/>
        <xdr:cNvSpPr/>
      </xdr:nvSpPr>
      <xdr:spPr>
        <a:xfrm>
          <a:off x="6096000" y="21463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53</xdr:row>
      <xdr:rowOff>38100</xdr:rowOff>
    </xdr:from>
    <xdr:to>
      <xdr:col>20</xdr:col>
      <xdr:colOff>45720</xdr:colOff>
      <xdr:row>55</xdr:row>
      <xdr:rowOff>76200</xdr:rowOff>
    </xdr:to>
    <xdr:sp macro="" textlink="">
      <xdr:nvSpPr>
        <xdr:cNvPr id="5" name="Rounded Rectangle 4"/>
        <xdr:cNvSpPr/>
      </xdr:nvSpPr>
      <xdr:spPr>
        <a:xfrm>
          <a:off x="6096000" y="63881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74</xdr:row>
      <xdr:rowOff>38100</xdr:rowOff>
    </xdr:from>
    <xdr:to>
      <xdr:col>20</xdr:col>
      <xdr:colOff>45720</xdr:colOff>
      <xdr:row>76</xdr:row>
      <xdr:rowOff>76200</xdr:rowOff>
    </xdr:to>
    <xdr:sp macro="" textlink="">
      <xdr:nvSpPr>
        <xdr:cNvPr id="6" name="Rounded Rectangle 5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74</xdr:row>
      <xdr:rowOff>38100</xdr:rowOff>
    </xdr:from>
    <xdr:to>
      <xdr:col>20</xdr:col>
      <xdr:colOff>45720</xdr:colOff>
      <xdr:row>76</xdr:row>
      <xdr:rowOff>76200</xdr:rowOff>
    </xdr:to>
    <xdr:sp macro="" textlink="">
      <xdr:nvSpPr>
        <xdr:cNvPr id="7" name="Rounded Rectangle 6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95</xdr:row>
      <xdr:rowOff>38100</xdr:rowOff>
    </xdr:from>
    <xdr:to>
      <xdr:col>20</xdr:col>
      <xdr:colOff>45720</xdr:colOff>
      <xdr:row>97</xdr:row>
      <xdr:rowOff>76200</xdr:rowOff>
    </xdr:to>
    <xdr:sp macro="" textlink="">
      <xdr:nvSpPr>
        <xdr:cNvPr id="8" name="Rounded Rectangle 7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95</xdr:row>
      <xdr:rowOff>38100</xdr:rowOff>
    </xdr:from>
    <xdr:to>
      <xdr:col>20</xdr:col>
      <xdr:colOff>45720</xdr:colOff>
      <xdr:row>97</xdr:row>
      <xdr:rowOff>76200</xdr:rowOff>
    </xdr:to>
    <xdr:sp macro="" textlink="">
      <xdr:nvSpPr>
        <xdr:cNvPr id="10" name="Rounded Rectangle 9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116</xdr:row>
      <xdr:rowOff>38100</xdr:rowOff>
    </xdr:from>
    <xdr:to>
      <xdr:col>20</xdr:col>
      <xdr:colOff>45720</xdr:colOff>
      <xdr:row>118</xdr:row>
      <xdr:rowOff>76200</xdr:rowOff>
    </xdr:to>
    <xdr:sp macro="" textlink="">
      <xdr:nvSpPr>
        <xdr:cNvPr id="11" name="Rounded Rectangle 10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116</xdr:row>
      <xdr:rowOff>38100</xdr:rowOff>
    </xdr:from>
    <xdr:to>
      <xdr:col>20</xdr:col>
      <xdr:colOff>45720</xdr:colOff>
      <xdr:row>118</xdr:row>
      <xdr:rowOff>76200</xdr:rowOff>
    </xdr:to>
    <xdr:sp macro="" textlink="">
      <xdr:nvSpPr>
        <xdr:cNvPr id="12" name="Rounded Rectangle 11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137</xdr:row>
      <xdr:rowOff>38100</xdr:rowOff>
    </xdr:from>
    <xdr:to>
      <xdr:col>20</xdr:col>
      <xdr:colOff>45720</xdr:colOff>
      <xdr:row>139</xdr:row>
      <xdr:rowOff>76200</xdr:rowOff>
    </xdr:to>
    <xdr:sp macro="" textlink="">
      <xdr:nvSpPr>
        <xdr:cNvPr id="13" name="Rounded Rectangle 12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137</xdr:row>
      <xdr:rowOff>38100</xdr:rowOff>
    </xdr:from>
    <xdr:to>
      <xdr:col>20</xdr:col>
      <xdr:colOff>45720</xdr:colOff>
      <xdr:row>139</xdr:row>
      <xdr:rowOff>76200</xdr:rowOff>
    </xdr:to>
    <xdr:sp macro="" textlink="">
      <xdr:nvSpPr>
        <xdr:cNvPr id="14" name="Rounded Rectangle 13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158</xdr:row>
      <xdr:rowOff>38100</xdr:rowOff>
    </xdr:from>
    <xdr:to>
      <xdr:col>20</xdr:col>
      <xdr:colOff>45720</xdr:colOff>
      <xdr:row>160</xdr:row>
      <xdr:rowOff>76200</xdr:rowOff>
    </xdr:to>
    <xdr:sp macro="" textlink="">
      <xdr:nvSpPr>
        <xdr:cNvPr id="15" name="Rounded Rectangle 14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158</xdr:row>
      <xdr:rowOff>38100</xdr:rowOff>
    </xdr:from>
    <xdr:to>
      <xdr:col>20</xdr:col>
      <xdr:colOff>45720</xdr:colOff>
      <xdr:row>160</xdr:row>
      <xdr:rowOff>76200</xdr:rowOff>
    </xdr:to>
    <xdr:sp macro="" textlink="">
      <xdr:nvSpPr>
        <xdr:cNvPr id="16" name="Rounded Rectangle 15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179</xdr:row>
      <xdr:rowOff>38100</xdr:rowOff>
    </xdr:from>
    <xdr:to>
      <xdr:col>20</xdr:col>
      <xdr:colOff>45720</xdr:colOff>
      <xdr:row>181</xdr:row>
      <xdr:rowOff>76200</xdr:rowOff>
    </xdr:to>
    <xdr:sp macro="" textlink="">
      <xdr:nvSpPr>
        <xdr:cNvPr id="17" name="Rounded Rectangle 16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  <xdr:twoCellAnchor editAs="oneCell">
    <xdr:from>
      <xdr:col>17</xdr:col>
      <xdr:colOff>0</xdr:colOff>
      <xdr:row>179</xdr:row>
      <xdr:rowOff>38100</xdr:rowOff>
    </xdr:from>
    <xdr:to>
      <xdr:col>20</xdr:col>
      <xdr:colOff>45720</xdr:colOff>
      <xdr:row>181</xdr:row>
      <xdr:rowOff>76200</xdr:rowOff>
    </xdr:to>
    <xdr:sp macro="" textlink="">
      <xdr:nvSpPr>
        <xdr:cNvPr id="18" name="Rounded Rectangle 17"/>
        <xdr:cNvSpPr/>
      </xdr:nvSpPr>
      <xdr:spPr>
        <a:xfrm>
          <a:off x="6096000" y="10629900"/>
          <a:ext cx="1188720" cy="457200"/>
        </a:xfrm>
        <a:prstGeom prst="roundRect">
          <a:avLst/>
        </a:prstGeom>
        <a:gradFill flip="none" rotWithShape="1">
          <a:gsLst>
            <a:gs pos="0">
              <a:schemeClr val="bg2">
                <a:lumMod val="10000"/>
              </a:schemeClr>
            </a:gs>
            <a:gs pos="50000">
              <a:schemeClr val="bg2">
                <a:lumMod val="38000"/>
              </a:schemeClr>
            </a:gs>
            <a:gs pos="85000">
              <a:schemeClr val="bg2">
                <a:lumMod val="25000"/>
              </a:schemeClr>
            </a:gs>
            <a:gs pos="15000">
              <a:schemeClr val="bg2">
                <a:lumMod val="20000"/>
                <a:alpha val="93000"/>
              </a:schemeClr>
            </a:gs>
            <a:gs pos="100000">
              <a:schemeClr val="bg2">
                <a:lumMod val="10000"/>
              </a:schemeClr>
            </a:gs>
          </a:gsLst>
          <a:lin ang="5400000" scaled="0"/>
          <a:tileRect/>
        </a:gradFill>
        <a:ln>
          <a:noFill/>
        </a:ln>
        <a:effectLst>
          <a:glow rad="63500">
            <a:schemeClr val="accent3">
              <a:satMod val="175000"/>
              <a:alpha val="40000"/>
            </a:schemeClr>
          </a:glow>
          <a:softEdge rad="317500"/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en-US" sz="1100" b="1" cap="none" spc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G</a:t>
          </a:r>
          <a:r>
            <a:rPr lang="en-US" sz="1100" b="1" cap="none" spc="0" baseline="0">
              <a:ln/>
              <a:solidFill>
                <a:schemeClr val="bg1">
                  <a:lumMod val="75000"/>
                </a:schemeClr>
              </a:solidFill>
              <a:effectLst>
                <a:glow>
                  <a:schemeClr val="accent1">
                    <a:alpha val="40000"/>
                  </a:schemeClr>
                </a:glow>
              </a:effectLst>
            </a:rPr>
            <a:t> U A R D A R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>
    <pageSetUpPr fitToPage="1"/>
  </sheetPr>
  <dimension ref="B1:CP193"/>
  <sheetViews>
    <sheetView showGridLines="0" tabSelected="1" workbookViewId="0">
      <selection activeCell="Z18" sqref="Z18"/>
    </sheetView>
  </sheetViews>
  <sheetFormatPr baseColWidth="10" defaultRowHeight="16" x14ac:dyDescent="0.2"/>
  <cols>
    <col min="1" max="2" width="5" customWidth="1"/>
    <col min="3" max="3" width="4.33203125" customWidth="1"/>
    <col min="4" max="4" width="0.6640625" customWidth="1"/>
    <col min="5" max="31" width="5" customWidth="1"/>
    <col min="33" max="33" width="10.83203125" style="1"/>
    <col min="62" max="62" width="10.83203125" style="1"/>
    <col min="91" max="94" width="10.83203125" style="1"/>
  </cols>
  <sheetData>
    <row r="1" spans="2:94" ht="17" thickBot="1" x14ac:dyDescent="0.25"/>
    <row r="2" spans="2:94" ht="26" customHeight="1" thickBot="1" x14ac:dyDescent="0.25">
      <c r="B2" s="82" t="s">
        <v>44</v>
      </c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4"/>
    </row>
    <row r="3" spans="2:94" ht="6" customHeight="1" thickBot="1" x14ac:dyDescent="0.25"/>
    <row r="4" spans="2:94" ht="16" customHeight="1" thickBot="1" x14ac:dyDescent="0.25">
      <c r="B4" s="85">
        <f ca="1">NOW()</f>
        <v>42436.574716550924</v>
      </c>
      <c r="C4" s="86"/>
      <c r="D4" s="86"/>
      <c r="E4" s="86"/>
      <c r="F4" s="86"/>
      <c r="G4" s="86"/>
      <c r="H4" s="86"/>
      <c r="I4" s="86"/>
      <c r="J4" s="86"/>
      <c r="K4" s="86"/>
      <c r="L4" s="86"/>
      <c r="M4" s="86"/>
      <c r="N4" s="86"/>
      <c r="O4" s="86"/>
      <c r="P4" s="86"/>
      <c r="Q4" s="86"/>
      <c r="R4" s="86"/>
      <c r="S4" s="86"/>
      <c r="T4" s="87"/>
    </row>
    <row r="5" spans="2:94" ht="10" customHeight="1" thickBot="1" x14ac:dyDescent="0.25"/>
    <row r="6" spans="2:94" ht="16" customHeight="1" x14ac:dyDescent="0.2">
      <c r="C6" s="62" t="s">
        <v>29</v>
      </c>
      <c r="D6" s="63"/>
      <c r="E6" s="64"/>
      <c r="F6" s="65" t="s">
        <v>31</v>
      </c>
      <c r="G6" s="66"/>
      <c r="H6" s="66"/>
      <c r="I6" s="66"/>
      <c r="J6" s="66"/>
      <c r="K6" s="66"/>
      <c r="L6" s="66"/>
      <c r="M6" s="66"/>
      <c r="N6" s="66"/>
      <c r="O6" s="66"/>
      <c r="P6" s="67"/>
      <c r="R6" s="68" t="s">
        <v>21</v>
      </c>
      <c r="S6" s="68"/>
      <c r="T6" s="68"/>
    </row>
    <row r="7" spans="2:94" ht="16" customHeight="1" thickBot="1" x14ac:dyDescent="0.25">
      <c r="C7" s="17" t="s">
        <v>50</v>
      </c>
      <c r="D7" s="18" t="s">
        <v>51</v>
      </c>
      <c r="E7" s="19" t="s">
        <v>49</v>
      </c>
      <c r="F7" s="20" t="s">
        <v>22</v>
      </c>
      <c r="G7" s="21" t="s">
        <v>23</v>
      </c>
      <c r="H7" s="21" t="s">
        <v>24</v>
      </c>
      <c r="I7" s="21" t="s">
        <v>25</v>
      </c>
      <c r="J7" s="21" t="s">
        <v>26</v>
      </c>
      <c r="K7" s="21" t="s">
        <v>27</v>
      </c>
      <c r="L7" s="21" t="s">
        <v>28</v>
      </c>
      <c r="M7" s="22" t="s">
        <v>40</v>
      </c>
      <c r="N7" s="21" t="s">
        <v>41</v>
      </c>
      <c r="O7" s="69" t="s">
        <v>30</v>
      </c>
      <c r="P7" s="70"/>
      <c r="R7" s="68"/>
      <c r="S7" s="68"/>
      <c r="T7" s="68"/>
      <c r="W7" s="10" t="s">
        <v>29</v>
      </c>
      <c r="X7" t="s">
        <v>30</v>
      </c>
    </row>
    <row r="8" spans="2:94" ht="16" customHeight="1" x14ac:dyDescent="0.2">
      <c r="B8" s="23" t="s">
        <v>18</v>
      </c>
      <c r="C8" s="14">
        <v>0.75</v>
      </c>
      <c r="D8" s="15" t="s">
        <v>51</v>
      </c>
      <c r="E8" s="16">
        <v>0</v>
      </c>
      <c r="F8" s="3" t="s">
        <v>38</v>
      </c>
      <c r="G8" s="3" t="s">
        <v>38</v>
      </c>
      <c r="H8" s="3" t="s">
        <v>38</v>
      </c>
      <c r="I8" s="3" t="s">
        <v>38</v>
      </c>
      <c r="J8" s="3" t="s">
        <v>38</v>
      </c>
      <c r="K8" s="3" t="s">
        <v>38</v>
      </c>
      <c r="L8" s="3" t="s">
        <v>38</v>
      </c>
      <c r="M8" s="6" t="s">
        <v>39</v>
      </c>
      <c r="N8" s="6" t="s">
        <v>39</v>
      </c>
      <c r="O8" s="71">
        <v>0</v>
      </c>
      <c r="P8" s="72"/>
      <c r="R8" s="73">
        <v>100</v>
      </c>
      <c r="S8" s="74"/>
      <c r="T8" s="79" t="s">
        <v>32</v>
      </c>
      <c r="W8" s="59">
        <f>E8+C8</f>
        <v>0.75</v>
      </c>
      <c r="X8" s="59"/>
    </row>
    <row r="9" spans="2:94" ht="16" customHeight="1" x14ac:dyDescent="0.2">
      <c r="B9" s="24" t="s">
        <v>19</v>
      </c>
      <c r="C9" s="13">
        <v>0.16666666666666699</v>
      </c>
      <c r="D9" s="11" t="s">
        <v>51</v>
      </c>
      <c r="E9" s="12">
        <v>3.125E-2</v>
      </c>
      <c r="F9" s="3" t="s">
        <v>38</v>
      </c>
      <c r="G9" s="3" t="s">
        <v>38</v>
      </c>
      <c r="H9" s="3" t="s">
        <v>38</v>
      </c>
      <c r="I9" s="3" t="s">
        <v>38</v>
      </c>
      <c r="J9" s="3" t="s">
        <v>38</v>
      </c>
      <c r="K9" s="3" t="s">
        <v>38</v>
      </c>
      <c r="L9" s="3" t="s">
        <v>38</v>
      </c>
      <c r="M9" s="6" t="s">
        <v>39</v>
      </c>
      <c r="N9" s="6" t="s">
        <v>39</v>
      </c>
      <c r="O9" s="60">
        <v>0</v>
      </c>
      <c r="P9" s="61"/>
      <c r="R9" s="75"/>
      <c r="S9" s="76"/>
      <c r="T9" s="80"/>
      <c r="W9" s="59">
        <f>E9+C9</f>
        <v>0.19791666666666699</v>
      </c>
      <c r="X9" s="59"/>
    </row>
    <row r="10" spans="2:94" ht="17" customHeight="1" thickBot="1" x14ac:dyDescent="0.25">
      <c r="B10" s="25" t="s">
        <v>20</v>
      </c>
      <c r="C10" s="13">
        <v>0</v>
      </c>
      <c r="D10" s="11" t="s">
        <v>51</v>
      </c>
      <c r="E10" s="12">
        <v>0</v>
      </c>
      <c r="F10" s="3" t="s">
        <v>39</v>
      </c>
      <c r="G10" s="3" t="s">
        <v>39</v>
      </c>
      <c r="H10" s="3" t="s">
        <v>39</v>
      </c>
      <c r="I10" s="3" t="s">
        <v>39</v>
      </c>
      <c r="J10" s="3" t="s">
        <v>39</v>
      </c>
      <c r="K10" s="3" t="s">
        <v>39</v>
      </c>
      <c r="L10" s="3" t="s">
        <v>39</v>
      </c>
      <c r="M10" s="6" t="s">
        <v>39</v>
      </c>
      <c r="N10" s="6" t="s">
        <v>39</v>
      </c>
      <c r="O10" s="60">
        <v>0</v>
      </c>
      <c r="P10" s="61"/>
      <c r="R10" s="77"/>
      <c r="S10" s="78"/>
      <c r="T10" s="81"/>
      <c r="W10" s="59">
        <f>E10+C10</f>
        <v>0</v>
      </c>
      <c r="X10" s="59"/>
    </row>
    <row r="11" spans="2:94" ht="10" customHeight="1" thickBot="1" x14ac:dyDescent="0.25"/>
    <row r="12" spans="2:94" x14ac:dyDescent="0.2">
      <c r="B12" s="2"/>
      <c r="C12" s="54" t="s">
        <v>16</v>
      </c>
      <c r="D12" s="27"/>
      <c r="E12" s="56" t="s">
        <v>36</v>
      </c>
      <c r="F12" s="58" t="s">
        <v>33</v>
      </c>
      <c r="G12" s="58"/>
      <c r="H12" s="58" t="s">
        <v>33</v>
      </c>
      <c r="I12" s="58"/>
      <c r="J12" s="49" t="s">
        <v>29</v>
      </c>
      <c r="K12" s="49"/>
      <c r="L12" s="49" t="s">
        <v>42</v>
      </c>
      <c r="M12" s="50"/>
      <c r="W12" s="44"/>
      <c r="X12" s="44"/>
      <c r="Y12" s="44"/>
      <c r="Z12" s="44"/>
      <c r="AD12" s="1"/>
      <c r="AG12"/>
      <c r="BG12" s="1"/>
      <c r="BJ12"/>
      <c r="CJ12" s="1"/>
      <c r="CK12" s="1"/>
      <c r="CL12" s="1"/>
      <c r="CN12"/>
      <c r="CO12"/>
      <c r="CP12"/>
    </row>
    <row r="13" spans="2:94" ht="17" thickBot="1" x14ac:dyDescent="0.25">
      <c r="B13" s="2"/>
      <c r="C13" s="55"/>
      <c r="D13" s="28"/>
      <c r="E13" s="57"/>
      <c r="F13" s="53" t="s">
        <v>34</v>
      </c>
      <c r="G13" s="53"/>
      <c r="H13" s="53" t="s">
        <v>35</v>
      </c>
      <c r="I13" s="53"/>
      <c r="J13" s="51"/>
      <c r="K13" s="51"/>
      <c r="L13" s="51"/>
      <c r="M13" s="52"/>
      <c r="W13" s="41"/>
      <c r="X13" s="42"/>
      <c r="Y13" s="42"/>
      <c r="Z13" s="42"/>
      <c r="AD13" s="1"/>
      <c r="AG13"/>
      <c r="BG13" s="1"/>
      <c r="BJ13"/>
      <c r="CJ13" s="1"/>
      <c r="CK13" s="1"/>
      <c r="CL13" s="1"/>
      <c r="CN13"/>
      <c r="CO13"/>
      <c r="CP13"/>
    </row>
    <row r="14" spans="2:94" ht="16" customHeight="1" x14ac:dyDescent="0.2">
      <c r="B14" s="29" t="s">
        <v>4</v>
      </c>
      <c r="C14" s="45">
        <v>60</v>
      </c>
      <c r="D14" s="46"/>
      <c r="E14" s="4" t="s">
        <v>18</v>
      </c>
      <c r="F14" s="47">
        <f>(C14*$R$8)/100</f>
        <v>60</v>
      </c>
      <c r="G14" s="47"/>
      <c r="H14" s="48">
        <f>F14/1440</f>
        <v>4.1666666666666664E-2</v>
      </c>
      <c r="I14" s="48"/>
      <c r="J14" s="48">
        <f>IF(E14="A",$W$8,IF(E14="B",$W$9,IF(E14="C",$W$10,"Start Time")))</f>
        <v>0.75</v>
      </c>
      <c r="K14" s="48"/>
      <c r="L14" s="48">
        <f>J14+H14</f>
        <v>0.79166666666666663</v>
      </c>
      <c r="M14" s="47"/>
      <c r="W14" s="43"/>
      <c r="X14" s="44"/>
      <c r="Y14" s="44"/>
      <c r="Z14" s="44"/>
      <c r="AD14" s="1"/>
      <c r="AG14"/>
      <c r="BG14" s="1"/>
      <c r="BJ14"/>
      <c r="CJ14" s="1"/>
      <c r="CK14" s="1"/>
      <c r="CL14" s="1"/>
      <c r="CN14"/>
      <c r="CO14"/>
      <c r="CP14"/>
    </row>
    <row r="15" spans="2:94" ht="16" customHeight="1" x14ac:dyDescent="0.2">
      <c r="B15" s="30" t="s">
        <v>5</v>
      </c>
      <c r="C15" s="36">
        <v>60</v>
      </c>
      <c r="D15" s="37"/>
      <c r="E15" s="5" t="s">
        <v>18</v>
      </c>
      <c r="F15" s="38">
        <f t="shared" ref="F15:F25" si="0">(C15*$R$8)/100</f>
        <v>60</v>
      </c>
      <c r="G15" s="38"/>
      <c r="H15" s="39">
        <f t="shared" ref="H15:H25" si="1">F15/1440</f>
        <v>4.1666666666666664E-2</v>
      </c>
      <c r="I15" s="39"/>
      <c r="J15" s="39">
        <f>IF(AND(E15="A",E14="A"),L14,IF(AND(E15="A",E14&lt;&gt;"A"),$W$8,IF(AND(E15="B",E14="B"),L14,IF(AND(E15="B",E14&lt;&gt;"B"),$W$9,IF(AND(E15="C",E14="C"),L14,IF(AND(E15="C",E14&lt;&gt;"C"),$W$10,"Start Time"))))))</f>
        <v>0.79166666666666663</v>
      </c>
      <c r="K15" s="39"/>
      <c r="L15" s="39">
        <f t="shared" ref="L15:L25" si="2">J15+H15</f>
        <v>0.83333333333333326</v>
      </c>
      <c r="M15" s="38"/>
      <c r="W15" s="42"/>
      <c r="X15" s="42"/>
      <c r="Y15" s="42"/>
      <c r="AD15" s="1"/>
      <c r="AG15"/>
      <c r="BG15" s="1"/>
      <c r="BJ15"/>
      <c r="CJ15" s="1"/>
      <c r="CK15" s="1"/>
      <c r="CL15" s="1"/>
      <c r="CN15"/>
      <c r="CO15"/>
      <c r="CP15"/>
    </row>
    <row r="16" spans="2:94" ht="16" customHeight="1" x14ac:dyDescent="0.2">
      <c r="B16" s="30" t="s">
        <v>6</v>
      </c>
      <c r="C16" s="36">
        <v>60</v>
      </c>
      <c r="D16" s="37"/>
      <c r="E16" s="5" t="s">
        <v>18</v>
      </c>
      <c r="F16" s="38">
        <f t="shared" si="0"/>
        <v>60</v>
      </c>
      <c r="G16" s="38"/>
      <c r="H16" s="39">
        <f t="shared" si="1"/>
        <v>4.1666666666666664E-2</v>
      </c>
      <c r="I16" s="39"/>
      <c r="J16" s="39">
        <f>IF(AND(E16="A",E15="A"),L15,IF(AND(E16="A",E14="A"),L14,IF(AND(E16="A",E15&lt;&gt;"A",E14&lt;&gt;"A"),$W$8,IF(AND(E16="B",E15="B"),L15,IF(AND(E16="B",E14="B"),L14,IF(AND(E16="B",E15&lt;&gt;"B",E14&lt;&gt;"B"),$W$9,IF(AND(E16="C",E15="C"),L15,IF(AND(E16="C",E14="C"),L14,IF(E16="C",$W$10,"Start Time")))))))))</f>
        <v>0.83333333333333326</v>
      </c>
      <c r="K16" s="39"/>
      <c r="L16" s="39">
        <f t="shared" si="2"/>
        <v>0.87499999999999989</v>
      </c>
      <c r="M16" s="38"/>
      <c r="AD16" s="1"/>
      <c r="AG16"/>
      <c r="BG16" s="1"/>
      <c r="BJ16"/>
      <c r="CJ16" s="1"/>
      <c r="CK16" s="1"/>
      <c r="CL16" s="1"/>
      <c r="CN16"/>
      <c r="CO16"/>
      <c r="CP16"/>
    </row>
    <row r="17" spans="2:25" x14ac:dyDescent="0.2">
      <c r="B17" s="30" t="s">
        <v>7</v>
      </c>
      <c r="C17" s="36">
        <v>60</v>
      </c>
      <c r="D17" s="37"/>
      <c r="E17" s="5" t="s">
        <v>18</v>
      </c>
      <c r="F17" s="38">
        <f t="shared" si="0"/>
        <v>60</v>
      </c>
      <c r="G17" s="38"/>
      <c r="H17" s="39">
        <f t="shared" si="1"/>
        <v>4.1666666666666664E-2</v>
      </c>
      <c r="I17" s="39"/>
      <c r="J17" s="39">
        <f>IF(AND(E17="A",E16="A"),L16,IF(AND(E17="A",E15="A"),L15,IF(AND(E17="A",E14="A"),L14,IF(AND(E17="A",E16&lt;&gt;"A",E15&lt;&gt;"A",E14&lt;&gt;"A"),$W$8,IF(AND(E17="B",E16="B"),L16,IF(AND(E17="B",E15="B"),L15,IF(AND(E17="B",E14="B"),L14,IF(AND(E17="B",E16&lt;&gt;"B",E15&lt;&gt;"B"),$W$9,IF(AND(E17="C",E16="C"),L16,IF(AND(E17="C",E15="C"),L15,IF(AND(E17="C",E14="B"),L14,IF(E17="C",$W$10,"Start Time"))))))))))))</f>
        <v>0.87499999999999989</v>
      </c>
      <c r="K17" s="39"/>
      <c r="L17" s="39">
        <f t="shared" si="2"/>
        <v>0.91666666666666652</v>
      </c>
      <c r="M17" s="38"/>
    </row>
    <row r="18" spans="2:25" x14ac:dyDescent="0.2">
      <c r="B18" s="30" t="s">
        <v>8</v>
      </c>
      <c r="C18" s="36">
        <v>60</v>
      </c>
      <c r="D18" s="37"/>
      <c r="E18" s="5" t="s">
        <v>19</v>
      </c>
      <c r="F18" s="38">
        <f t="shared" si="0"/>
        <v>60</v>
      </c>
      <c r="G18" s="38"/>
      <c r="H18" s="39">
        <f t="shared" si="1"/>
        <v>4.1666666666666664E-2</v>
      </c>
      <c r="I18" s="39"/>
      <c r="J18" s="39">
        <f>IF(AND(E18="A",E17="A"),L17,IF(AND(E18="A",E16="A"),L16,IF(AND(E18="A",E15="A"),L15,IF(AND(E18="A",E14="A"),L14,IF(AND(E18="A",E17&lt;&gt;"A",E16&lt;&gt;"A",E15&lt;&gt;"A",E14&lt;&gt;"A"),$W$8,IF(AND(E18="B",E17="B"),L17,IF(AND(E18="B",E16="B"),L16,IF(AND(E18="B",E15="B"),L15,IF(AND(E18="B",E14="B"),L14,IF(AND(E18="B",E17&lt;&gt;"B",E16&lt;&gt;"B",E15&lt;&gt;"B",E14&lt;&gt;"B"),$W$9,IF(AND(E18="C",E17="C"),L17,IF(AND(E18="C",E16="C"),L16,IF(AND(E18="C",E15="C"),L15,IF(AND(E18="C",E14="C"),L14,IF(AND(E18="C",E17&lt;&gt;"C",E16&lt;&gt;"C",E15&lt;&gt;"C",E14&lt;&gt;"C"),$W$10,"Start Time")))))))))))))))</f>
        <v>0.19791666666666699</v>
      </c>
      <c r="K18" s="39"/>
      <c r="L18" s="39">
        <f t="shared" si="2"/>
        <v>0.23958333333333365</v>
      </c>
      <c r="M18" s="38"/>
    </row>
    <row r="19" spans="2:25" x14ac:dyDescent="0.2">
      <c r="B19" s="30" t="s">
        <v>9</v>
      </c>
      <c r="C19" s="36">
        <v>60</v>
      </c>
      <c r="D19" s="37"/>
      <c r="E19" s="5" t="s">
        <v>19</v>
      </c>
      <c r="F19" s="38">
        <f t="shared" si="0"/>
        <v>60</v>
      </c>
      <c r="G19" s="38"/>
      <c r="H19" s="39">
        <f t="shared" si="1"/>
        <v>4.1666666666666664E-2</v>
      </c>
      <c r="I19" s="39"/>
      <c r="J19" s="39">
        <f>IF(AND(E19="A",E18="A"),L18,IF(AND(E19="A",E17="A"),L17,IF(AND(E19="A",E16="A"),L16,IF(AND(E19="A",E15="A"),L15,IF(AND(E19="A",E14="A"),L14,IF(AND(E19="A",E18&lt;&gt;"A",E17&lt;&gt;"A",E16&lt;&gt;"A",E15&lt;&gt;"A",E14&lt;&gt;"A"),$W$8,IF(AND(E19="B",E18="B"),L18,IF(AND(E19="B",E17="B"),L17,IF(AND(E19="B",E16="B"),L16,IF(AND(E19="B",E15="B"),L15,IF(AND(E19="B",E14="B"),L14,IF(AND(E19="B",E18&lt;&gt;"B",E17&lt;&gt;"B",E16&lt;&gt;"B",E15&lt;&gt;"B",E14&lt;&gt;"B"),$W$9,IF(AND(E19="C",E18="C"),L18,IF(AND(E19="C",E17="C"),L17,IF(AND(E19="C",E16="C"),L16,IF(AND(E19="C",E15="C"),L15,IF(AND(E19="C",E14="C"),L14,IF(AND(E19="C",E18&lt;&gt;"C",E17&lt;&gt;"C",E16&lt;&gt;"C",E15&lt;&gt;"C",E14&lt;&gt;"C"),$W$10,"Start Time"))))))))))))))))))</f>
        <v>0.23958333333333365</v>
      </c>
      <c r="K19" s="39"/>
      <c r="L19" s="39">
        <f t="shared" si="2"/>
        <v>0.28125000000000033</v>
      </c>
      <c r="M19" s="38"/>
    </row>
    <row r="20" spans="2:25" x14ac:dyDescent="0.2">
      <c r="B20" s="30" t="s">
        <v>10</v>
      </c>
      <c r="C20" s="36">
        <v>60</v>
      </c>
      <c r="D20" s="37"/>
      <c r="E20" s="5" t="s">
        <v>19</v>
      </c>
      <c r="F20" s="38">
        <f t="shared" si="0"/>
        <v>60</v>
      </c>
      <c r="G20" s="38"/>
      <c r="H20" s="39">
        <f t="shared" si="1"/>
        <v>4.1666666666666664E-2</v>
      </c>
      <c r="I20" s="39"/>
      <c r="J20" s="39">
        <f>IF(AND(E20="A",E19="A"),L19,IF(AND(E20="A",E18="A"),L18,IF(AND(E20="A",E17="A"),L17,IF(AND(E20="A",E16="A"),L16,IF(AND(E20="A",E15="A"),L15,IF(AND(E20="A",E14="A"),L14,IF(AND(E20="A",E19&lt;&gt;"A",E18&lt;&gt;"A",E17&lt;&gt;"A",E16&lt;&gt;"A",E15&lt;&gt;"A",E14&lt;&gt;"A"),$W$8,IF(AND(E20="B",E19="B"),L19,IF(AND(E20="B",E18="B"),L18,IF(AND(E20="B",E17="B"),L17,IF(AND(E20="B",E16="B"),L16,IF(AND(E20="B",E15="B"),L15,IF(AND(E20="B",E14="B"),L14,IF(AND(E20="B",E19&lt;&gt;"B",E18&lt;&gt;"B",E17&lt;&gt;"B",E16&lt;&gt;"B",E15&lt;&gt;"B",E14&lt;&gt;"B"),$W$9,IF(AND(E20="C",E19="C"),L19,IF(AND(E20="C",E18="C"),L18,IF(AND(E20="C",E17="C"),L17,IF(AND(E20="C",E16="C"),L16,IF(AND(E20="C",E15="C"),L15,IF(AND(E20="C",E14="C"),L14,IF(AND(E20="C",E19&lt;&gt;"C",E18&lt;&gt;"C",E17&lt;&gt;"C",E16&lt;&gt;"C",E15&lt;&gt;"C",E14&lt;&gt;"C"),$W$10,"Start Time")))))))))))))))))))))</f>
        <v>0.28125000000000033</v>
      </c>
      <c r="K20" s="39"/>
      <c r="L20" s="39">
        <f t="shared" si="2"/>
        <v>0.32291666666666702</v>
      </c>
      <c r="M20" s="38"/>
      <c r="T20" s="40"/>
      <c r="U20" s="40"/>
      <c r="V20" s="40"/>
      <c r="W20" s="40"/>
      <c r="X20" s="40"/>
      <c r="Y20" s="40"/>
    </row>
    <row r="21" spans="2:25" x14ac:dyDescent="0.2">
      <c r="B21" s="30" t="s">
        <v>11</v>
      </c>
      <c r="C21" s="36">
        <v>60</v>
      </c>
      <c r="D21" s="37"/>
      <c r="E21" s="5" t="s">
        <v>19</v>
      </c>
      <c r="F21" s="38">
        <f t="shared" si="0"/>
        <v>60</v>
      </c>
      <c r="G21" s="38"/>
      <c r="H21" s="39">
        <f t="shared" si="1"/>
        <v>4.1666666666666664E-2</v>
      </c>
      <c r="I21" s="39"/>
      <c r="J21" s="39">
        <f>IF(AND(E21="A",E20="A"),L20,IF(AND(E21="A",E19="A"),L19,IF(AND(E21="A",E18="A"),L18,IF(AND(E21="A",E17="A"),L17,IF(AND(E21="A",E16="A"),L16,IF(AND(E21="A",E15="A"),L15,IF(AND(E21="A",E14="A"),L14,IF(AND(E21="A",E20&lt;&gt;"A",E19&lt;&gt;"A",E18&lt;&gt;"A",E17&lt;&gt;"A",E16&lt;&gt;"A",E15&lt;&gt;"A",E14&lt;&gt;"A"),$W$8,IF(AND(E21="B",E20="B"),L20,IF(AND(E21="B",E19="B"),L19,IF(AND(E21="B",E18="B"),L18,IF(AND(E21="B",E17="B"),L17,IF(AND(E21="B",E16="B"),L16,IF(AND(E21="B",E15="B"),L15,IF(AND(E21="B",E14="B"),L14,IF(AND(E21="B",E20&lt;&gt;"B",E19&lt;&gt;"B",E18&lt;&gt;"B",E17&lt;&gt;"B",E16&lt;&gt;"B",E15&lt;&gt;"B",E14&lt;&gt;"B"),$W$9,IF(AND(E21="C",E20="C"),L20,IF(AND(E21="C",E19="C"),L19,IF(AND(E21="C",E18="C"),L18,IF(AND(E21="C",E17="C"),L17,IF(AND(E21="C",E16="C"),L16,IF(AND(E21="C",E15="C"),L15,IF(AND(E21="C",E14="C"),L14,IF(AND(E21="C",E20&lt;&gt;"C",E19&lt;&gt;"C",E18&lt;&gt;"C",E17&lt;&gt;"C",E16&lt;&gt;"C",E15&lt;&gt;"C",E14&lt;&gt;"C"),$W$10,"Start Time"))))))))))))))))))))))))</f>
        <v>0.32291666666666702</v>
      </c>
      <c r="K21" s="39"/>
      <c r="L21" s="39">
        <f t="shared" si="2"/>
        <v>0.3645833333333337</v>
      </c>
      <c r="M21" s="38"/>
      <c r="T21" s="41"/>
      <c r="U21" s="42"/>
      <c r="V21" s="42"/>
      <c r="W21" s="42"/>
      <c r="X21" s="42"/>
      <c r="Y21" s="42"/>
    </row>
    <row r="22" spans="2:25" x14ac:dyDescent="0.2">
      <c r="B22" s="30" t="s">
        <v>12</v>
      </c>
      <c r="C22" s="36">
        <v>0</v>
      </c>
      <c r="D22" s="37"/>
      <c r="E22" s="5" t="s">
        <v>20</v>
      </c>
      <c r="F22" s="38">
        <f t="shared" si="0"/>
        <v>0</v>
      </c>
      <c r="G22" s="38"/>
      <c r="H22" s="39">
        <f t="shared" si="1"/>
        <v>0</v>
      </c>
      <c r="I22" s="39"/>
      <c r="J22" s="39">
        <f>IF(AND(E22="A",E21="A"),L21,IF(AND(E22="A",E20="A"),L20,IF(AND(E22="A",E19="A"),L19,IF(AND(E22="A",E18="A"),L18,IF(AND(E22="A",E17="A"),L17,IF(AND(E22="A",E16="A"),L16,IF(AND(E22="A",E15="A"),L15,IF(AND(E22="A",E14="A"),L14,IF(AND(E22="A",E21&lt;&gt;"A",E20&lt;&gt;"A",E19&lt;&gt;"A",E18&lt;&gt;"A",E17&lt;&gt;"A",E16&lt;&gt;"A",E15&lt;&gt;"A",E14&lt;&gt;"A"),$W$8,IF(AND(E22="B",E21="B"),L21,IF(AND(E22="B",E20="B"),L20,IF(AND(E22="B",E19="B"),L19,IF(AND(E22="B",E18="B"),L18,IF(AND(E22="B",E17="B"),L17,IF(AND(E22="B",E16="B"),L16,IF(AND(E22="B",E15="B"),L15,IF(AND(E22="B",E14="B"),L14,IF(AND(E22="B",E21&lt;&gt;"B",E20&lt;&gt;"B",E19&lt;&gt;"B",E18&lt;&gt;"B",E17&lt;&gt;"B",E16&lt;&gt;"B",E15&lt;&gt;"B",E14&lt;&gt;"B"),$W$9,IF(AND(E22="C",E21="C"),L21,IF(AND(E22="C",E20="C"),L20,IF(AND(E22="C",E19="C"),L19,IF(AND(E22="C",E18="C"),L18,IF(AND(E22="C",E17="C"),L17,IF(AND(E22="C",E16="C"),L16,IF(AND(E22="C",E15="C"),L15,IF(AND(E22="C",E14="C"),L14,IF(AND(E22="C",E21&lt;&gt;"C",E20&lt;&gt;"C",E19&lt;&gt;"C",E18&lt;&gt;"C",E17&lt;&gt;"C",E16&lt;&gt;"C",E15&lt;&gt;"C",E14&lt;&gt;"C"),$W$10,"Start Time")))))))))))))))))))))))))))</f>
        <v>0</v>
      </c>
      <c r="K22" s="39"/>
      <c r="L22" s="39">
        <f t="shared" si="2"/>
        <v>0</v>
      </c>
      <c r="M22" s="38"/>
    </row>
    <row r="23" spans="2:25" x14ac:dyDescent="0.2">
      <c r="B23" s="30" t="s">
        <v>13</v>
      </c>
      <c r="C23" s="36">
        <v>0</v>
      </c>
      <c r="D23" s="37"/>
      <c r="E23" s="5" t="s">
        <v>20</v>
      </c>
      <c r="F23" s="38">
        <f t="shared" si="0"/>
        <v>0</v>
      </c>
      <c r="G23" s="38"/>
      <c r="H23" s="39">
        <f t="shared" si="1"/>
        <v>0</v>
      </c>
      <c r="I23" s="39"/>
      <c r="J23" s="39">
        <f>IF(AND(E23="A",E22="A"),L22,IF(AND(E23="A",E21="A"),L21,IF(AND(E23="A",E20="A"),L20,IF(AND(E23="A",E19="A"),L19,IF(AND(E23="A",E18="A"),L18,IF(AND(E23="A",E17="A"),L17,IF(AND(E23="A",E16="A"),L16,IF(AND(E23="A",E15="A"),L15,IF(AND(E23="A",E14="A"),L14,IF(AND(E23="A",E22&lt;&gt;"A",E21&lt;&gt;"A",E20&lt;&gt;"A",E19&lt;&gt;"A",E18&lt;&gt;"A",E17&lt;&gt;"A",E16&lt;&gt;"A",E15&lt;&gt;"A",E14&lt;&gt;"A"),$W$8,IF(AND(E23="B",E22="B"),L22,IF(AND(E23="B",E21="B"),L21,IF(AND(E23="B",E20="B"),L20,IF(AND(E23="B",E19="B"),L19,IF(AND(E23="B",E18="B"),L18,IF(AND(E23="B",E17="B"),L17,IF(AND(E23="B",E16="B"),L16,IF(AND(E23="B",E15="B"),L15,IF(AND(E23="B",E14="B"),L14,IF(AND(E23="B",E22&lt;&gt;"B",E21&lt;&gt;"B",E20&lt;&gt;"B",E19&lt;&gt;"B",E18&lt;&gt;"B",E17&lt;&gt;"B",E16&lt;&gt;"B",E15&lt;&gt;"B",E14&lt;&gt;"B"),$W$9,IF(AND(E23="C",E22="C"),L22,IF(AND(E23="C",E21="C"),L21,IF(AND(E23="C",E20="C"),L20,IF(AND(E23="C",E19="C"),L19,IF(AND(E23="C",E18="C"),L18,IF(AND(E23="C",E17="C"),L17,IF(AND(E23="C",E16="C"),L16,IF(AND(E23="C",E15="C"),L15,IF(AND(E23="C",E14="C"),L14,IF(AND(E23="C",E22&lt;&gt;"C",E21&lt;&gt;"C",E20&lt;&gt;"C",E19&lt;&gt;"C",E18&lt;&gt;"C",E17&lt;&gt;"C",E16&lt;&gt;"C",E15&lt;&gt;"C",E14&lt;&gt;"C"),$W$10,"Start Time"))))))))))))))))))))))))))))))</f>
        <v>0</v>
      </c>
      <c r="K23" s="39"/>
      <c r="L23" s="39">
        <f t="shared" si="2"/>
        <v>0</v>
      </c>
      <c r="M23" s="38"/>
    </row>
    <row r="24" spans="2:25" x14ac:dyDescent="0.2">
      <c r="B24" s="30" t="s">
        <v>14</v>
      </c>
      <c r="C24" s="36">
        <v>0</v>
      </c>
      <c r="D24" s="37"/>
      <c r="E24" s="5" t="s">
        <v>20</v>
      </c>
      <c r="F24" s="38">
        <f t="shared" si="0"/>
        <v>0</v>
      </c>
      <c r="G24" s="38"/>
      <c r="H24" s="39">
        <f t="shared" si="1"/>
        <v>0</v>
      </c>
      <c r="I24" s="39"/>
      <c r="J24" s="39">
        <f>IF(AND(E24="A",E23="A"),L23,IF(AND(E24="A",E22="A"),L22,IF(AND(E24="A",E21="A"),L21,IF(AND(E24="A",E20="A"),L20,IF(AND(E24="A",E19="A"),L19,IF(AND(E24="A",E18="A"),L18,IF(AND(E24="A",E17="A"),L17,IF(AND(E24="A",E16="A"),L16,IF(AND(E24="A",E15="A"),L15,IF(AND(E24="A",E14="A"),L14,IF(AND(E24="A",E23&lt;&gt;"A",E22&lt;&gt;"A",E21&lt;&gt;"A",E20&lt;&gt;"A",E19&lt;&gt;"A",E18&lt;&gt;"A",E17&lt;&gt;"A",E16&lt;&gt;"A",E15&lt;&gt;"A",E14&lt;&gt;"A"),$W$8,IF(AND(E24="B",E23="B"),L23,IF(AND(E24="B",E22="B"),L22,IF(AND(E24="B",E21="B"),L21,IF(AND(E24="B",E20="B"),L20,IF(AND(E24="B",E19="B"),L19,IF(AND(E24="B",E18="B"),L18,IF(AND(E24="B",E17="B"),L17,IF(AND(E24="B",E16="B"),L16,IF(AND(E24="B",E15="B"),L15,IF(AND(E24="B",E14="B"),L14,IF(AND(E24="B",E23&lt;&gt;"B",E22&lt;&gt;"B",E21&lt;&gt;"B",E20&lt;&gt;"B",E19&lt;&gt;"B",E18&lt;&gt;"B",E17&lt;&gt;"B",E16&lt;&gt;"B",E15&lt;&gt;"B",E14&lt;&gt;"B"),$W$9,IF(AND(E24="C",E23="C"),L23,IF(AND(E24="C",E22="C"),L22,IF(AND(E24="C",E21="C"),L21,IF(AND(E24="C",E20="C"),L20,IF(AND(E24="C",E19="C"),L19,IF(AND(E24="C",E18="C"),L18,IF(AND(E24="C",E17="C"),L17,IF(AND(E24="C",E16="C"),L16,IF(AND(E24="C",E15="C"),L15,IF(AND(E24="C",E14="C"),L14,IF(AND(E24="C",E23&lt;&gt;"C",E22&lt;&gt;"C",E21&lt;&gt;"C",E20&lt;&gt;"C",E19&lt;&gt;"C",E18&lt;&gt;"C",E17&lt;&gt;"C",E16&lt;&gt;"C",E15&lt;&gt;"C",E14&lt;&gt;"C"),$W$10,"Start Time")))))))))))))))))))))))))))))))))</f>
        <v>0</v>
      </c>
      <c r="K24" s="39"/>
      <c r="L24" s="39">
        <f t="shared" si="2"/>
        <v>0</v>
      </c>
      <c r="M24" s="38"/>
    </row>
    <row r="25" spans="2:25" ht="17" thickBot="1" x14ac:dyDescent="0.25">
      <c r="B25" s="31" t="s">
        <v>15</v>
      </c>
      <c r="C25" s="36">
        <v>0</v>
      </c>
      <c r="D25" s="37"/>
      <c r="E25" s="5" t="s">
        <v>20</v>
      </c>
      <c r="F25" s="38">
        <f t="shared" si="0"/>
        <v>0</v>
      </c>
      <c r="G25" s="38"/>
      <c r="H25" s="39">
        <f t="shared" si="1"/>
        <v>0</v>
      </c>
      <c r="I25" s="39"/>
      <c r="J25" s="39">
        <f>IF(AND(E25="A",E24="A"),L24,IF(AND(E25="A",E23="A"),L23,IF(AND(E25="A",E22="A"),L22,IF(AND(E25="A",E21="A"),L21,IF(AND(E25="A",E20="A"),L20,IF(AND(E25="A",E19="A"),L19,IF(AND(E25="A",E18="A"),L18,IF(AND(E25="A",E17="A"),L17,IF(AND(E25="A",E16="A"),L16,IF(AND(E25="A",E15="A"),L15,IF(AND(E25="A",E14="A"),L14,IF(AND(E25="A",E24&lt;&gt;"A",E23&lt;&gt;"A",E22&lt;&gt;"A",E21&lt;&gt;"A",E20&lt;&gt;"A",E19&lt;&gt;"A",E18&lt;&gt;"A",E17&lt;&gt;"A",E16&lt;&gt;"A",E15&lt;&gt;"A",E14&lt;&gt;"A"),$W$8,IF(AND(E25="B",E24="B"),L24,IF(AND(E25="B",E23="B"),L23,IF(AND(E25="B",E22="B"),L22,IF(AND(E25="B",E21="B"),L21,IF(AND(E25="B",E20="B"),L20,IF(AND(E25="B",E19="B"),L19,IF(AND(E25="B",E18="B"),L18,IF(AND(E25="B",E17="B"),L17,IF(AND(E25="B",E16="B"),L16,IF(AND(E25="B",E15="B"),L15,IF(AND(E25="B",E14="B"),L14,IF(AND(E25="B",E24&lt;&gt;"B",E23&lt;&gt;"B",E22&lt;&gt;"B",E21&lt;&gt;"B",E20&lt;&gt;"B",E19&lt;&gt;"B",E18&lt;&gt;"B",E17&lt;&gt;"B",E16&lt;&gt;"B",E15&lt;&gt;"B",E14&lt;&gt;"B"),$W$9,IF(AND(E25="C",E24="C"),L24,IF(AND(E25="C",E23="C"),L23,IF(AND(E25="C",E22="C"),L22,IF(AND(E25="C",E21="C"),L21,IF(AND(E25="C",E20="C"),L20,IF(AND(E25="C",E19="C"),L19,IF(AND(E25="C",E18="C"),L18,IF(AND(E25="C",E17="C"),L17,IF(AND(E25="C",E16="C"),L16,IF(AND(E25="C",E15="C"),L15,IF(AND(E25="C",E14="C"),L14,IF(AND(E25="C",E24&lt;&gt;"C",E23&lt;&gt;"C",E22&lt;&gt;"C",E21&lt;&gt;"C",E20&lt;&gt;"C",E19&lt;&gt;"C",E18&lt;&gt;"C",E17&lt;&gt;"C",E16&lt;&gt;"C",E15&lt;&gt;"C",E14&lt;&gt;"C"),$W$10,"Start Time"))))))))))))))))))))))))))))))))))))</f>
        <v>0</v>
      </c>
      <c r="K25" s="39"/>
      <c r="L25" s="39">
        <f t="shared" si="2"/>
        <v>0</v>
      </c>
      <c r="M25" s="38"/>
    </row>
    <row r="26" spans="2:25" ht="17" thickBot="1" x14ac:dyDescent="0.25"/>
    <row r="27" spans="2:25" ht="16" customHeight="1" x14ac:dyDescent="0.2">
      <c r="C27" s="62" t="s">
        <v>29</v>
      </c>
      <c r="D27" s="63"/>
      <c r="E27" s="64"/>
      <c r="F27" s="65" t="s">
        <v>31</v>
      </c>
      <c r="G27" s="66"/>
      <c r="H27" s="66"/>
      <c r="I27" s="66"/>
      <c r="J27" s="66"/>
      <c r="K27" s="66"/>
      <c r="L27" s="66"/>
      <c r="M27" s="66"/>
      <c r="N27" s="66"/>
      <c r="O27" s="66"/>
      <c r="P27" s="67"/>
      <c r="R27" s="68" t="s">
        <v>21</v>
      </c>
      <c r="S27" s="68"/>
      <c r="T27" s="68"/>
    </row>
    <row r="28" spans="2:25" ht="16" customHeight="1" thickBot="1" x14ac:dyDescent="0.25">
      <c r="C28" s="17" t="s">
        <v>50</v>
      </c>
      <c r="D28" s="18" t="s">
        <v>51</v>
      </c>
      <c r="E28" s="19" t="s">
        <v>49</v>
      </c>
      <c r="F28" s="20" t="s">
        <v>22</v>
      </c>
      <c r="G28" s="35" t="s">
        <v>23</v>
      </c>
      <c r="H28" s="35" t="s">
        <v>24</v>
      </c>
      <c r="I28" s="35" t="s">
        <v>25</v>
      </c>
      <c r="J28" s="35" t="s">
        <v>26</v>
      </c>
      <c r="K28" s="35" t="s">
        <v>27</v>
      </c>
      <c r="L28" s="35" t="s">
        <v>28</v>
      </c>
      <c r="M28" s="22" t="s">
        <v>40</v>
      </c>
      <c r="N28" s="35" t="s">
        <v>41</v>
      </c>
      <c r="O28" s="69" t="s">
        <v>30</v>
      </c>
      <c r="P28" s="70"/>
      <c r="R28" s="68"/>
      <c r="S28" s="68"/>
      <c r="T28" s="68"/>
      <c r="W28" s="10" t="s">
        <v>29</v>
      </c>
      <c r="X28" t="s">
        <v>30</v>
      </c>
    </row>
    <row r="29" spans="2:25" ht="16" customHeight="1" x14ac:dyDescent="0.2">
      <c r="B29" s="23" t="s">
        <v>18</v>
      </c>
      <c r="C29" s="14">
        <v>0</v>
      </c>
      <c r="D29" s="15" t="s">
        <v>51</v>
      </c>
      <c r="E29" s="16">
        <v>0</v>
      </c>
      <c r="F29" s="3" t="s">
        <v>39</v>
      </c>
      <c r="G29" s="3" t="s">
        <v>39</v>
      </c>
      <c r="H29" s="3" t="s">
        <v>39</v>
      </c>
      <c r="I29" s="3" t="s">
        <v>39</v>
      </c>
      <c r="J29" s="3" t="s">
        <v>39</v>
      </c>
      <c r="K29" s="3" t="s">
        <v>39</v>
      </c>
      <c r="L29" s="3" t="s">
        <v>39</v>
      </c>
      <c r="M29" s="6" t="s">
        <v>39</v>
      </c>
      <c r="N29" s="6" t="s">
        <v>39</v>
      </c>
      <c r="O29" s="71">
        <v>0</v>
      </c>
      <c r="P29" s="72"/>
      <c r="R29" s="73">
        <v>100</v>
      </c>
      <c r="S29" s="74"/>
      <c r="T29" s="79" t="s">
        <v>32</v>
      </c>
      <c r="W29" s="59">
        <f>E29+C29</f>
        <v>0</v>
      </c>
      <c r="X29" s="59"/>
    </row>
    <row r="30" spans="2:25" ht="16" customHeight="1" x14ac:dyDescent="0.2">
      <c r="B30" s="24" t="s">
        <v>19</v>
      </c>
      <c r="C30" s="13">
        <v>0</v>
      </c>
      <c r="D30" s="11" t="s">
        <v>51</v>
      </c>
      <c r="E30" s="12">
        <v>0</v>
      </c>
      <c r="F30" s="3" t="s">
        <v>39</v>
      </c>
      <c r="G30" s="3" t="s">
        <v>39</v>
      </c>
      <c r="H30" s="3" t="s">
        <v>39</v>
      </c>
      <c r="I30" s="3" t="s">
        <v>39</v>
      </c>
      <c r="J30" s="3" t="s">
        <v>39</v>
      </c>
      <c r="K30" s="3" t="s">
        <v>39</v>
      </c>
      <c r="L30" s="3" t="s">
        <v>39</v>
      </c>
      <c r="M30" s="6" t="s">
        <v>39</v>
      </c>
      <c r="N30" s="6" t="s">
        <v>39</v>
      </c>
      <c r="O30" s="60">
        <v>0</v>
      </c>
      <c r="P30" s="61"/>
      <c r="R30" s="75"/>
      <c r="S30" s="76"/>
      <c r="T30" s="80"/>
      <c r="W30" s="59">
        <f>E30+C30</f>
        <v>0</v>
      </c>
      <c r="X30" s="59"/>
    </row>
    <row r="31" spans="2:25" ht="17" customHeight="1" thickBot="1" x14ac:dyDescent="0.25">
      <c r="B31" s="25" t="s">
        <v>20</v>
      </c>
      <c r="C31" s="13">
        <v>0</v>
      </c>
      <c r="D31" s="11" t="s">
        <v>51</v>
      </c>
      <c r="E31" s="12">
        <v>0</v>
      </c>
      <c r="F31" s="3" t="s">
        <v>39</v>
      </c>
      <c r="G31" s="3" t="s">
        <v>39</v>
      </c>
      <c r="H31" s="3" t="s">
        <v>39</v>
      </c>
      <c r="I31" s="3" t="s">
        <v>39</v>
      </c>
      <c r="J31" s="3" t="s">
        <v>39</v>
      </c>
      <c r="K31" s="3" t="s">
        <v>39</v>
      </c>
      <c r="L31" s="3" t="s">
        <v>39</v>
      </c>
      <c r="M31" s="6" t="s">
        <v>39</v>
      </c>
      <c r="N31" s="6" t="s">
        <v>39</v>
      </c>
      <c r="O31" s="60">
        <v>0</v>
      </c>
      <c r="P31" s="61"/>
      <c r="R31" s="77"/>
      <c r="S31" s="78"/>
      <c r="T31" s="81"/>
      <c r="W31" s="59">
        <f>E31+C31</f>
        <v>0</v>
      </c>
      <c r="X31" s="59"/>
    </row>
    <row r="32" spans="2:25" ht="10" customHeight="1" thickBot="1" x14ac:dyDescent="0.25"/>
    <row r="33" spans="2:94" x14ac:dyDescent="0.2">
      <c r="B33" s="2"/>
      <c r="C33" s="54" t="s">
        <v>16</v>
      </c>
      <c r="D33" s="27"/>
      <c r="E33" s="56" t="s">
        <v>36</v>
      </c>
      <c r="F33" s="58" t="s">
        <v>33</v>
      </c>
      <c r="G33" s="58"/>
      <c r="H33" s="58" t="s">
        <v>33</v>
      </c>
      <c r="I33" s="58"/>
      <c r="J33" s="49" t="s">
        <v>29</v>
      </c>
      <c r="K33" s="49"/>
      <c r="L33" s="49" t="s">
        <v>42</v>
      </c>
      <c r="M33" s="50"/>
      <c r="W33" s="44"/>
      <c r="X33" s="44"/>
      <c r="Y33" s="44"/>
      <c r="Z33" s="44"/>
      <c r="AD33" s="1"/>
      <c r="AG33"/>
      <c r="BG33" s="1"/>
      <c r="BJ33"/>
      <c r="CJ33" s="1"/>
      <c r="CK33" s="1"/>
      <c r="CL33" s="1"/>
      <c r="CN33"/>
      <c r="CO33"/>
      <c r="CP33"/>
    </row>
    <row r="34" spans="2:94" ht="17" thickBot="1" x14ac:dyDescent="0.25">
      <c r="B34" s="2"/>
      <c r="C34" s="55"/>
      <c r="D34" s="28"/>
      <c r="E34" s="57"/>
      <c r="F34" s="53" t="s">
        <v>34</v>
      </c>
      <c r="G34" s="53"/>
      <c r="H34" s="53" t="s">
        <v>35</v>
      </c>
      <c r="I34" s="53"/>
      <c r="J34" s="51"/>
      <c r="K34" s="51"/>
      <c r="L34" s="51"/>
      <c r="M34" s="52"/>
      <c r="W34" s="41"/>
      <c r="X34" s="42"/>
      <c r="Y34" s="42"/>
      <c r="Z34" s="42"/>
      <c r="AD34" s="1"/>
      <c r="AG34"/>
      <c r="BG34" s="1"/>
      <c r="BJ34"/>
      <c r="CJ34" s="1"/>
      <c r="CK34" s="1"/>
      <c r="CL34" s="1"/>
      <c r="CN34"/>
      <c r="CO34"/>
      <c r="CP34"/>
    </row>
    <row r="35" spans="2:94" ht="16" customHeight="1" x14ac:dyDescent="0.2">
      <c r="B35" s="29" t="s">
        <v>4</v>
      </c>
      <c r="C35" s="45">
        <v>0</v>
      </c>
      <c r="D35" s="46"/>
      <c r="E35" s="4" t="s">
        <v>18</v>
      </c>
      <c r="F35" s="47">
        <f>(C35*$R$8)/100</f>
        <v>0</v>
      </c>
      <c r="G35" s="47"/>
      <c r="H35" s="48">
        <f>F35/1440</f>
        <v>0</v>
      </c>
      <c r="I35" s="48"/>
      <c r="J35" s="48">
        <f>IF(E35="A",$W$8,IF(E35="B",$W$9,IF(E35="C",$W$10,"Start Time")))</f>
        <v>0.75</v>
      </c>
      <c r="K35" s="48"/>
      <c r="L35" s="48">
        <f>J35+H35</f>
        <v>0.75</v>
      </c>
      <c r="M35" s="47"/>
      <c r="W35" s="43"/>
      <c r="X35" s="44"/>
      <c r="Y35" s="44"/>
      <c r="Z35" s="44"/>
      <c r="AD35" s="1"/>
      <c r="AG35"/>
      <c r="BG35" s="1"/>
      <c r="BJ35"/>
      <c r="CJ35" s="1"/>
      <c r="CK35" s="1"/>
      <c r="CL35" s="1"/>
      <c r="CN35"/>
      <c r="CO35"/>
      <c r="CP35"/>
    </row>
    <row r="36" spans="2:94" ht="16" customHeight="1" x14ac:dyDescent="0.2">
      <c r="B36" s="30" t="s">
        <v>5</v>
      </c>
      <c r="C36" s="36">
        <v>0</v>
      </c>
      <c r="D36" s="37"/>
      <c r="E36" s="5" t="s">
        <v>18</v>
      </c>
      <c r="F36" s="38">
        <f t="shared" ref="F36:F46" si="3">(C36*$R$8)/100</f>
        <v>0</v>
      </c>
      <c r="G36" s="38"/>
      <c r="H36" s="39">
        <f t="shared" ref="H36:H46" si="4">F36/1440</f>
        <v>0</v>
      </c>
      <c r="I36" s="39"/>
      <c r="J36" s="39">
        <f>IF(AND(E36="A",E35="A"),L35,IF(AND(E36="A",E35&lt;&gt;"A"),$W$8,IF(AND(E36="B",E35="B"),L35,IF(AND(E36="B",E35&lt;&gt;"B"),$W$9,IF(AND(E36="C",E35="C"),L35,IF(AND(E36="C",E35&lt;&gt;"C"),$W$10,"Start Time"))))))</f>
        <v>0.75</v>
      </c>
      <c r="K36" s="39"/>
      <c r="L36" s="39">
        <f t="shared" ref="L36:L46" si="5">J36+H36</f>
        <v>0.75</v>
      </c>
      <c r="M36" s="38"/>
      <c r="W36" s="42"/>
      <c r="X36" s="42"/>
      <c r="Y36" s="42"/>
      <c r="AD36" s="1"/>
      <c r="AG36"/>
      <c r="BG36" s="1"/>
      <c r="BJ36"/>
      <c r="CJ36" s="1"/>
      <c r="CK36" s="1"/>
      <c r="CL36" s="1"/>
      <c r="CN36"/>
      <c r="CO36"/>
      <c r="CP36"/>
    </row>
    <row r="37" spans="2:94" ht="16" customHeight="1" x14ac:dyDescent="0.2">
      <c r="B37" s="30" t="s">
        <v>6</v>
      </c>
      <c r="C37" s="36">
        <v>0</v>
      </c>
      <c r="D37" s="37"/>
      <c r="E37" s="5" t="s">
        <v>18</v>
      </c>
      <c r="F37" s="38">
        <f t="shared" si="3"/>
        <v>0</v>
      </c>
      <c r="G37" s="38"/>
      <c r="H37" s="39">
        <f t="shared" si="4"/>
        <v>0</v>
      </c>
      <c r="I37" s="39"/>
      <c r="J37" s="39">
        <f>IF(AND(E37="A",E36="A"),L36,IF(AND(E37="A",E35="A"),L35,IF(AND(E37="A",E36&lt;&gt;"A",E35&lt;&gt;"A"),$W$8,IF(AND(E37="B",E36="B"),L36,IF(AND(E37="B",E35="B"),L35,IF(AND(E37="B",E36&lt;&gt;"B",E35&lt;&gt;"B"),$W$9,IF(AND(E37="C",E36="C"),L36,IF(AND(E37="C",E35="C"),L35,IF(E37="C",$W$10,"Start Time")))))))))</f>
        <v>0.75</v>
      </c>
      <c r="K37" s="39"/>
      <c r="L37" s="39">
        <f t="shared" si="5"/>
        <v>0.75</v>
      </c>
      <c r="M37" s="38"/>
      <c r="AD37" s="1"/>
      <c r="AG37"/>
      <c r="BG37" s="1"/>
      <c r="BJ37"/>
      <c r="CJ37" s="1"/>
      <c r="CK37" s="1"/>
      <c r="CL37" s="1"/>
      <c r="CN37"/>
      <c r="CO37"/>
      <c r="CP37"/>
    </row>
    <row r="38" spans="2:94" x14ac:dyDescent="0.2">
      <c r="B38" s="30" t="s">
        <v>7</v>
      </c>
      <c r="C38" s="36">
        <v>0</v>
      </c>
      <c r="D38" s="37"/>
      <c r="E38" s="5" t="s">
        <v>18</v>
      </c>
      <c r="F38" s="38">
        <f t="shared" si="3"/>
        <v>0</v>
      </c>
      <c r="G38" s="38"/>
      <c r="H38" s="39">
        <f t="shared" si="4"/>
        <v>0</v>
      </c>
      <c r="I38" s="39"/>
      <c r="J38" s="39">
        <f>IF(AND(E38="A",E37="A"),L37,IF(AND(E38="A",E36="A"),L36,IF(AND(E38="A",E35="A"),L35,IF(AND(E38="A",E37&lt;&gt;"A",E36&lt;&gt;"A",E35&lt;&gt;"A"),$W$8,IF(AND(E38="B",E37="B"),L37,IF(AND(E38="B",E36="B"),L36,IF(AND(E38="B",E35="B"),L35,IF(AND(E38="B",E37&lt;&gt;"B",E36&lt;&gt;"B"),$W$9,IF(AND(E38="C",E37="C"),L37,IF(AND(E38="C",E36="C"),L36,IF(AND(E38="C",E35="B"),L35,IF(E38="C",$W$10,"Start Time"))))))))))))</f>
        <v>0.75</v>
      </c>
      <c r="K38" s="39"/>
      <c r="L38" s="39">
        <f t="shared" si="5"/>
        <v>0.75</v>
      </c>
      <c r="M38" s="38"/>
    </row>
    <row r="39" spans="2:94" x14ac:dyDescent="0.2">
      <c r="B39" s="30" t="s">
        <v>8</v>
      </c>
      <c r="C39" s="36">
        <v>0</v>
      </c>
      <c r="D39" s="37"/>
      <c r="E39" s="5" t="s">
        <v>18</v>
      </c>
      <c r="F39" s="38">
        <f t="shared" si="3"/>
        <v>0</v>
      </c>
      <c r="G39" s="38"/>
      <c r="H39" s="39">
        <f t="shared" si="4"/>
        <v>0</v>
      </c>
      <c r="I39" s="39"/>
      <c r="J39" s="39">
        <f>IF(AND(E39="A",E38="A"),L38,IF(AND(E39="A",E37="A"),L37,IF(AND(E39="A",E36="A"),L36,IF(AND(E39="A",E35="A"),L35,IF(AND(E39="A",E38&lt;&gt;"A",E37&lt;&gt;"A",E36&lt;&gt;"A",E35&lt;&gt;"A"),$W$8,IF(AND(E39="B",E38="B"),L38,IF(AND(E39="B",E37="B"),L37,IF(AND(E39="B",E36="B"),L36,IF(AND(E39="B",E35="B"),L35,IF(AND(E39="B",E38&lt;&gt;"B",E37&lt;&gt;"B",E36&lt;&gt;"B",E35&lt;&gt;"B"),$W$9,IF(AND(E39="C",E38="C"),L38,IF(AND(E39="C",E37="C"),L37,IF(AND(E39="C",E36="C"),L36,IF(AND(E39="C",E35="C"),L35,IF(AND(E39="C",E38&lt;&gt;"C",E37&lt;&gt;"C",E36&lt;&gt;"C",E35&lt;&gt;"C"),$W$10,"Start Time")))))))))))))))</f>
        <v>0.75</v>
      </c>
      <c r="K39" s="39"/>
      <c r="L39" s="39">
        <f t="shared" si="5"/>
        <v>0.75</v>
      </c>
      <c r="M39" s="38"/>
    </row>
    <row r="40" spans="2:94" x14ac:dyDescent="0.2">
      <c r="B40" s="30" t="s">
        <v>9</v>
      </c>
      <c r="C40" s="36">
        <v>0</v>
      </c>
      <c r="D40" s="37"/>
      <c r="E40" s="5" t="s">
        <v>18</v>
      </c>
      <c r="F40" s="38">
        <f t="shared" si="3"/>
        <v>0</v>
      </c>
      <c r="G40" s="38"/>
      <c r="H40" s="39">
        <f t="shared" si="4"/>
        <v>0</v>
      </c>
      <c r="I40" s="39"/>
      <c r="J40" s="39">
        <f>IF(AND(E40="A",E39="A"),L39,IF(AND(E40="A",E38="A"),L38,IF(AND(E40="A",E37="A"),L37,IF(AND(E40="A",E36="A"),L36,IF(AND(E40="A",E35="A"),L35,IF(AND(E40="A",E39&lt;&gt;"A",E38&lt;&gt;"A",E37&lt;&gt;"A",E36&lt;&gt;"A",E35&lt;&gt;"A"),$W$8,IF(AND(E40="B",E39="B"),L39,IF(AND(E40="B",E38="B"),L38,IF(AND(E40="B",E37="B"),L37,IF(AND(E40="B",E36="B"),L36,IF(AND(E40="B",E35="B"),L35,IF(AND(E40="B",E39&lt;&gt;"B",E38&lt;&gt;"B",E37&lt;&gt;"B",E36&lt;&gt;"B",E35&lt;&gt;"B"),$W$9,IF(AND(E40="C",E39="C"),L39,IF(AND(E40="C",E38="C"),L38,IF(AND(E40="C",E37="C"),L37,IF(AND(E40="C",E36="C"),L36,IF(AND(E40="C",E35="C"),L35,IF(AND(E40="C",E39&lt;&gt;"C",E38&lt;&gt;"C",E37&lt;&gt;"C",E36&lt;&gt;"C",E35&lt;&gt;"C"),$W$10,"Start Time"))))))))))))))))))</f>
        <v>0.75</v>
      </c>
      <c r="K40" s="39"/>
      <c r="L40" s="39">
        <f t="shared" si="5"/>
        <v>0.75</v>
      </c>
      <c r="M40" s="38"/>
    </row>
    <row r="41" spans="2:94" x14ac:dyDescent="0.2">
      <c r="B41" s="30" t="s">
        <v>10</v>
      </c>
      <c r="C41" s="36">
        <v>0</v>
      </c>
      <c r="D41" s="37"/>
      <c r="E41" s="5" t="s">
        <v>18</v>
      </c>
      <c r="F41" s="38">
        <f t="shared" si="3"/>
        <v>0</v>
      </c>
      <c r="G41" s="38"/>
      <c r="H41" s="39">
        <f t="shared" si="4"/>
        <v>0</v>
      </c>
      <c r="I41" s="39"/>
      <c r="J41" s="39">
        <f>IF(AND(E41="A",E40="A"),L40,IF(AND(E41="A",E39="A"),L39,IF(AND(E41="A",E38="A"),L38,IF(AND(E41="A",E37="A"),L37,IF(AND(E41="A",E36="A"),L36,IF(AND(E41="A",E35="A"),L35,IF(AND(E41="A",E40&lt;&gt;"A",E39&lt;&gt;"A",E38&lt;&gt;"A",E37&lt;&gt;"A",E36&lt;&gt;"A",E35&lt;&gt;"A"),$W$8,IF(AND(E41="B",E40="B"),L40,IF(AND(E41="B",E39="B"),L39,IF(AND(E41="B",E38="B"),L38,IF(AND(E41="B",E37="B"),L37,IF(AND(E41="B",E36="B"),L36,IF(AND(E41="B",E35="B"),L35,IF(AND(E41="B",E40&lt;&gt;"B",E39&lt;&gt;"B",E38&lt;&gt;"B",E37&lt;&gt;"B",E36&lt;&gt;"B",E35&lt;&gt;"B"),$W$9,IF(AND(E41="C",E40="C"),L40,IF(AND(E41="C",E39="C"),L39,IF(AND(E41="C",E38="C"),L38,IF(AND(E41="C",E37="C"),L37,IF(AND(E41="C",E36="C"),L36,IF(AND(E41="C",E35="C"),L35,IF(AND(E41="C",E40&lt;&gt;"C",E39&lt;&gt;"C",E38&lt;&gt;"C",E37&lt;&gt;"C",E36&lt;&gt;"C",E35&lt;&gt;"C"),$W$10,"Start Time")))))))))))))))))))))</f>
        <v>0.75</v>
      </c>
      <c r="K41" s="39"/>
      <c r="L41" s="39">
        <f t="shared" si="5"/>
        <v>0.75</v>
      </c>
      <c r="M41" s="38"/>
      <c r="T41" s="40"/>
      <c r="U41" s="40"/>
      <c r="V41" s="40"/>
      <c r="W41" s="40"/>
      <c r="X41" s="40"/>
      <c r="Y41" s="40"/>
    </row>
    <row r="42" spans="2:94" x14ac:dyDescent="0.2">
      <c r="B42" s="30" t="s">
        <v>11</v>
      </c>
      <c r="C42" s="36">
        <v>0</v>
      </c>
      <c r="D42" s="37"/>
      <c r="E42" s="5" t="s">
        <v>18</v>
      </c>
      <c r="F42" s="38">
        <f t="shared" si="3"/>
        <v>0</v>
      </c>
      <c r="G42" s="38"/>
      <c r="H42" s="39">
        <f t="shared" si="4"/>
        <v>0</v>
      </c>
      <c r="I42" s="39"/>
      <c r="J42" s="39">
        <f>IF(AND(E42="A",E41="A"),L41,IF(AND(E42="A",E40="A"),L40,IF(AND(E42="A",E39="A"),L39,IF(AND(E42="A",E38="A"),L38,IF(AND(E42="A",E37="A"),L37,IF(AND(E42="A",E36="A"),L36,IF(AND(E42="A",E35="A"),L35,IF(AND(E42="A",E41&lt;&gt;"A",E40&lt;&gt;"A",E39&lt;&gt;"A",E38&lt;&gt;"A",E37&lt;&gt;"A",E36&lt;&gt;"A",E35&lt;&gt;"A"),$W$8,IF(AND(E42="B",E41="B"),L41,IF(AND(E42="B",E40="B"),L40,IF(AND(E42="B",E39="B"),L39,IF(AND(E42="B",E38="B"),L38,IF(AND(E42="B",E37="B"),L37,IF(AND(E42="B",E36="B"),L36,IF(AND(E42="B",E35="B"),L35,IF(AND(E42="B",E41&lt;&gt;"B",E40&lt;&gt;"B",E39&lt;&gt;"B",E38&lt;&gt;"B",E37&lt;&gt;"B",E36&lt;&gt;"B",E35&lt;&gt;"B"),$W$9,IF(AND(E42="C",E41="C"),L41,IF(AND(E42="C",E40="C"),L40,IF(AND(E42="C",E39="C"),L39,IF(AND(E42="C",E38="C"),L38,IF(AND(E42="C",E37="C"),L37,IF(AND(E42="C",E36="C"),L36,IF(AND(E42="C",E35="C"),L35,IF(AND(E42="C",E41&lt;&gt;"C",E40&lt;&gt;"C",E39&lt;&gt;"C",E38&lt;&gt;"C",E37&lt;&gt;"C",E36&lt;&gt;"C",E35&lt;&gt;"C"),$W$10,"Start Time"))))))))))))))))))))))))</f>
        <v>0.75</v>
      </c>
      <c r="K42" s="39"/>
      <c r="L42" s="39">
        <f t="shared" si="5"/>
        <v>0.75</v>
      </c>
      <c r="M42" s="38"/>
      <c r="T42" s="41"/>
      <c r="U42" s="42"/>
      <c r="V42" s="42"/>
      <c r="W42" s="42"/>
      <c r="X42" s="42"/>
      <c r="Y42" s="42"/>
    </row>
    <row r="43" spans="2:94" x14ac:dyDescent="0.2">
      <c r="B43" s="30" t="s">
        <v>12</v>
      </c>
      <c r="C43" s="36">
        <v>0</v>
      </c>
      <c r="D43" s="37"/>
      <c r="E43" s="5" t="s">
        <v>18</v>
      </c>
      <c r="F43" s="38">
        <f t="shared" si="3"/>
        <v>0</v>
      </c>
      <c r="G43" s="38"/>
      <c r="H43" s="39">
        <f t="shared" si="4"/>
        <v>0</v>
      </c>
      <c r="I43" s="39"/>
      <c r="J43" s="39">
        <f>IF(AND(E43="A",E42="A"),L42,IF(AND(E43="A",E41="A"),L41,IF(AND(E43="A",E40="A"),L40,IF(AND(E43="A",E39="A"),L39,IF(AND(E43="A",E38="A"),L38,IF(AND(E43="A",E37="A"),L37,IF(AND(E43="A",E36="A"),L36,IF(AND(E43="A",E35="A"),L35,IF(AND(E43="A",E42&lt;&gt;"A",E41&lt;&gt;"A",E40&lt;&gt;"A",E39&lt;&gt;"A",E38&lt;&gt;"A",E37&lt;&gt;"A",E36&lt;&gt;"A",E35&lt;&gt;"A"),$W$8,IF(AND(E43="B",E42="B"),L42,IF(AND(E43="B",E41="B"),L41,IF(AND(E43="B",E40="B"),L40,IF(AND(E43="B",E39="B"),L39,IF(AND(E43="B",E38="B"),L38,IF(AND(E43="B",E37="B"),L37,IF(AND(E43="B",E36="B"),L36,IF(AND(E43="B",E35="B"),L35,IF(AND(E43="B",E42&lt;&gt;"B",E41&lt;&gt;"B",E40&lt;&gt;"B",E39&lt;&gt;"B",E38&lt;&gt;"B",E37&lt;&gt;"B",E36&lt;&gt;"B",E35&lt;&gt;"B"),$W$9,IF(AND(E43="C",E42="C"),L42,IF(AND(E43="C",E41="C"),L41,IF(AND(E43="C",E40="C"),L40,IF(AND(E43="C",E39="C"),L39,IF(AND(E43="C",E38="C"),L38,IF(AND(E43="C",E37="C"),L37,IF(AND(E43="C",E36="C"),L36,IF(AND(E43="C",E35="C"),L35,IF(AND(E43="C",E42&lt;&gt;"C",E41&lt;&gt;"C",E40&lt;&gt;"C",E39&lt;&gt;"C",E38&lt;&gt;"C",E37&lt;&gt;"C",E36&lt;&gt;"C",E35&lt;&gt;"C"),$W$10,"Start Time")))))))))))))))))))))))))))</f>
        <v>0.75</v>
      </c>
      <c r="K43" s="39"/>
      <c r="L43" s="39">
        <f t="shared" si="5"/>
        <v>0.75</v>
      </c>
      <c r="M43" s="38"/>
    </row>
    <row r="44" spans="2:94" x14ac:dyDescent="0.2">
      <c r="B44" s="30" t="s">
        <v>13</v>
      </c>
      <c r="C44" s="36">
        <v>0</v>
      </c>
      <c r="D44" s="37"/>
      <c r="E44" s="5" t="s">
        <v>18</v>
      </c>
      <c r="F44" s="38">
        <f t="shared" si="3"/>
        <v>0</v>
      </c>
      <c r="G44" s="38"/>
      <c r="H44" s="39">
        <f t="shared" si="4"/>
        <v>0</v>
      </c>
      <c r="I44" s="39"/>
      <c r="J44" s="39">
        <f>IF(AND(E44="A",E43="A"),L43,IF(AND(E44="A",E42="A"),L42,IF(AND(E44="A",E41="A"),L41,IF(AND(E44="A",E40="A"),L40,IF(AND(E44="A",E39="A"),L39,IF(AND(E44="A",E38="A"),L38,IF(AND(E44="A",E37="A"),L37,IF(AND(E44="A",E36="A"),L36,IF(AND(E44="A",E35="A"),L35,IF(AND(E44="A",E43&lt;&gt;"A",E42&lt;&gt;"A",E41&lt;&gt;"A",E40&lt;&gt;"A",E39&lt;&gt;"A",E38&lt;&gt;"A",E37&lt;&gt;"A",E36&lt;&gt;"A",E35&lt;&gt;"A"),$W$8,IF(AND(E44="B",E43="B"),L43,IF(AND(E44="B",E42="B"),L42,IF(AND(E44="B",E41="B"),L41,IF(AND(E44="B",E40="B"),L40,IF(AND(E44="B",E39="B"),L39,IF(AND(E44="B",E38="B"),L38,IF(AND(E44="B",E37="B"),L37,IF(AND(E44="B",E36="B"),L36,IF(AND(E44="B",E35="B"),L35,IF(AND(E44="B",E43&lt;&gt;"B",E42&lt;&gt;"B",E41&lt;&gt;"B",E40&lt;&gt;"B",E39&lt;&gt;"B",E38&lt;&gt;"B",E37&lt;&gt;"B",E36&lt;&gt;"B",E35&lt;&gt;"B"),$W$9,IF(AND(E44="C",E43="C"),L43,IF(AND(E44="C",E42="C"),L42,IF(AND(E44="C",E41="C"),L41,IF(AND(E44="C",E40="C"),L40,IF(AND(E44="C",E39="C"),L39,IF(AND(E44="C",E38="C"),L38,IF(AND(E44="C",E37="C"),L37,IF(AND(E44="C",E36="C"),L36,IF(AND(E44="C",E35="C"),L35,IF(AND(E44="C",E43&lt;&gt;"C",E42&lt;&gt;"C",E41&lt;&gt;"C",E40&lt;&gt;"C",E39&lt;&gt;"C",E38&lt;&gt;"C",E37&lt;&gt;"C",E36&lt;&gt;"C",E35&lt;&gt;"C"),$W$10,"Start Time"))))))))))))))))))))))))))))))</f>
        <v>0.75</v>
      </c>
      <c r="K44" s="39"/>
      <c r="L44" s="39">
        <f t="shared" si="5"/>
        <v>0.75</v>
      </c>
      <c r="M44" s="38"/>
    </row>
    <row r="45" spans="2:94" x14ac:dyDescent="0.2">
      <c r="B45" s="30" t="s">
        <v>14</v>
      </c>
      <c r="C45" s="36">
        <v>0</v>
      </c>
      <c r="D45" s="37"/>
      <c r="E45" s="5" t="s">
        <v>18</v>
      </c>
      <c r="F45" s="38">
        <f t="shared" si="3"/>
        <v>0</v>
      </c>
      <c r="G45" s="38"/>
      <c r="H45" s="39">
        <f t="shared" si="4"/>
        <v>0</v>
      </c>
      <c r="I45" s="39"/>
      <c r="J45" s="39">
        <f>IF(AND(E45="A",E44="A"),L44,IF(AND(E45="A",E43="A"),L43,IF(AND(E45="A",E42="A"),L42,IF(AND(E45="A",E41="A"),L41,IF(AND(E45="A",E40="A"),L40,IF(AND(E45="A",E39="A"),L39,IF(AND(E45="A",E38="A"),L38,IF(AND(E45="A",E37="A"),L37,IF(AND(E45="A",E36="A"),L36,IF(AND(E45="A",E35="A"),L35,IF(AND(E45="A",E44&lt;&gt;"A",E43&lt;&gt;"A",E42&lt;&gt;"A",E41&lt;&gt;"A",E40&lt;&gt;"A",E39&lt;&gt;"A",E38&lt;&gt;"A",E37&lt;&gt;"A",E36&lt;&gt;"A",E35&lt;&gt;"A"),$W$8,IF(AND(E45="B",E44="B"),L44,IF(AND(E45="B",E43="B"),L43,IF(AND(E45="B",E42="B"),L42,IF(AND(E45="B",E41="B"),L41,IF(AND(E45="B",E40="B"),L40,IF(AND(E45="B",E39="B"),L39,IF(AND(E45="B",E38="B"),L38,IF(AND(E45="B",E37="B"),L37,IF(AND(E45="B",E36="B"),L36,IF(AND(E45="B",E35="B"),L35,IF(AND(E45="B",E44&lt;&gt;"B",E43&lt;&gt;"B",E42&lt;&gt;"B",E41&lt;&gt;"B",E40&lt;&gt;"B",E39&lt;&gt;"B",E38&lt;&gt;"B",E37&lt;&gt;"B",E36&lt;&gt;"B",E35&lt;&gt;"B"),$W$9,IF(AND(E45="C",E44="C"),L44,IF(AND(E45="C",E43="C"),L43,IF(AND(E45="C",E42="C"),L42,IF(AND(E45="C",E41="C"),L41,IF(AND(E45="C",E40="C"),L40,IF(AND(E45="C",E39="C"),L39,IF(AND(E45="C",E38="C"),L38,IF(AND(E45="C",E37="C"),L37,IF(AND(E45="C",E36="C"),L36,IF(AND(E45="C",E35="C"),L35,IF(AND(E45="C",E44&lt;&gt;"C",E43&lt;&gt;"C",E42&lt;&gt;"C",E41&lt;&gt;"C",E40&lt;&gt;"C",E39&lt;&gt;"C",E38&lt;&gt;"C",E37&lt;&gt;"C",E36&lt;&gt;"C",E35&lt;&gt;"C"),$W$10,"Start Time")))))))))))))))))))))))))))))))))</f>
        <v>0.75</v>
      </c>
      <c r="K45" s="39"/>
      <c r="L45" s="39">
        <f t="shared" si="5"/>
        <v>0.75</v>
      </c>
      <c r="M45" s="38"/>
    </row>
    <row r="46" spans="2:94" ht="17" thickBot="1" x14ac:dyDescent="0.25">
      <c r="B46" s="31" t="s">
        <v>15</v>
      </c>
      <c r="C46" s="36">
        <v>0</v>
      </c>
      <c r="D46" s="37"/>
      <c r="E46" s="5" t="s">
        <v>18</v>
      </c>
      <c r="F46" s="38">
        <f t="shared" si="3"/>
        <v>0</v>
      </c>
      <c r="G46" s="38"/>
      <c r="H46" s="39">
        <f t="shared" si="4"/>
        <v>0</v>
      </c>
      <c r="I46" s="39"/>
      <c r="J46" s="39">
        <f>IF(AND(E46="A",E45="A"),L45,IF(AND(E46="A",E44="A"),L44,IF(AND(E46="A",E43="A"),L43,IF(AND(E46="A",E42="A"),L42,IF(AND(E46="A",E41="A"),L41,IF(AND(E46="A",E40="A"),L40,IF(AND(E46="A",E39="A"),L39,IF(AND(E46="A",E38="A"),L38,IF(AND(E46="A",E37="A"),L37,IF(AND(E46="A",E36="A"),L36,IF(AND(E46="A",E35="A"),L35,IF(AND(E46="A",E45&lt;&gt;"A",E44&lt;&gt;"A",E43&lt;&gt;"A",E42&lt;&gt;"A",E41&lt;&gt;"A",E40&lt;&gt;"A",E39&lt;&gt;"A",E38&lt;&gt;"A",E37&lt;&gt;"A",E36&lt;&gt;"A",E35&lt;&gt;"A"),$W$8,IF(AND(E46="B",E45="B"),L45,IF(AND(E46="B",E44="B"),L44,IF(AND(E46="B",E43="B"),L43,IF(AND(E46="B",E42="B"),L42,IF(AND(E46="B",E41="B"),L41,IF(AND(E46="B",E40="B"),L40,IF(AND(E46="B",E39="B"),L39,IF(AND(E46="B",E38="B"),L38,IF(AND(E46="B",E37="B"),L37,IF(AND(E46="B",E36="B"),L36,IF(AND(E46="B",E35="B"),L35,IF(AND(E46="B",E45&lt;&gt;"B",E44&lt;&gt;"B",E43&lt;&gt;"B",E42&lt;&gt;"B",E41&lt;&gt;"B",E40&lt;&gt;"B",E39&lt;&gt;"B",E38&lt;&gt;"B",E37&lt;&gt;"B",E36&lt;&gt;"B",E35&lt;&gt;"B"),$W$9,IF(AND(E46="C",E45="C"),L45,IF(AND(E46="C",E44="C"),L44,IF(AND(E46="C",E43="C"),L43,IF(AND(E46="C",E42="C"),L42,IF(AND(E46="C",E41="C"),L41,IF(AND(E46="C",E40="C"),L40,IF(AND(E46="C",E39="C"),L39,IF(AND(E46="C",E38="C"),L38,IF(AND(E46="C",E37="C"),L37,IF(AND(E46="C",E36="C"),L36,IF(AND(E46="C",E35="C"),L35,IF(AND(E46="C",E45&lt;&gt;"C",E44&lt;&gt;"C",E43&lt;&gt;"C",E42&lt;&gt;"C",E41&lt;&gt;"C",E40&lt;&gt;"C",E39&lt;&gt;"C",E38&lt;&gt;"C",E37&lt;&gt;"C",E36&lt;&gt;"C",E35&lt;&gt;"C"),$W$10,"Start Time"))))))))))))))))))))))))))))))))))))</f>
        <v>0.75</v>
      </c>
      <c r="K46" s="39"/>
      <c r="L46" s="39">
        <f t="shared" si="5"/>
        <v>0.75</v>
      </c>
      <c r="M46" s="38"/>
    </row>
    <row r="47" spans="2:94" ht="17" thickBot="1" x14ac:dyDescent="0.25"/>
    <row r="48" spans="2:94" ht="16" customHeight="1" x14ac:dyDescent="0.2">
      <c r="C48" s="62" t="s">
        <v>29</v>
      </c>
      <c r="D48" s="63"/>
      <c r="E48" s="64"/>
      <c r="F48" s="65" t="s">
        <v>31</v>
      </c>
      <c r="G48" s="66"/>
      <c r="H48" s="66"/>
      <c r="I48" s="66"/>
      <c r="J48" s="66"/>
      <c r="K48" s="66"/>
      <c r="L48" s="66"/>
      <c r="M48" s="66"/>
      <c r="N48" s="66"/>
      <c r="O48" s="66"/>
      <c r="P48" s="67"/>
      <c r="R48" s="68" t="s">
        <v>21</v>
      </c>
      <c r="S48" s="68"/>
      <c r="T48" s="68"/>
    </row>
    <row r="49" spans="2:94" ht="16" customHeight="1" thickBot="1" x14ac:dyDescent="0.25">
      <c r="C49" s="17" t="s">
        <v>50</v>
      </c>
      <c r="D49" s="18" t="s">
        <v>51</v>
      </c>
      <c r="E49" s="19" t="s">
        <v>49</v>
      </c>
      <c r="F49" s="20" t="s">
        <v>22</v>
      </c>
      <c r="G49" s="35" t="s">
        <v>23</v>
      </c>
      <c r="H49" s="35" t="s">
        <v>24</v>
      </c>
      <c r="I49" s="35" t="s">
        <v>25</v>
      </c>
      <c r="J49" s="35" t="s">
        <v>26</v>
      </c>
      <c r="K49" s="35" t="s">
        <v>27</v>
      </c>
      <c r="L49" s="35" t="s">
        <v>28</v>
      </c>
      <c r="M49" s="22" t="s">
        <v>40</v>
      </c>
      <c r="N49" s="35" t="s">
        <v>41</v>
      </c>
      <c r="O49" s="69" t="s">
        <v>30</v>
      </c>
      <c r="P49" s="70"/>
      <c r="R49" s="68"/>
      <c r="S49" s="68"/>
      <c r="T49" s="68"/>
      <c r="W49" s="10" t="s">
        <v>29</v>
      </c>
      <c r="X49" t="s">
        <v>30</v>
      </c>
    </row>
    <row r="50" spans="2:94" ht="16" customHeight="1" x14ac:dyDescent="0.2">
      <c r="B50" s="23" t="s">
        <v>18</v>
      </c>
      <c r="C50" s="14">
        <v>0</v>
      </c>
      <c r="D50" s="15" t="s">
        <v>51</v>
      </c>
      <c r="E50" s="16">
        <v>0</v>
      </c>
      <c r="F50" s="3" t="s">
        <v>39</v>
      </c>
      <c r="G50" s="3" t="s">
        <v>39</v>
      </c>
      <c r="H50" s="3" t="s">
        <v>39</v>
      </c>
      <c r="I50" s="3" t="s">
        <v>39</v>
      </c>
      <c r="J50" s="3" t="s">
        <v>39</v>
      </c>
      <c r="K50" s="3" t="s">
        <v>39</v>
      </c>
      <c r="L50" s="3" t="s">
        <v>39</v>
      </c>
      <c r="M50" s="6" t="s">
        <v>39</v>
      </c>
      <c r="N50" s="6" t="s">
        <v>39</v>
      </c>
      <c r="O50" s="71">
        <v>0</v>
      </c>
      <c r="P50" s="72"/>
      <c r="R50" s="73">
        <v>100</v>
      </c>
      <c r="S50" s="74"/>
      <c r="T50" s="79" t="s">
        <v>32</v>
      </c>
      <c r="W50" s="59">
        <f>E50+C50</f>
        <v>0</v>
      </c>
      <c r="X50" s="59"/>
    </row>
    <row r="51" spans="2:94" ht="16" customHeight="1" x14ac:dyDescent="0.2">
      <c r="B51" s="24" t="s">
        <v>19</v>
      </c>
      <c r="C51" s="13">
        <v>0</v>
      </c>
      <c r="D51" s="11" t="s">
        <v>51</v>
      </c>
      <c r="E51" s="12">
        <v>0</v>
      </c>
      <c r="F51" s="3" t="s">
        <v>39</v>
      </c>
      <c r="G51" s="3" t="s">
        <v>39</v>
      </c>
      <c r="H51" s="3" t="s">
        <v>39</v>
      </c>
      <c r="I51" s="3" t="s">
        <v>39</v>
      </c>
      <c r="J51" s="3" t="s">
        <v>39</v>
      </c>
      <c r="K51" s="3" t="s">
        <v>39</v>
      </c>
      <c r="L51" s="3" t="s">
        <v>39</v>
      </c>
      <c r="M51" s="6" t="s">
        <v>39</v>
      </c>
      <c r="N51" s="6" t="s">
        <v>39</v>
      </c>
      <c r="O51" s="60">
        <v>0</v>
      </c>
      <c r="P51" s="61"/>
      <c r="R51" s="75"/>
      <c r="S51" s="76"/>
      <c r="T51" s="80"/>
      <c r="W51" s="59">
        <f>E51+C51</f>
        <v>0</v>
      </c>
      <c r="X51" s="59"/>
    </row>
    <row r="52" spans="2:94" ht="17" customHeight="1" thickBot="1" x14ac:dyDescent="0.25">
      <c r="B52" s="25" t="s">
        <v>20</v>
      </c>
      <c r="C52" s="13">
        <v>0</v>
      </c>
      <c r="D52" s="11" t="s">
        <v>51</v>
      </c>
      <c r="E52" s="12">
        <v>0</v>
      </c>
      <c r="F52" s="3" t="s">
        <v>39</v>
      </c>
      <c r="G52" s="3" t="s">
        <v>39</v>
      </c>
      <c r="H52" s="3" t="s">
        <v>39</v>
      </c>
      <c r="I52" s="3" t="s">
        <v>39</v>
      </c>
      <c r="J52" s="3" t="s">
        <v>39</v>
      </c>
      <c r="K52" s="3" t="s">
        <v>39</v>
      </c>
      <c r="L52" s="3" t="s">
        <v>39</v>
      </c>
      <c r="M52" s="6" t="s">
        <v>39</v>
      </c>
      <c r="N52" s="6" t="s">
        <v>39</v>
      </c>
      <c r="O52" s="60">
        <v>0</v>
      </c>
      <c r="P52" s="61"/>
      <c r="R52" s="77"/>
      <c r="S52" s="78"/>
      <c r="T52" s="81"/>
      <c r="W52" s="59">
        <f>E52+C52</f>
        <v>0</v>
      </c>
      <c r="X52" s="59"/>
    </row>
    <row r="53" spans="2:94" ht="10" customHeight="1" thickBot="1" x14ac:dyDescent="0.25"/>
    <row r="54" spans="2:94" x14ac:dyDescent="0.2">
      <c r="B54" s="2"/>
      <c r="C54" s="54" t="s">
        <v>16</v>
      </c>
      <c r="D54" s="27"/>
      <c r="E54" s="56" t="s">
        <v>36</v>
      </c>
      <c r="F54" s="58" t="s">
        <v>33</v>
      </c>
      <c r="G54" s="58"/>
      <c r="H54" s="58" t="s">
        <v>33</v>
      </c>
      <c r="I54" s="58"/>
      <c r="J54" s="49" t="s">
        <v>29</v>
      </c>
      <c r="K54" s="49"/>
      <c r="L54" s="49" t="s">
        <v>42</v>
      </c>
      <c r="M54" s="50"/>
      <c r="W54" s="44"/>
      <c r="X54" s="44"/>
      <c r="Y54" s="44"/>
      <c r="Z54" s="44"/>
      <c r="AD54" s="1"/>
      <c r="AG54"/>
      <c r="BG54" s="1"/>
      <c r="BJ54"/>
      <c r="CJ54" s="1"/>
      <c r="CK54" s="1"/>
      <c r="CL54" s="1"/>
      <c r="CN54"/>
      <c r="CO54"/>
      <c r="CP54"/>
    </row>
    <row r="55" spans="2:94" ht="17" thickBot="1" x14ac:dyDescent="0.25">
      <c r="B55" s="2"/>
      <c r="C55" s="55"/>
      <c r="D55" s="28"/>
      <c r="E55" s="57"/>
      <c r="F55" s="53" t="s">
        <v>34</v>
      </c>
      <c r="G55" s="53"/>
      <c r="H55" s="53" t="s">
        <v>35</v>
      </c>
      <c r="I55" s="53"/>
      <c r="J55" s="51"/>
      <c r="K55" s="51"/>
      <c r="L55" s="51"/>
      <c r="M55" s="52"/>
      <c r="W55" s="41"/>
      <c r="X55" s="42"/>
      <c r="Y55" s="42"/>
      <c r="Z55" s="42"/>
      <c r="AD55" s="1"/>
      <c r="AG55"/>
      <c r="BG55" s="1"/>
      <c r="BJ55"/>
      <c r="CJ55" s="1"/>
      <c r="CK55" s="1"/>
      <c r="CL55" s="1"/>
      <c r="CN55"/>
      <c r="CO55"/>
      <c r="CP55"/>
    </row>
    <row r="56" spans="2:94" ht="16" customHeight="1" x14ac:dyDescent="0.2">
      <c r="B56" s="29" t="s">
        <v>4</v>
      </c>
      <c r="C56" s="45">
        <v>0</v>
      </c>
      <c r="D56" s="46"/>
      <c r="E56" s="4" t="s">
        <v>18</v>
      </c>
      <c r="F56" s="47">
        <f>(C56*$R$8)/100</f>
        <v>0</v>
      </c>
      <c r="G56" s="47"/>
      <c r="H56" s="48">
        <f>F56/1440</f>
        <v>0</v>
      </c>
      <c r="I56" s="48"/>
      <c r="J56" s="48">
        <f>IF(E56="A",$W$8,IF(E56="B",$W$9,IF(E56="C",$W$10,"Start Time")))</f>
        <v>0.75</v>
      </c>
      <c r="K56" s="48"/>
      <c r="L56" s="48">
        <f>J56+H56</f>
        <v>0.75</v>
      </c>
      <c r="M56" s="47"/>
      <c r="W56" s="43"/>
      <c r="X56" s="44"/>
      <c r="Y56" s="44"/>
      <c r="Z56" s="44"/>
      <c r="AD56" s="1"/>
      <c r="AG56"/>
      <c r="BG56" s="1"/>
      <c r="BJ56"/>
      <c r="CJ56" s="1"/>
      <c r="CK56" s="1"/>
      <c r="CL56" s="1"/>
      <c r="CN56"/>
      <c r="CO56"/>
      <c r="CP56"/>
    </row>
    <row r="57" spans="2:94" ht="16" customHeight="1" x14ac:dyDescent="0.2">
      <c r="B57" s="30" t="s">
        <v>5</v>
      </c>
      <c r="C57" s="36">
        <v>0</v>
      </c>
      <c r="D57" s="37"/>
      <c r="E57" s="5" t="s">
        <v>18</v>
      </c>
      <c r="F57" s="38">
        <f t="shared" ref="F57:F67" si="6">(C57*$R$8)/100</f>
        <v>0</v>
      </c>
      <c r="G57" s="38"/>
      <c r="H57" s="39">
        <f t="shared" ref="H57:H67" si="7">F57/1440</f>
        <v>0</v>
      </c>
      <c r="I57" s="39"/>
      <c r="J57" s="39">
        <f>IF(AND(E57="A",E56="A"),L56,IF(AND(E57="A",E56&lt;&gt;"A"),$W$8,IF(AND(E57="B",E56="B"),L56,IF(AND(E57="B",E56&lt;&gt;"B"),$W$9,IF(AND(E57="C",E56="C"),L56,IF(AND(E57="C",E56&lt;&gt;"C"),$W$10,"Start Time"))))))</f>
        <v>0.75</v>
      </c>
      <c r="K57" s="39"/>
      <c r="L57" s="39">
        <f t="shared" ref="L57:L67" si="8">J57+H57</f>
        <v>0.75</v>
      </c>
      <c r="M57" s="38"/>
      <c r="W57" s="42"/>
      <c r="X57" s="42"/>
      <c r="Y57" s="42"/>
      <c r="AD57" s="1"/>
      <c r="AG57"/>
      <c r="BG57" s="1"/>
      <c r="BJ57"/>
      <c r="CJ57" s="1"/>
      <c r="CK57" s="1"/>
      <c r="CL57" s="1"/>
      <c r="CN57"/>
      <c r="CO57"/>
      <c r="CP57"/>
    </row>
    <row r="58" spans="2:94" ht="16" customHeight="1" x14ac:dyDescent="0.2">
      <c r="B58" s="30" t="s">
        <v>6</v>
      </c>
      <c r="C58" s="36">
        <v>0</v>
      </c>
      <c r="D58" s="37"/>
      <c r="E58" s="5" t="s">
        <v>18</v>
      </c>
      <c r="F58" s="38">
        <f t="shared" si="6"/>
        <v>0</v>
      </c>
      <c r="G58" s="38"/>
      <c r="H58" s="39">
        <f t="shared" si="7"/>
        <v>0</v>
      </c>
      <c r="I58" s="39"/>
      <c r="J58" s="39">
        <f>IF(AND(E58="A",E57="A"),L57,IF(AND(E58="A",E56="A"),L56,IF(AND(E58="A",E57&lt;&gt;"A",E56&lt;&gt;"A"),$W$8,IF(AND(E58="B",E57="B"),L57,IF(AND(E58="B",E56="B"),L56,IF(AND(E58="B",E57&lt;&gt;"B",E56&lt;&gt;"B"),$W$9,IF(AND(E58="C",E57="C"),L57,IF(AND(E58="C",E56="C"),L56,IF(E58="C",$W$10,"Start Time")))))))))</f>
        <v>0.75</v>
      </c>
      <c r="K58" s="39"/>
      <c r="L58" s="39">
        <f t="shared" si="8"/>
        <v>0.75</v>
      </c>
      <c r="M58" s="38"/>
      <c r="AD58" s="1"/>
      <c r="AG58"/>
      <c r="BG58" s="1"/>
      <c r="BJ58"/>
      <c r="CJ58" s="1"/>
      <c r="CK58" s="1"/>
      <c r="CL58" s="1"/>
      <c r="CN58"/>
      <c r="CO58"/>
      <c r="CP58"/>
    </row>
    <row r="59" spans="2:94" x14ac:dyDescent="0.2">
      <c r="B59" s="30" t="s">
        <v>7</v>
      </c>
      <c r="C59" s="36">
        <v>0</v>
      </c>
      <c r="D59" s="37"/>
      <c r="E59" s="5" t="s">
        <v>18</v>
      </c>
      <c r="F59" s="38">
        <f t="shared" si="6"/>
        <v>0</v>
      </c>
      <c r="G59" s="38"/>
      <c r="H59" s="39">
        <f t="shared" si="7"/>
        <v>0</v>
      </c>
      <c r="I59" s="39"/>
      <c r="J59" s="39">
        <f>IF(AND(E59="A",E58="A"),L58,IF(AND(E59="A",E57="A"),L57,IF(AND(E59="A",E56="A"),L56,IF(AND(E59="A",E58&lt;&gt;"A",E57&lt;&gt;"A",E56&lt;&gt;"A"),$W$8,IF(AND(E59="B",E58="B"),L58,IF(AND(E59="B",E57="B"),L57,IF(AND(E59="B",E56="B"),L56,IF(AND(E59="B",E58&lt;&gt;"B",E57&lt;&gt;"B"),$W$9,IF(AND(E59="C",E58="C"),L58,IF(AND(E59="C",E57="C"),L57,IF(AND(E59="C",E56="B"),L56,IF(E59="C",$W$10,"Start Time"))))))))))))</f>
        <v>0.75</v>
      </c>
      <c r="K59" s="39"/>
      <c r="L59" s="39">
        <f t="shared" si="8"/>
        <v>0.75</v>
      </c>
      <c r="M59" s="38"/>
    </row>
    <row r="60" spans="2:94" x14ac:dyDescent="0.2">
      <c r="B60" s="30" t="s">
        <v>8</v>
      </c>
      <c r="C60" s="36">
        <v>0</v>
      </c>
      <c r="D60" s="37"/>
      <c r="E60" s="5" t="s">
        <v>18</v>
      </c>
      <c r="F60" s="38">
        <f t="shared" si="6"/>
        <v>0</v>
      </c>
      <c r="G60" s="38"/>
      <c r="H60" s="39">
        <f t="shared" si="7"/>
        <v>0</v>
      </c>
      <c r="I60" s="39"/>
      <c r="J60" s="39">
        <f>IF(AND(E60="A",E59="A"),L59,IF(AND(E60="A",E58="A"),L58,IF(AND(E60="A",E57="A"),L57,IF(AND(E60="A",E56="A"),L56,IF(AND(E60="A",E59&lt;&gt;"A",E58&lt;&gt;"A",E57&lt;&gt;"A",E56&lt;&gt;"A"),$W$8,IF(AND(E60="B",E59="B"),L59,IF(AND(E60="B",E58="B"),L58,IF(AND(E60="B",E57="B"),L57,IF(AND(E60="B",E56="B"),L56,IF(AND(E60="B",E59&lt;&gt;"B",E58&lt;&gt;"B",E57&lt;&gt;"B",E56&lt;&gt;"B"),$W$9,IF(AND(E60="C",E59="C"),L59,IF(AND(E60="C",E58="C"),L58,IF(AND(E60="C",E57="C"),L57,IF(AND(E60="C",E56="C"),L56,IF(AND(E60="C",E59&lt;&gt;"C",E58&lt;&gt;"C",E57&lt;&gt;"C",E56&lt;&gt;"C"),$W$10,"Start Time")))))))))))))))</f>
        <v>0.75</v>
      </c>
      <c r="K60" s="39"/>
      <c r="L60" s="39">
        <f t="shared" si="8"/>
        <v>0.75</v>
      </c>
      <c r="M60" s="38"/>
    </row>
    <row r="61" spans="2:94" x14ac:dyDescent="0.2">
      <c r="B61" s="30" t="s">
        <v>9</v>
      </c>
      <c r="C61" s="36">
        <v>0</v>
      </c>
      <c r="D61" s="37"/>
      <c r="E61" s="5" t="s">
        <v>18</v>
      </c>
      <c r="F61" s="38">
        <f t="shared" si="6"/>
        <v>0</v>
      </c>
      <c r="G61" s="38"/>
      <c r="H61" s="39">
        <f t="shared" si="7"/>
        <v>0</v>
      </c>
      <c r="I61" s="39"/>
      <c r="J61" s="39">
        <f>IF(AND(E61="A",E60="A"),L60,IF(AND(E61="A",E59="A"),L59,IF(AND(E61="A",E58="A"),L58,IF(AND(E61="A",E57="A"),L57,IF(AND(E61="A",E56="A"),L56,IF(AND(E61="A",E60&lt;&gt;"A",E59&lt;&gt;"A",E58&lt;&gt;"A",E57&lt;&gt;"A",E56&lt;&gt;"A"),$W$8,IF(AND(E61="B",E60="B"),L60,IF(AND(E61="B",E59="B"),L59,IF(AND(E61="B",E58="B"),L58,IF(AND(E61="B",E57="B"),L57,IF(AND(E61="B",E56="B"),L56,IF(AND(E61="B",E60&lt;&gt;"B",E59&lt;&gt;"B",E58&lt;&gt;"B",E57&lt;&gt;"B",E56&lt;&gt;"B"),$W$9,IF(AND(E61="C",E60="C"),L60,IF(AND(E61="C",E59="C"),L59,IF(AND(E61="C",E58="C"),L58,IF(AND(E61="C",E57="C"),L57,IF(AND(E61="C",E56="C"),L56,IF(AND(E61="C",E60&lt;&gt;"C",E59&lt;&gt;"C",E58&lt;&gt;"C",E57&lt;&gt;"C",E56&lt;&gt;"C"),$W$10,"Start Time"))))))))))))))))))</f>
        <v>0.75</v>
      </c>
      <c r="K61" s="39"/>
      <c r="L61" s="39">
        <f t="shared" si="8"/>
        <v>0.75</v>
      </c>
      <c r="M61" s="38"/>
    </row>
    <row r="62" spans="2:94" x14ac:dyDescent="0.2">
      <c r="B62" s="30" t="s">
        <v>10</v>
      </c>
      <c r="C62" s="36">
        <v>0</v>
      </c>
      <c r="D62" s="37"/>
      <c r="E62" s="5" t="s">
        <v>18</v>
      </c>
      <c r="F62" s="38">
        <f t="shared" si="6"/>
        <v>0</v>
      </c>
      <c r="G62" s="38"/>
      <c r="H62" s="39">
        <f t="shared" si="7"/>
        <v>0</v>
      </c>
      <c r="I62" s="39"/>
      <c r="J62" s="39">
        <f>IF(AND(E62="A",E61="A"),L61,IF(AND(E62="A",E60="A"),L60,IF(AND(E62="A",E59="A"),L59,IF(AND(E62="A",E58="A"),L58,IF(AND(E62="A",E57="A"),L57,IF(AND(E62="A",E56="A"),L56,IF(AND(E62="A",E61&lt;&gt;"A",E60&lt;&gt;"A",E59&lt;&gt;"A",E58&lt;&gt;"A",E57&lt;&gt;"A",E56&lt;&gt;"A"),$W$8,IF(AND(E62="B",E61="B"),L61,IF(AND(E62="B",E60="B"),L60,IF(AND(E62="B",E59="B"),L59,IF(AND(E62="B",E58="B"),L58,IF(AND(E62="B",E57="B"),L57,IF(AND(E62="B",E56="B"),L56,IF(AND(E62="B",E61&lt;&gt;"B",E60&lt;&gt;"B",E59&lt;&gt;"B",E58&lt;&gt;"B",E57&lt;&gt;"B",E56&lt;&gt;"B"),$W$9,IF(AND(E62="C",E61="C"),L61,IF(AND(E62="C",E60="C"),L60,IF(AND(E62="C",E59="C"),L59,IF(AND(E62="C",E58="C"),L58,IF(AND(E62="C",E57="C"),L57,IF(AND(E62="C",E56="C"),L56,IF(AND(E62="C",E61&lt;&gt;"C",E60&lt;&gt;"C",E59&lt;&gt;"C",E58&lt;&gt;"C",E57&lt;&gt;"C",E56&lt;&gt;"C"),$W$10,"Start Time")))))))))))))))))))))</f>
        <v>0.75</v>
      </c>
      <c r="K62" s="39"/>
      <c r="L62" s="39">
        <f t="shared" si="8"/>
        <v>0.75</v>
      </c>
      <c r="M62" s="38"/>
      <c r="T62" s="40"/>
      <c r="U62" s="40"/>
      <c r="V62" s="40"/>
      <c r="W62" s="40"/>
      <c r="X62" s="40"/>
      <c r="Y62" s="40"/>
    </row>
    <row r="63" spans="2:94" x14ac:dyDescent="0.2">
      <c r="B63" s="30" t="s">
        <v>11</v>
      </c>
      <c r="C63" s="36">
        <v>0</v>
      </c>
      <c r="D63" s="37"/>
      <c r="E63" s="5" t="s">
        <v>18</v>
      </c>
      <c r="F63" s="38">
        <f t="shared" si="6"/>
        <v>0</v>
      </c>
      <c r="G63" s="38"/>
      <c r="H63" s="39">
        <f t="shared" si="7"/>
        <v>0</v>
      </c>
      <c r="I63" s="39"/>
      <c r="J63" s="39">
        <f>IF(AND(E63="A",E62="A"),L62,IF(AND(E63="A",E61="A"),L61,IF(AND(E63="A",E60="A"),L60,IF(AND(E63="A",E59="A"),L59,IF(AND(E63="A",E58="A"),L58,IF(AND(E63="A",E57="A"),L57,IF(AND(E63="A",E56="A"),L56,IF(AND(E63="A",E62&lt;&gt;"A",E61&lt;&gt;"A",E60&lt;&gt;"A",E59&lt;&gt;"A",E58&lt;&gt;"A",E57&lt;&gt;"A",E56&lt;&gt;"A"),$W$8,IF(AND(E63="B",E62="B"),L62,IF(AND(E63="B",E61="B"),L61,IF(AND(E63="B",E60="B"),L60,IF(AND(E63="B",E59="B"),L59,IF(AND(E63="B",E58="B"),L58,IF(AND(E63="B",E57="B"),L57,IF(AND(E63="B",E56="B"),L56,IF(AND(E63="B",E62&lt;&gt;"B",E61&lt;&gt;"B",E60&lt;&gt;"B",E59&lt;&gt;"B",E58&lt;&gt;"B",E57&lt;&gt;"B",E56&lt;&gt;"B"),$W$9,IF(AND(E63="C",E62="C"),L62,IF(AND(E63="C",E61="C"),L61,IF(AND(E63="C",E60="C"),L60,IF(AND(E63="C",E59="C"),L59,IF(AND(E63="C",E58="C"),L58,IF(AND(E63="C",E57="C"),L57,IF(AND(E63="C",E56="C"),L56,IF(AND(E63="C",E62&lt;&gt;"C",E61&lt;&gt;"C",E60&lt;&gt;"C",E59&lt;&gt;"C",E58&lt;&gt;"C",E57&lt;&gt;"C",E56&lt;&gt;"C"),$W$10,"Start Time"))))))))))))))))))))))))</f>
        <v>0.75</v>
      </c>
      <c r="K63" s="39"/>
      <c r="L63" s="39">
        <f t="shared" si="8"/>
        <v>0.75</v>
      </c>
      <c r="M63" s="38"/>
      <c r="T63" s="41"/>
      <c r="U63" s="42"/>
      <c r="V63" s="42"/>
      <c r="W63" s="42"/>
      <c r="X63" s="42"/>
      <c r="Y63" s="42"/>
    </row>
    <row r="64" spans="2:94" x14ac:dyDescent="0.2">
      <c r="B64" s="30" t="s">
        <v>12</v>
      </c>
      <c r="C64" s="36">
        <v>0</v>
      </c>
      <c r="D64" s="37"/>
      <c r="E64" s="5" t="s">
        <v>18</v>
      </c>
      <c r="F64" s="38">
        <f t="shared" si="6"/>
        <v>0</v>
      </c>
      <c r="G64" s="38"/>
      <c r="H64" s="39">
        <f t="shared" si="7"/>
        <v>0</v>
      </c>
      <c r="I64" s="39"/>
      <c r="J64" s="39">
        <f>IF(AND(E64="A",E63="A"),L63,IF(AND(E64="A",E62="A"),L62,IF(AND(E64="A",E61="A"),L61,IF(AND(E64="A",E60="A"),L60,IF(AND(E64="A",E59="A"),L59,IF(AND(E64="A",E58="A"),L58,IF(AND(E64="A",E57="A"),L57,IF(AND(E64="A",E56="A"),L56,IF(AND(E64="A",E63&lt;&gt;"A",E62&lt;&gt;"A",E61&lt;&gt;"A",E60&lt;&gt;"A",E59&lt;&gt;"A",E58&lt;&gt;"A",E57&lt;&gt;"A",E56&lt;&gt;"A"),$W$8,IF(AND(E64="B",E63="B"),L63,IF(AND(E64="B",E62="B"),L62,IF(AND(E64="B",E61="B"),L61,IF(AND(E64="B",E60="B"),L60,IF(AND(E64="B",E59="B"),L59,IF(AND(E64="B",E58="B"),L58,IF(AND(E64="B",E57="B"),L57,IF(AND(E64="B",E56="B"),L56,IF(AND(E64="B",E63&lt;&gt;"B",E62&lt;&gt;"B",E61&lt;&gt;"B",E60&lt;&gt;"B",E59&lt;&gt;"B",E58&lt;&gt;"B",E57&lt;&gt;"B",E56&lt;&gt;"B"),$W$9,IF(AND(E64="C",E63="C"),L63,IF(AND(E64="C",E62="C"),L62,IF(AND(E64="C",E61="C"),L61,IF(AND(E64="C",E60="C"),L60,IF(AND(E64="C",E59="C"),L59,IF(AND(E64="C",E58="C"),L58,IF(AND(E64="C",E57="C"),L57,IF(AND(E64="C",E56="C"),L56,IF(AND(E64="C",E63&lt;&gt;"C",E62&lt;&gt;"C",E61&lt;&gt;"C",E60&lt;&gt;"C",E59&lt;&gt;"C",E58&lt;&gt;"C",E57&lt;&gt;"C",E56&lt;&gt;"C"),$W$10,"Start Time")))))))))))))))))))))))))))</f>
        <v>0.75</v>
      </c>
      <c r="K64" s="39"/>
      <c r="L64" s="39">
        <f t="shared" si="8"/>
        <v>0.75</v>
      </c>
      <c r="M64" s="38"/>
    </row>
    <row r="65" spans="2:94" x14ac:dyDescent="0.2">
      <c r="B65" s="30" t="s">
        <v>13</v>
      </c>
      <c r="C65" s="36">
        <v>0</v>
      </c>
      <c r="D65" s="37"/>
      <c r="E65" s="5" t="s">
        <v>18</v>
      </c>
      <c r="F65" s="38">
        <f t="shared" si="6"/>
        <v>0</v>
      </c>
      <c r="G65" s="38"/>
      <c r="H65" s="39">
        <f t="shared" si="7"/>
        <v>0</v>
      </c>
      <c r="I65" s="39"/>
      <c r="J65" s="39">
        <f>IF(AND(E65="A",E64="A"),L64,IF(AND(E65="A",E63="A"),L63,IF(AND(E65="A",E62="A"),L62,IF(AND(E65="A",E61="A"),L61,IF(AND(E65="A",E60="A"),L60,IF(AND(E65="A",E59="A"),L59,IF(AND(E65="A",E58="A"),L58,IF(AND(E65="A",E57="A"),L57,IF(AND(E65="A",E56="A"),L56,IF(AND(E65="A",E64&lt;&gt;"A",E63&lt;&gt;"A",E62&lt;&gt;"A",E61&lt;&gt;"A",E60&lt;&gt;"A",E59&lt;&gt;"A",E58&lt;&gt;"A",E57&lt;&gt;"A",E56&lt;&gt;"A"),$W$8,IF(AND(E65="B",E64="B"),L64,IF(AND(E65="B",E63="B"),L63,IF(AND(E65="B",E62="B"),L62,IF(AND(E65="B",E61="B"),L61,IF(AND(E65="B",E60="B"),L60,IF(AND(E65="B",E59="B"),L59,IF(AND(E65="B",E58="B"),L58,IF(AND(E65="B",E57="B"),L57,IF(AND(E65="B",E56="B"),L56,IF(AND(E65="B",E64&lt;&gt;"B",E63&lt;&gt;"B",E62&lt;&gt;"B",E61&lt;&gt;"B",E60&lt;&gt;"B",E59&lt;&gt;"B",E58&lt;&gt;"B",E57&lt;&gt;"B",E56&lt;&gt;"B"),$W$9,IF(AND(E65="C",E64="C"),L64,IF(AND(E65="C",E63="C"),L63,IF(AND(E65="C",E62="C"),L62,IF(AND(E65="C",E61="C"),L61,IF(AND(E65="C",E60="C"),L60,IF(AND(E65="C",E59="C"),L59,IF(AND(E65="C",E58="C"),L58,IF(AND(E65="C",E57="C"),L57,IF(AND(E65="C",E56="C"),L56,IF(AND(E65="C",E64&lt;&gt;"C",E63&lt;&gt;"C",E62&lt;&gt;"C",E61&lt;&gt;"C",E60&lt;&gt;"C",E59&lt;&gt;"C",E58&lt;&gt;"C",E57&lt;&gt;"C",E56&lt;&gt;"C"),$W$10,"Start Time"))))))))))))))))))))))))))))))</f>
        <v>0.75</v>
      </c>
      <c r="K65" s="39"/>
      <c r="L65" s="39">
        <f t="shared" si="8"/>
        <v>0.75</v>
      </c>
      <c r="M65" s="38"/>
    </row>
    <row r="66" spans="2:94" x14ac:dyDescent="0.2">
      <c r="B66" s="30" t="s">
        <v>14</v>
      </c>
      <c r="C66" s="36">
        <v>0</v>
      </c>
      <c r="D66" s="37"/>
      <c r="E66" s="5" t="s">
        <v>18</v>
      </c>
      <c r="F66" s="38">
        <f t="shared" si="6"/>
        <v>0</v>
      </c>
      <c r="G66" s="38"/>
      <c r="H66" s="39">
        <f t="shared" si="7"/>
        <v>0</v>
      </c>
      <c r="I66" s="39"/>
      <c r="J66" s="39">
        <f>IF(AND(E66="A",E65="A"),L65,IF(AND(E66="A",E64="A"),L64,IF(AND(E66="A",E63="A"),L63,IF(AND(E66="A",E62="A"),L62,IF(AND(E66="A",E61="A"),L61,IF(AND(E66="A",E60="A"),L60,IF(AND(E66="A",E59="A"),L59,IF(AND(E66="A",E58="A"),L58,IF(AND(E66="A",E57="A"),L57,IF(AND(E66="A",E56="A"),L56,IF(AND(E66="A",E65&lt;&gt;"A",E64&lt;&gt;"A",E63&lt;&gt;"A",E62&lt;&gt;"A",E61&lt;&gt;"A",E60&lt;&gt;"A",E59&lt;&gt;"A",E58&lt;&gt;"A",E57&lt;&gt;"A",E56&lt;&gt;"A"),$W$8,IF(AND(E66="B",E65="B"),L65,IF(AND(E66="B",E64="B"),L64,IF(AND(E66="B",E63="B"),L63,IF(AND(E66="B",E62="B"),L62,IF(AND(E66="B",E61="B"),L61,IF(AND(E66="B",E60="B"),L60,IF(AND(E66="B",E59="B"),L59,IF(AND(E66="B",E58="B"),L58,IF(AND(E66="B",E57="B"),L57,IF(AND(E66="B",E56="B"),L56,IF(AND(E66="B",E65&lt;&gt;"B",E64&lt;&gt;"B",E63&lt;&gt;"B",E62&lt;&gt;"B",E61&lt;&gt;"B",E60&lt;&gt;"B",E59&lt;&gt;"B",E58&lt;&gt;"B",E57&lt;&gt;"B",E56&lt;&gt;"B"),$W$9,IF(AND(E66="C",E65="C"),L65,IF(AND(E66="C",E64="C"),L64,IF(AND(E66="C",E63="C"),L63,IF(AND(E66="C",E62="C"),L62,IF(AND(E66="C",E61="C"),L61,IF(AND(E66="C",E60="C"),L60,IF(AND(E66="C",E59="C"),L59,IF(AND(E66="C",E58="C"),L58,IF(AND(E66="C",E57="C"),L57,IF(AND(E66="C",E56="C"),L56,IF(AND(E66="C",E65&lt;&gt;"C",E64&lt;&gt;"C",E63&lt;&gt;"C",E62&lt;&gt;"C",E61&lt;&gt;"C",E60&lt;&gt;"C",E59&lt;&gt;"C",E58&lt;&gt;"C",E57&lt;&gt;"C",E56&lt;&gt;"C"),$W$10,"Start Time")))))))))))))))))))))))))))))))))</f>
        <v>0.75</v>
      </c>
      <c r="K66" s="39"/>
      <c r="L66" s="39">
        <f t="shared" si="8"/>
        <v>0.75</v>
      </c>
      <c r="M66" s="38"/>
    </row>
    <row r="67" spans="2:94" ht="17" thickBot="1" x14ac:dyDescent="0.25">
      <c r="B67" s="31" t="s">
        <v>15</v>
      </c>
      <c r="C67" s="36">
        <v>0</v>
      </c>
      <c r="D67" s="37"/>
      <c r="E67" s="5" t="s">
        <v>18</v>
      </c>
      <c r="F67" s="38">
        <f t="shared" si="6"/>
        <v>0</v>
      </c>
      <c r="G67" s="38"/>
      <c r="H67" s="39">
        <f t="shared" si="7"/>
        <v>0</v>
      </c>
      <c r="I67" s="39"/>
      <c r="J67" s="39">
        <f>IF(AND(E67="A",E66="A"),L66,IF(AND(E67="A",E65="A"),L65,IF(AND(E67="A",E64="A"),L64,IF(AND(E67="A",E63="A"),L63,IF(AND(E67="A",E62="A"),L62,IF(AND(E67="A",E61="A"),L61,IF(AND(E67="A",E60="A"),L60,IF(AND(E67="A",E59="A"),L59,IF(AND(E67="A",E58="A"),L58,IF(AND(E67="A",E57="A"),L57,IF(AND(E67="A",E56="A"),L56,IF(AND(E67="A",E66&lt;&gt;"A",E65&lt;&gt;"A",E64&lt;&gt;"A",E63&lt;&gt;"A",E62&lt;&gt;"A",E61&lt;&gt;"A",E60&lt;&gt;"A",E59&lt;&gt;"A",E58&lt;&gt;"A",E57&lt;&gt;"A",E56&lt;&gt;"A"),$W$8,IF(AND(E67="B",E66="B"),L66,IF(AND(E67="B",E65="B"),L65,IF(AND(E67="B",E64="B"),L64,IF(AND(E67="B",E63="B"),L63,IF(AND(E67="B",E62="B"),L62,IF(AND(E67="B",E61="B"),L61,IF(AND(E67="B",E60="B"),L60,IF(AND(E67="B",E59="B"),L59,IF(AND(E67="B",E58="B"),L58,IF(AND(E67="B",E57="B"),L57,IF(AND(E67="B",E56="B"),L56,IF(AND(E67="B",E66&lt;&gt;"B",E65&lt;&gt;"B",E64&lt;&gt;"B",E63&lt;&gt;"B",E62&lt;&gt;"B",E61&lt;&gt;"B",E60&lt;&gt;"B",E59&lt;&gt;"B",E58&lt;&gt;"B",E57&lt;&gt;"B",E56&lt;&gt;"B"),$W$9,IF(AND(E67="C",E66="C"),L66,IF(AND(E67="C",E65="C"),L65,IF(AND(E67="C",E64="C"),L64,IF(AND(E67="C",E63="C"),L63,IF(AND(E67="C",E62="C"),L62,IF(AND(E67="C",E61="C"),L61,IF(AND(E67="C",E60="C"),L60,IF(AND(E67="C",E59="C"),L59,IF(AND(E67="C",E58="C"),L58,IF(AND(E67="C",E57="C"),L57,IF(AND(E67="C",E56="C"),L56,IF(AND(E67="C",E66&lt;&gt;"C",E65&lt;&gt;"C",E64&lt;&gt;"C",E63&lt;&gt;"C",E62&lt;&gt;"C",E61&lt;&gt;"C",E60&lt;&gt;"C",E59&lt;&gt;"C",E58&lt;&gt;"C",E57&lt;&gt;"C",E56&lt;&gt;"C"),$W$10,"Start Time"))))))))))))))))))))))))))))))))))))</f>
        <v>0.75</v>
      </c>
      <c r="K67" s="39"/>
      <c r="L67" s="39">
        <f t="shared" si="8"/>
        <v>0.75</v>
      </c>
      <c r="M67" s="38"/>
    </row>
    <row r="68" spans="2:94" ht="17" thickBot="1" x14ac:dyDescent="0.25"/>
    <row r="69" spans="2:94" ht="16" customHeight="1" x14ac:dyDescent="0.2">
      <c r="C69" s="62" t="s">
        <v>29</v>
      </c>
      <c r="D69" s="63"/>
      <c r="E69" s="64"/>
      <c r="F69" s="65" t="s">
        <v>31</v>
      </c>
      <c r="G69" s="66"/>
      <c r="H69" s="66"/>
      <c r="I69" s="66"/>
      <c r="J69" s="66"/>
      <c r="K69" s="66"/>
      <c r="L69" s="66"/>
      <c r="M69" s="66"/>
      <c r="N69" s="66"/>
      <c r="O69" s="66"/>
      <c r="P69" s="67"/>
      <c r="R69" s="68" t="s">
        <v>21</v>
      </c>
      <c r="S69" s="68"/>
      <c r="T69" s="68"/>
    </row>
    <row r="70" spans="2:94" ht="16" customHeight="1" thickBot="1" x14ac:dyDescent="0.25">
      <c r="C70" s="17" t="s">
        <v>50</v>
      </c>
      <c r="D70" s="18" t="s">
        <v>51</v>
      </c>
      <c r="E70" s="19" t="s">
        <v>49</v>
      </c>
      <c r="F70" s="20" t="s">
        <v>22</v>
      </c>
      <c r="G70" s="35" t="s">
        <v>23</v>
      </c>
      <c r="H70" s="35" t="s">
        <v>24</v>
      </c>
      <c r="I70" s="35" t="s">
        <v>25</v>
      </c>
      <c r="J70" s="35" t="s">
        <v>26</v>
      </c>
      <c r="K70" s="35" t="s">
        <v>27</v>
      </c>
      <c r="L70" s="35" t="s">
        <v>28</v>
      </c>
      <c r="M70" s="22" t="s">
        <v>40</v>
      </c>
      <c r="N70" s="35" t="s">
        <v>41</v>
      </c>
      <c r="O70" s="69" t="s">
        <v>30</v>
      </c>
      <c r="P70" s="70"/>
      <c r="R70" s="68"/>
      <c r="S70" s="68"/>
      <c r="T70" s="68"/>
      <c r="W70" s="10" t="s">
        <v>29</v>
      </c>
      <c r="X70" t="s">
        <v>30</v>
      </c>
    </row>
    <row r="71" spans="2:94" ht="16" customHeight="1" x14ac:dyDescent="0.2">
      <c r="B71" s="23" t="s">
        <v>18</v>
      </c>
      <c r="C71" s="14">
        <v>0</v>
      </c>
      <c r="D71" s="15" t="s">
        <v>51</v>
      </c>
      <c r="E71" s="16">
        <v>0</v>
      </c>
      <c r="F71" s="3" t="s">
        <v>39</v>
      </c>
      <c r="G71" s="3" t="s">
        <v>39</v>
      </c>
      <c r="H71" s="3" t="s">
        <v>39</v>
      </c>
      <c r="I71" s="3" t="s">
        <v>39</v>
      </c>
      <c r="J71" s="3" t="s">
        <v>39</v>
      </c>
      <c r="K71" s="3" t="s">
        <v>39</v>
      </c>
      <c r="L71" s="3" t="s">
        <v>39</v>
      </c>
      <c r="M71" s="6" t="s">
        <v>39</v>
      </c>
      <c r="N71" s="6" t="s">
        <v>39</v>
      </c>
      <c r="O71" s="71">
        <v>0</v>
      </c>
      <c r="P71" s="72"/>
      <c r="R71" s="73">
        <v>100</v>
      </c>
      <c r="S71" s="74"/>
      <c r="T71" s="79" t="s">
        <v>32</v>
      </c>
      <c r="W71" s="59">
        <f>E71+C71</f>
        <v>0</v>
      </c>
      <c r="X71" s="59"/>
    </row>
    <row r="72" spans="2:94" ht="16" customHeight="1" x14ac:dyDescent="0.2">
      <c r="B72" s="24" t="s">
        <v>19</v>
      </c>
      <c r="C72" s="13">
        <v>0</v>
      </c>
      <c r="D72" s="11" t="s">
        <v>51</v>
      </c>
      <c r="E72" s="12">
        <v>0</v>
      </c>
      <c r="F72" s="3" t="s">
        <v>39</v>
      </c>
      <c r="G72" s="3" t="s">
        <v>39</v>
      </c>
      <c r="H72" s="3" t="s">
        <v>39</v>
      </c>
      <c r="I72" s="3" t="s">
        <v>39</v>
      </c>
      <c r="J72" s="3" t="s">
        <v>39</v>
      </c>
      <c r="K72" s="3" t="s">
        <v>39</v>
      </c>
      <c r="L72" s="3" t="s">
        <v>39</v>
      </c>
      <c r="M72" s="6" t="s">
        <v>39</v>
      </c>
      <c r="N72" s="6" t="s">
        <v>39</v>
      </c>
      <c r="O72" s="60">
        <v>0</v>
      </c>
      <c r="P72" s="61"/>
      <c r="R72" s="75"/>
      <c r="S72" s="76"/>
      <c r="T72" s="80"/>
      <c r="W72" s="59">
        <f>E72+C72</f>
        <v>0</v>
      </c>
      <c r="X72" s="59"/>
    </row>
    <row r="73" spans="2:94" ht="17" customHeight="1" thickBot="1" x14ac:dyDescent="0.25">
      <c r="B73" s="25" t="s">
        <v>20</v>
      </c>
      <c r="C73" s="13">
        <v>0</v>
      </c>
      <c r="D73" s="11" t="s">
        <v>51</v>
      </c>
      <c r="E73" s="12">
        <v>0</v>
      </c>
      <c r="F73" s="3" t="s">
        <v>39</v>
      </c>
      <c r="G73" s="3" t="s">
        <v>39</v>
      </c>
      <c r="H73" s="3" t="s">
        <v>39</v>
      </c>
      <c r="I73" s="3" t="s">
        <v>39</v>
      </c>
      <c r="J73" s="3" t="s">
        <v>39</v>
      </c>
      <c r="K73" s="3" t="s">
        <v>39</v>
      </c>
      <c r="L73" s="3" t="s">
        <v>39</v>
      </c>
      <c r="M73" s="6" t="s">
        <v>39</v>
      </c>
      <c r="N73" s="6" t="s">
        <v>39</v>
      </c>
      <c r="O73" s="60">
        <v>0</v>
      </c>
      <c r="P73" s="61"/>
      <c r="R73" s="77"/>
      <c r="S73" s="78"/>
      <c r="T73" s="81"/>
      <c r="W73" s="59">
        <f>E73+C73</f>
        <v>0</v>
      </c>
      <c r="X73" s="59"/>
    </row>
    <row r="74" spans="2:94" ht="10" customHeight="1" thickBot="1" x14ac:dyDescent="0.25"/>
    <row r="75" spans="2:94" x14ac:dyDescent="0.2">
      <c r="B75" s="2"/>
      <c r="C75" s="54" t="s">
        <v>16</v>
      </c>
      <c r="D75" s="27"/>
      <c r="E75" s="56" t="s">
        <v>36</v>
      </c>
      <c r="F75" s="58" t="s">
        <v>33</v>
      </c>
      <c r="G75" s="58"/>
      <c r="H75" s="58" t="s">
        <v>33</v>
      </c>
      <c r="I75" s="58"/>
      <c r="J75" s="49" t="s">
        <v>29</v>
      </c>
      <c r="K75" s="49"/>
      <c r="L75" s="49" t="s">
        <v>42</v>
      </c>
      <c r="M75" s="50"/>
      <c r="W75" s="44"/>
      <c r="X75" s="44"/>
      <c r="Y75" s="44"/>
      <c r="Z75" s="44"/>
      <c r="AD75" s="1"/>
      <c r="AG75"/>
      <c r="BG75" s="1"/>
      <c r="BJ75"/>
      <c r="CJ75" s="1"/>
      <c r="CK75" s="1"/>
      <c r="CL75" s="1"/>
      <c r="CN75"/>
      <c r="CO75"/>
      <c r="CP75"/>
    </row>
    <row r="76" spans="2:94" ht="17" thickBot="1" x14ac:dyDescent="0.25">
      <c r="B76" s="2"/>
      <c r="C76" s="55"/>
      <c r="D76" s="28"/>
      <c r="E76" s="57"/>
      <c r="F76" s="53" t="s">
        <v>34</v>
      </c>
      <c r="G76" s="53"/>
      <c r="H76" s="53" t="s">
        <v>35</v>
      </c>
      <c r="I76" s="53"/>
      <c r="J76" s="51"/>
      <c r="K76" s="51"/>
      <c r="L76" s="51"/>
      <c r="M76" s="52"/>
      <c r="W76" s="41"/>
      <c r="X76" s="42"/>
      <c r="Y76" s="42"/>
      <c r="Z76" s="42"/>
      <c r="AD76" s="1"/>
      <c r="AG76"/>
      <c r="BG76" s="1"/>
      <c r="BJ76"/>
      <c r="CJ76" s="1"/>
      <c r="CK76" s="1"/>
      <c r="CL76" s="1"/>
      <c r="CN76"/>
      <c r="CO76"/>
      <c r="CP76"/>
    </row>
    <row r="77" spans="2:94" ht="16" customHeight="1" x14ac:dyDescent="0.2">
      <c r="B77" s="29" t="s">
        <v>4</v>
      </c>
      <c r="C77" s="45">
        <v>0</v>
      </c>
      <c r="D77" s="46"/>
      <c r="E77" s="4" t="s">
        <v>18</v>
      </c>
      <c r="F77" s="47">
        <f>(C77*$R$8)/100</f>
        <v>0</v>
      </c>
      <c r="G77" s="47"/>
      <c r="H77" s="48">
        <f>F77/1440</f>
        <v>0</v>
      </c>
      <c r="I77" s="48"/>
      <c r="J77" s="48">
        <f>IF(E77="A",$W$8,IF(E77="B",$W$9,IF(E77="C",$W$10,"Start Time")))</f>
        <v>0.75</v>
      </c>
      <c r="K77" s="48"/>
      <c r="L77" s="48">
        <f>J77+H77</f>
        <v>0.75</v>
      </c>
      <c r="M77" s="47"/>
      <c r="W77" s="43"/>
      <c r="X77" s="44"/>
      <c r="Y77" s="44"/>
      <c r="Z77" s="44"/>
      <c r="AD77" s="1"/>
      <c r="AG77"/>
      <c r="BG77" s="1"/>
      <c r="BJ77"/>
      <c r="CJ77" s="1"/>
      <c r="CK77" s="1"/>
      <c r="CL77" s="1"/>
      <c r="CN77"/>
      <c r="CO77"/>
      <c r="CP77"/>
    </row>
    <row r="78" spans="2:94" ht="16" customHeight="1" x14ac:dyDescent="0.2">
      <c r="B78" s="30" t="s">
        <v>5</v>
      </c>
      <c r="C78" s="36">
        <v>0</v>
      </c>
      <c r="D78" s="37"/>
      <c r="E78" s="5" t="s">
        <v>18</v>
      </c>
      <c r="F78" s="38">
        <f t="shared" ref="F78:F88" si="9">(C78*$R$8)/100</f>
        <v>0</v>
      </c>
      <c r="G78" s="38"/>
      <c r="H78" s="39">
        <f t="shared" ref="H78:H88" si="10">F78/1440</f>
        <v>0</v>
      </c>
      <c r="I78" s="39"/>
      <c r="J78" s="39">
        <f>IF(AND(E78="A",E77="A"),L77,IF(AND(E78="A",E77&lt;&gt;"A"),$W$8,IF(AND(E78="B",E77="B"),L77,IF(AND(E78="B",E77&lt;&gt;"B"),$W$9,IF(AND(E78="C",E77="C"),L77,IF(AND(E78="C",E77&lt;&gt;"C"),$W$10,"Start Time"))))))</f>
        <v>0.75</v>
      </c>
      <c r="K78" s="39"/>
      <c r="L78" s="39">
        <f t="shared" ref="L78:L88" si="11">J78+H78</f>
        <v>0.75</v>
      </c>
      <c r="M78" s="38"/>
      <c r="W78" s="42"/>
      <c r="X78" s="42"/>
      <c r="Y78" s="42"/>
      <c r="AD78" s="1"/>
      <c r="AG78"/>
      <c r="BG78" s="1"/>
      <c r="BJ78"/>
      <c r="CJ78" s="1"/>
      <c r="CK78" s="1"/>
      <c r="CL78" s="1"/>
      <c r="CN78"/>
      <c r="CO78"/>
      <c r="CP78"/>
    </row>
    <row r="79" spans="2:94" ht="16" customHeight="1" x14ac:dyDescent="0.2">
      <c r="B79" s="30" t="s">
        <v>6</v>
      </c>
      <c r="C79" s="36">
        <v>0</v>
      </c>
      <c r="D79" s="37"/>
      <c r="E79" s="5" t="s">
        <v>18</v>
      </c>
      <c r="F79" s="38">
        <f t="shared" si="9"/>
        <v>0</v>
      </c>
      <c r="G79" s="38"/>
      <c r="H79" s="39">
        <f t="shared" si="10"/>
        <v>0</v>
      </c>
      <c r="I79" s="39"/>
      <c r="J79" s="39">
        <f>IF(AND(E79="A",E78="A"),L78,IF(AND(E79="A",E77="A"),L77,IF(AND(E79="A",E78&lt;&gt;"A",E77&lt;&gt;"A"),$W$8,IF(AND(E79="B",E78="B"),L78,IF(AND(E79="B",E77="B"),L77,IF(AND(E79="B",E78&lt;&gt;"B",E77&lt;&gt;"B"),$W$9,IF(AND(E79="C",E78="C"),L78,IF(AND(E79="C",E77="C"),L77,IF(E79="C",$W$10,"Start Time")))))))))</f>
        <v>0.75</v>
      </c>
      <c r="K79" s="39"/>
      <c r="L79" s="39">
        <f t="shared" si="11"/>
        <v>0.75</v>
      </c>
      <c r="M79" s="38"/>
      <c r="AD79" s="1"/>
      <c r="AG79"/>
      <c r="BG79" s="1"/>
      <c r="BJ79"/>
      <c r="CJ79" s="1"/>
      <c r="CK79" s="1"/>
      <c r="CL79" s="1"/>
      <c r="CN79"/>
      <c r="CO79"/>
      <c r="CP79"/>
    </row>
    <row r="80" spans="2:94" x14ac:dyDescent="0.2">
      <c r="B80" s="30" t="s">
        <v>7</v>
      </c>
      <c r="C80" s="36">
        <v>0</v>
      </c>
      <c r="D80" s="37"/>
      <c r="E80" s="5" t="s">
        <v>18</v>
      </c>
      <c r="F80" s="38">
        <f t="shared" si="9"/>
        <v>0</v>
      </c>
      <c r="G80" s="38"/>
      <c r="H80" s="39">
        <f t="shared" si="10"/>
        <v>0</v>
      </c>
      <c r="I80" s="39"/>
      <c r="J80" s="39">
        <f>IF(AND(E80="A",E79="A"),L79,IF(AND(E80="A",E78="A"),L78,IF(AND(E80="A",E77="A"),L77,IF(AND(E80="A",E79&lt;&gt;"A",E78&lt;&gt;"A",E77&lt;&gt;"A"),$W$8,IF(AND(E80="B",E79="B"),L79,IF(AND(E80="B",E78="B"),L78,IF(AND(E80="B",E77="B"),L77,IF(AND(E80="B",E79&lt;&gt;"B",E78&lt;&gt;"B"),$W$9,IF(AND(E80="C",E79="C"),L79,IF(AND(E80="C",E78="C"),L78,IF(AND(E80="C",E77="B"),L77,IF(E80="C",$W$10,"Start Time"))))))))))))</f>
        <v>0.75</v>
      </c>
      <c r="K80" s="39"/>
      <c r="L80" s="39">
        <f t="shared" si="11"/>
        <v>0.75</v>
      </c>
      <c r="M80" s="38"/>
    </row>
    <row r="81" spans="2:94" x14ac:dyDescent="0.2">
      <c r="B81" s="30" t="s">
        <v>8</v>
      </c>
      <c r="C81" s="36">
        <v>0</v>
      </c>
      <c r="D81" s="37"/>
      <c r="E81" s="5" t="s">
        <v>18</v>
      </c>
      <c r="F81" s="38">
        <f t="shared" si="9"/>
        <v>0</v>
      </c>
      <c r="G81" s="38"/>
      <c r="H81" s="39">
        <f t="shared" si="10"/>
        <v>0</v>
      </c>
      <c r="I81" s="39"/>
      <c r="J81" s="39">
        <f>IF(AND(E81="A",E80="A"),L80,IF(AND(E81="A",E79="A"),L79,IF(AND(E81="A",E78="A"),L78,IF(AND(E81="A",E77="A"),L77,IF(AND(E81="A",E80&lt;&gt;"A",E79&lt;&gt;"A",E78&lt;&gt;"A",E77&lt;&gt;"A"),$W$8,IF(AND(E81="B",E80="B"),L80,IF(AND(E81="B",E79="B"),L79,IF(AND(E81="B",E78="B"),L78,IF(AND(E81="B",E77="B"),L77,IF(AND(E81="B",E80&lt;&gt;"B",E79&lt;&gt;"B",E78&lt;&gt;"B",E77&lt;&gt;"B"),$W$9,IF(AND(E81="C",E80="C"),L80,IF(AND(E81="C",E79="C"),L79,IF(AND(E81="C",E78="C"),L78,IF(AND(E81="C",E77="C"),L77,IF(AND(E81="C",E80&lt;&gt;"C",E79&lt;&gt;"C",E78&lt;&gt;"C",E77&lt;&gt;"C"),$W$10,"Start Time")))))))))))))))</f>
        <v>0.75</v>
      </c>
      <c r="K81" s="39"/>
      <c r="L81" s="39">
        <f t="shared" si="11"/>
        <v>0.75</v>
      </c>
      <c r="M81" s="38"/>
    </row>
    <row r="82" spans="2:94" x14ac:dyDescent="0.2">
      <c r="B82" s="30" t="s">
        <v>9</v>
      </c>
      <c r="C82" s="36">
        <v>0</v>
      </c>
      <c r="D82" s="37"/>
      <c r="E82" s="5" t="s">
        <v>18</v>
      </c>
      <c r="F82" s="38">
        <f t="shared" si="9"/>
        <v>0</v>
      </c>
      <c r="G82" s="38"/>
      <c r="H82" s="39">
        <f t="shared" si="10"/>
        <v>0</v>
      </c>
      <c r="I82" s="39"/>
      <c r="J82" s="39">
        <f>IF(AND(E82="A",E81="A"),L81,IF(AND(E82="A",E80="A"),L80,IF(AND(E82="A",E79="A"),L79,IF(AND(E82="A",E78="A"),L78,IF(AND(E82="A",E77="A"),L77,IF(AND(E82="A",E81&lt;&gt;"A",E80&lt;&gt;"A",E79&lt;&gt;"A",E78&lt;&gt;"A",E77&lt;&gt;"A"),$W$8,IF(AND(E82="B",E81="B"),L81,IF(AND(E82="B",E80="B"),L80,IF(AND(E82="B",E79="B"),L79,IF(AND(E82="B",E78="B"),L78,IF(AND(E82="B",E77="B"),L77,IF(AND(E82="B",E81&lt;&gt;"B",E80&lt;&gt;"B",E79&lt;&gt;"B",E78&lt;&gt;"B",E77&lt;&gt;"B"),$W$9,IF(AND(E82="C",E81="C"),L81,IF(AND(E82="C",E80="C"),L80,IF(AND(E82="C",E79="C"),L79,IF(AND(E82="C",E78="C"),L78,IF(AND(E82="C",E77="C"),L77,IF(AND(E82="C",E81&lt;&gt;"C",E80&lt;&gt;"C",E79&lt;&gt;"C",E78&lt;&gt;"C",E77&lt;&gt;"C"),$W$10,"Start Time"))))))))))))))))))</f>
        <v>0.75</v>
      </c>
      <c r="K82" s="39"/>
      <c r="L82" s="39">
        <f t="shared" si="11"/>
        <v>0.75</v>
      </c>
      <c r="M82" s="38"/>
    </row>
    <row r="83" spans="2:94" x14ac:dyDescent="0.2">
      <c r="B83" s="30" t="s">
        <v>10</v>
      </c>
      <c r="C83" s="36">
        <v>0</v>
      </c>
      <c r="D83" s="37"/>
      <c r="E83" s="5" t="s">
        <v>18</v>
      </c>
      <c r="F83" s="38">
        <f t="shared" si="9"/>
        <v>0</v>
      </c>
      <c r="G83" s="38"/>
      <c r="H83" s="39">
        <f t="shared" si="10"/>
        <v>0</v>
      </c>
      <c r="I83" s="39"/>
      <c r="J83" s="39">
        <f>IF(AND(E83="A",E82="A"),L82,IF(AND(E83="A",E81="A"),L81,IF(AND(E83="A",E80="A"),L80,IF(AND(E83="A",E79="A"),L79,IF(AND(E83="A",E78="A"),L78,IF(AND(E83="A",E77="A"),L77,IF(AND(E83="A",E82&lt;&gt;"A",E81&lt;&gt;"A",E80&lt;&gt;"A",E79&lt;&gt;"A",E78&lt;&gt;"A",E77&lt;&gt;"A"),$W$8,IF(AND(E83="B",E82="B"),L82,IF(AND(E83="B",E81="B"),L81,IF(AND(E83="B",E80="B"),L80,IF(AND(E83="B",E79="B"),L79,IF(AND(E83="B",E78="B"),L78,IF(AND(E83="B",E77="B"),L77,IF(AND(E83="B",E82&lt;&gt;"B",E81&lt;&gt;"B",E80&lt;&gt;"B",E79&lt;&gt;"B",E78&lt;&gt;"B",E77&lt;&gt;"B"),$W$9,IF(AND(E83="C",E82="C"),L82,IF(AND(E83="C",E81="C"),L81,IF(AND(E83="C",E80="C"),L80,IF(AND(E83="C",E79="C"),L79,IF(AND(E83="C",E78="C"),L78,IF(AND(E83="C",E77="C"),L77,IF(AND(E83="C",E82&lt;&gt;"C",E81&lt;&gt;"C",E80&lt;&gt;"C",E79&lt;&gt;"C",E78&lt;&gt;"C",E77&lt;&gt;"C"),$W$10,"Start Time")))))))))))))))))))))</f>
        <v>0.75</v>
      </c>
      <c r="K83" s="39"/>
      <c r="L83" s="39">
        <f t="shared" si="11"/>
        <v>0.75</v>
      </c>
      <c r="M83" s="38"/>
      <c r="T83" s="40"/>
      <c r="U83" s="40"/>
      <c r="V83" s="40"/>
      <c r="W83" s="40"/>
      <c r="X83" s="40"/>
      <c r="Y83" s="40"/>
    </row>
    <row r="84" spans="2:94" x14ac:dyDescent="0.2">
      <c r="B84" s="30" t="s">
        <v>11</v>
      </c>
      <c r="C84" s="36">
        <v>0</v>
      </c>
      <c r="D84" s="37"/>
      <c r="E84" s="5" t="s">
        <v>18</v>
      </c>
      <c r="F84" s="38">
        <f t="shared" si="9"/>
        <v>0</v>
      </c>
      <c r="G84" s="38"/>
      <c r="H84" s="39">
        <f t="shared" si="10"/>
        <v>0</v>
      </c>
      <c r="I84" s="39"/>
      <c r="J84" s="39">
        <f>IF(AND(E84="A",E83="A"),L83,IF(AND(E84="A",E82="A"),L82,IF(AND(E84="A",E81="A"),L81,IF(AND(E84="A",E80="A"),L80,IF(AND(E84="A",E79="A"),L79,IF(AND(E84="A",E78="A"),L78,IF(AND(E84="A",E77="A"),L77,IF(AND(E84="A",E83&lt;&gt;"A",E82&lt;&gt;"A",E81&lt;&gt;"A",E80&lt;&gt;"A",E79&lt;&gt;"A",E78&lt;&gt;"A",E77&lt;&gt;"A"),$W$8,IF(AND(E84="B",E83="B"),L83,IF(AND(E84="B",E82="B"),L82,IF(AND(E84="B",E81="B"),L81,IF(AND(E84="B",E80="B"),L80,IF(AND(E84="B",E79="B"),L79,IF(AND(E84="B",E78="B"),L78,IF(AND(E84="B",E77="B"),L77,IF(AND(E84="B",E83&lt;&gt;"B",E82&lt;&gt;"B",E81&lt;&gt;"B",E80&lt;&gt;"B",E79&lt;&gt;"B",E78&lt;&gt;"B",E77&lt;&gt;"B"),$W$9,IF(AND(E84="C",E83="C"),L83,IF(AND(E84="C",E82="C"),L82,IF(AND(E84="C",E81="C"),L81,IF(AND(E84="C",E80="C"),L80,IF(AND(E84="C",E79="C"),L79,IF(AND(E84="C",E78="C"),L78,IF(AND(E84="C",E77="C"),L77,IF(AND(E84="C",E83&lt;&gt;"C",E82&lt;&gt;"C",E81&lt;&gt;"C",E80&lt;&gt;"C",E79&lt;&gt;"C",E78&lt;&gt;"C",E77&lt;&gt;"C"),$W$10,"Start Time"))))))))))))))))))))))))</f>
        <v>0.75</v>
      </c>
      <c r="K84" s="39"/>
      <c r="L84" s="39">
        <f t="shared" si="11"/>
        <v>0.75</v>
      </c>
      <c r="M84" s="38"/>
      <c r="T84" s="41"/>
      <c r="U84" s="42"/>
      <c r="V84" s="42"/>
      <c r="W84" s="42"/>
      <c r="X84" s="42"/>
      <c r="Y84" s="42"/>
    </row>
    <row r="85" spans="2:94" x14ac:dyDescent="0.2">
      <c r="B85" s="30" t="s">
        <v>12</v>
      </c>
      <c r="C85" s="36">
        <v>0</v>
      </c>
      <c r="D85" s="37"/>
      <c r="E85" s="5" t="s">
        <v>18</v>
      </c>
      <c r="F85" s="38">
        <f t="shared" si="9"/>
        <v>0</v>
      </c>
      <c r="G85" s="38"/>
      <c r="H85" s="39">
        <f t="shared" si="10"/>
        <v>0</v>
      </c>
      <c r="I85" s="39"/>
      <c r="J85" s="39">
        <f>IF(AND(E85="A",E84="A"),L84,IF(AND(E85="A",E83="A"),L83,IF(AND(E85="A",E82="A"),L82,IF(AND(E85="A",E81="A"),L81,IF(AND(E85="A",E80="A"),L80,IF(AND(E85="A",E79="A"),L79,IF(AND(E85="A",E78="A"),L78,IF(AND(E85="A",E77="A"),L77,IF(AND(E85="A",E84&lt;&gt;"A",E83&lt;&gt;"A",E82&lt;&gt;"A",E81&lt;&gt;"A",E80&lt;&gt;"A",E79&lt;&gt;"A",E78&lt;&gt;"A",E77&lt;&gt;"A"),$W$8,IF(AND(E85="B",E84="B"),L84,IF(AND(E85="B",E83="B"),L83,IF(AND(E85="B",E82="B"),L82,IF(AND(E85="B",E81="B"),L81,IF(AND(E85="B",E80="B"),L80,IF(AND(E85="B",E79="B"),L79,IF(AND(E85="B",E78="B"),L78,IF(AND(E85="B",E77="B"),L77,IF(AND(E85="B",E84&lt;&gt;"B",E83&lt;&gt;"B",E82&lt;&gt;"B",E81&lt;&gt;"B",E80&lt;&gt;"B",E79&lt;&gt;"B",E78&lt;&gt;"B",E77&lt;&gt;"B"),$W$9,IF(AND(E85="C",E84="C"),L84,IF(AND(E85="C",E83="C"),L83,IF(AND(E85="C",E82="C"),L82,IF(AND(E85="C",E81="C"),L81,IF(AND(E85="C",E80="C"),L80,IF(AND(E85="C",E79="C"),L79,IF(AND(E85="C",E78="C"),L78,IF(AND(E85="C",E77="C"),L77,IF(AND(E85="C",E84&lt;&gt;"C",E83&lt;&gt;"C",E82&lt;&gt;"C",E81&lt;&gt;"C",E80&lt;&gt;"C",E79&lt;&gt;"C",E78&lt;&gt;"C",E77&lt;&gt;"C"),$W$10,"Start Time")))))))))))))))))))))))))))</f>
        <v>0.75</v>
      </c>
      <c r="K85" s="39"/>
      <c r="L85" s="39">
        <f t="shared" si="11"/>
        <v>0.75</v>
      </c>
      <c r="M85" s="38"/>
    </row>
    <row r="86" spans="2:94" x14ac:dyDescent="0.2">
      <c r="B86" s="30" t="s">
        <v>13</v>
      </c>
      <c r="C86" s="36">
        <v>0</v>
      </c>
      <c r="D86" s="37"/>
      <c r="E86" s="5" t="s">
        <v>18</v>
      </c>
      <c r="F86" s="38">
        <f t="shared" si="9"/>
        <v>0</v>
      </c>
      <c r="G86" s="38"/>
      <c r="H86" s="39">
        <f t="shared" si="10"/>
        <v>0</v>
      </c>
      <c r="I86" s="39"/>
      <c r="J86" s="39">
        <f>IF(AND(E86="A",E85="A"),L85,IF(AND(E86="A",E84="A"),L84,IF(AND(E86="A",E83="A"),L83,IF(AND(E86="A",E82="A"),L82,IF(AND(E86="A",E81="A"),L81,IF(AND(E86="A",E80="A"),L80,IF(AND(E86="A",E79="A"),L79,IF(AND(E86="A",E78="A"),L78,IF(AND(E86="A",E77="A"),L77,IF(AND(E86="A",E85&lt;&gt;"A",E84&lt;&gt;"A",E83&lt;&gt;"A",E82&lt;&gt;"A",E81&lt;&gt;"A",E80&lt;&gt;"A",E79&lt;&gt;"A",E78&lt;&gt;"A",E77&lt;&gt;"A"),$W$8,IF(AND(E86="B",E85="B"),L85,IF(AND(E86="B",E84="B"),L84,IF(AND(E86="B",E83="B"),L83,IF(AND(E86="B",E82="B"),L82,IF(AND(E86="B",E81="B"),L81,IF(AND(E86="B",E80="B"),L80,IF(AND(E86="B",E79="B"),L79,IF(AND(E86="B",E78="B"),L78,IF(AND(E86="B",E77="B"),L77,IF(AND(E86="B",E85&lt;&gt;"B",E84&lt;&gt;"B",E83&lt;&gt;"B",E82&lt;&gt;"B",E81&lt;&gt;"B",E80&lt;&gt;"B",E79&lt;&gt;"B",E78&lt;&gt;"B",E77&lt;&gt;"B"),$W$9,IF(AND(E86="C",E85="C"),L85,IF(AND(E86="C",E84="C"),L84,IF(AND(E86="C",E83="C"),L83,IF(AND(E86="C",E82="C"),L82,IF(AND(E86="C",E81="C"),L81,IF(AND(E86="C",E80="C"),L80,IF(AND(E86="C",E79="C"),L79,IF(AND(E86="C",E78="C"),L78,IF(AND(E86="C",E77="C"),L77,IF(AND(E86="C",E85&lt;&gt;"C",E84&lt;&gt;"C",E83&lt;&gt;"C",E82&lt;&gt;"C",E81&lt;&gt;"C",E80&lt;&gt;"C",E79&lt;&gt;"C",E78&lt;&gt;"C",E77&lt;&gt;"C"),$W$10,"Start Time"))))))))))))))))))))))))))))))</f>
        <v>0.75</v>
      </c>
      <c r="K86" s="39"/>
      <c r="L86" s="39">
        <f t="shared" si="11"/>
        <v>0.75</v>
      </c>
      <c r="M86" s="38"/>
    </row>
    <row r="87" spans="2:94" x14ac:dyDescent="0.2">
      <c r="B87" s="30" t="s">
        <v>14</v>
      </c>
      <c r="C87" s="36">
        <v>0</v>
      </c>
      <c r="D87" s="37"/>
      <c r="E87" s="5" t="s">
        <v>18</v>
      </c>
      <c r="F87" s="38">
        <f t="shared" si="9"/>
        <v>0</v>
      </c>
      <c r="G87" s="38"/>
      <c r="H87" s="39">
        <f t="shared" si="10"/>
        <v>0</v>
      </c>
      <c r="I87" s="39"/>
      <c r="J87" s="39">
        <f>IF(AND(E87="A",E86="A"),L86,IF(AND(E87="A",E85="A"),L85,IF(AND(E87="A",E84="A"),L84,IF(AND(E87="A",E83="A"),L83,IF(AND(E87="A",E82="A"),L82,IF(AND(E87="A",E81="A"),L81,IF(AND(E87="A",E80="A"),L80,IF(AND(E87="A",E79="A"),L79,IF(AND(E87="A",E78="A"),L78,IF(AND(E87="A",E77="A"),L77,IF(AND(E87="A",E86&lt;&gt;"A",E85&lt;&gt;"A",E84&lt;&gt;"A",E83&lt;&gt;"A",E82&lt;&gt;"A",E81&lt;&gt;"A",E80&lt;&gt;"A",E79&lt;&gt;"A",E78&lt;&gt;"A",E77&lt;&gt;"A"),$W$8,IF(AND(E87="B",E86="B"),L86,IF(AND(E87="B",E85="B"),L85,IF(AND(E87="B",E84="B"),L84,IF(AND(E87="B",E83="B"),L83,IF(AND(E87="B",E82="B"),L82,IF(AND(E87="B",E81="B"),L81,IF(AND(E87="B",E80="B"),L80,IF(AND(E87="B",E79="B"),L79,IF(AND(E87="B",E78="B"),L78,IF(AND(E87="B",E77="B"),L77,IF(AND(E87="B",E86&lt;&gt;"B",E85&lt;&gt;"B",E84&lt;&gt;"B",E83&lt;&gt;"B",E82&lt;&gt;"B",E81&lt;&gt;"B",E80&lt;&gt;"B",E79&lt;&gt;"B",E78&lt;&gt;"B",E77&lt;&gt;"B"),$W$9,IF(AND(E87="C",E86="C"),L86,IF(AND(E87="C",E85="C"),L85,IF(AND(E87="C",E84="C"),L84,IF(AND(E87="C",E83="C"),L83,IF(AND(E87="C",E82="C"),L82,IF(AND(E87="C",E81="C"),L81,IF(AND(E87="C",E80="C"),L80,IF(AND(E87="C",E79="C"),L79,IF(AND(E87="C",E78="C"),L78,IF(AND(E87="C",E77="C"),L77,IF(AND(E87="C",E86&lt;&gt;"C",E85&lt;&gt;"C",E84&lt;&gt;"C",E83&lt;&gt;"C",E82&lt;&gt;"C",E81&lt;&gt;"C",E80&lt;&gt;"C",E79&lt;&gt;"C",E78&lt;&gt;"C",E77&lt;&gt;"C"),$W$10,"Start Time")))))))))))))))))))))))))))))))))</f>
        <v>0.75</v>
      </c>
      <c r="K87" s="39"/>
      <c r="L87" s="39">
        <f t="shared" si="11"/>
        <v>0.75</v>
      </c>
      <c r="M87" s="38"/>
    </row>
    <row r="88" spans="2:94" ht="17" thickBot="1" x14ac:dyDescent="0.25">
      <c r="B88" s="31" t="s">
        <v>15</v>
      </c>
      <c r="C88" s="36">
        <v>0</v>
      </c>
      <c r="D88" s="37"/>
      <c r="E88" s="5" t="s">
        <v>18</v>
      </c>
      <c r="F88" s="38">
        <f t="shared" si="9"/>
        <v>0</v>
      </c>
      <c r="G88" s="38"/>
      <c r="H88" s="39">
        <f t="shared" si="10"/>
        <v>0</v>
      </c>
      <c r="I88" s="39"/>
      <c r="J88" s="39">
        <f>IF(AND(E88="A",E87="A"),L87,IF(AND(E88="A",E86="A"),L86,IF(AND(E88="A",E85="A"),L85,IF(AND(E88="A",E84="A"),L84,IF(AND(E88="A",E83="A"),L83,IF(AND(E88="A",E82="A"),L82,IF(AND(E88="A",E81="A"),L81,IF(AND(E88="A",E80="A"),L80,IF(AND(E88="A",E79="A"),L79,IF(AND(E88="A",E78="A"),L78,IF(AND(E88="A",E77="A"),L77,IF(AND(E88="A",E87&lt;&gt;"A",E86&lt;&gt;"A",E85&lt;&gt;"A",E84&lt;&gt;"A",E83&lt;&gt;"A",E82&lt;&gt;"A",E81&lt;&gt;"A",E80&lt;&gt;"A",E79&lt;&gt;"A",E78&lt;&gt;"A",E77&lt;&gt;"A"),$W$8,IF(AND(E88="B",E87="B"),L87,IF(AND(E88="B",E86="B"),L86,IF(AND(E88="B",E85="B"),L85,IF(AND(E88="B",E84="B"),L84,IF(AND(E88="B",E83="B"),L83,IF(AND(E88="B",E82="B"),L82,IF(AND(E88="B",E81="B"),L81,IF(AND(E88="B",E80="B"),L80,IF(AND(E88="B",E79="B"),L79,IF(AND(E88="B",E78="B"),L78,IF(AND(E88="B",E77="B"),L77,IF(AND(E88="B",E87&lt;&gt;"B",E86&lt;&gt;"B",E85&lt;&gt;"B",E84&lt;&gt;"B",E83&lt;&gt;"B",E82&lt;&gt;"B",E81&lt;&gt;"B",E80&lt;&gt;"B",E79&lt;&gt;"B",E78&lt;&gt;"B",E77&lt;&gt;"B"),$W$9,IF(AND(E88="C",E87="C"),L87,IF(AND(E88="C",E86="C"),L86,IF(AND(E88="C",E85="C"),L85,IF(AND(E88="C",E84="C"),L84,IF(AND(E88="C",E83="C"),L83,IF(AND(E88="C",E82="C"),L82,IF(AND(E88="C",E81="C"),L81,IF(AND(E88="C",E80="C"),L80,IF(AND(E88="C",E79="C"),L79,IF(AND(E88="C",E78="C"),L78,IF(AND(E88="C",E77="C"),L77,IF(AND(E88="C",E87&lt;&gt;"C",E86&lt;&gt;"C",E85&lt;&gt;"C",E84&lt;&gt;"C",E83&lt;&gt;"C",E82&lt;&gt;"C",E81&lt;&gt;"C",E80&lt;&gt;"C",E79&lt;&gt;"C",E78&lt;&gt;"C",E77&lt;&gt;"C"),$W$10,"Start Time"))))))))))))))))))))))))))))))))))))</f>
        <v>0.75</v>
      </c>
      <c r="K88" s="39"/>
      <c r="L88" s="39">
        <f t="shared" si="11"/>
        <v>0.75</v>
      </c>
      <c r="M88" s="38"/>
    </row>
    <row r="89" spans="2:94" ht="17" thickBot="1" x14ac:dyDescent="0.25"/>
    <row r="90" spans="2:94" ht="16" customHeight="1" x14ac:dyDescent="0.2">
      <c r="C90" s="62" t="s">
        <v>29</v>
      </c>
      <c r="D90" s="63"/>
      <c r="E90" s="64"/>
      <c r="F90" s="65" t="s">
        <v>31</v>
      </c>
      <c r="G90" s="66"/>
      <c r="H90" s="66"/>
      <c r="I90" s="66"/>
      <c r="J90" s="66"/>
      <c r="K90" s="66"/>
      <c r="L90" s="66"/>
      <c r="M90" s="66"/>
      <c r="N90" s="66"/>
      <c r="O90" s="66"/>
      <c r="P90" s="67"/>
      <c r="R90" s="68" t="s">
        <v>21</v>
      </c>
      <c r="S90" s="68"/>
      <c r="T90" s="68"/>
    </row>
    <row r="91" spans="2:94" ht="16" customHeight="1" thickBot="1" x14ac:dyDescent="0.25">
      <c r="C91" s="17" t="s">
        <v>50</v>
      </c>
      <c r="D91" s="18" t="s">
        <v>51</v>
      </c>
      <c r="E91" s="19" t="s">
        <v>49</v>
      </c>
      <c r="F91" s="20" t="s">
        <v>22</v>
      </c>
      <c r="G91" s="35" t="s">
        <v>23</v>
      </c>
      <c r="H91" s="35" t="s">
        <v>24</v>
      </c>
      <c r="I91" s="35" t="s">
        <v>25</v>
      </c>
      <c r="J91" s="35" t="s">
        <v>26</v>
      </c>
      <c r="K91" s="35" t="s">
        <v>27</v>
      </c>
      <c r="L91" s="35" t="s">
        <v>28</v>
      </c>
      <c r="M91" s="22" t="s">
        <v>40</v>
      </c>
      <c r="N91" s="35" t="s">
        <v>41</v>
      </c>
      <c r="O91" s="69" t="s">
        <v>30</v>
      </c>
      <c r="P91" s="70"/>
      <c r="R91" s="68"/>
      <c r="S91" s="68"/>
      <c r="T91" s="68"/>
      <c r="W91" s="10" t="s">
        <v>29</v>
      </c>
      <c r="X91" t="s">
        <v>30</v>
      </c>
    </row>
    <row r="92" spans="2:94" ht="16" customHeight="1" x14ac:dyDescent="0.2">
      <c r="B92" s="23" t="s">
        <v>18</v>
      </c>
      <c r="C92" s="14">
        <v>0</v>
      </c>
      <c r="D92" s="15" t="s">
        <v>51</v>
      </c>
      <c r="E92" s="16">
        <v>0</v>
      </c>
      <c r="F92" s="3" t="s">
        <v>39</v>
      </c>
      <c r="G92" s="3" t="s">
        <v>39</v>
      </c>
      <c r="H92" s="3" t="s">
        <v>39</v>
      </c>
      <c r="I92" s="3" t="s">
        <v>39</v>
      </c>
      <c r="J92" s="3" t="s">
        <v>39</v>
      </c>
      <c r="K92" s="3" t="s">
        <v>39</v>
      </c>
      <c r="L92" s="3" t="s">
        <v>39</v>
      </c>
      <c r="M92" s="6" t="s">
        <v>39</v>
      </c>
      <c r="N92" s="6" t="s">
        <v>39</v>
      </c>
      <c r="O92" s="71">
        <v>0</v>
      </c>
      <c r="P92" s="72"/>
      <c r="R92" s="73">
        <v>100</v>
      </c>
      <c r="S92" s="74"/>
      <c r="T92" s="79" t="s">
        <v>32</v>
      </c>
      <c r="W92" s="59">
        <f>E92+C92</f>
        <v>0</v>
      </c>
      <c r="X92" s="59"/>
    </row>
    <row r="93" spans="2:94" ht="16" customHeight="1" x14ac:dyDescent="0.2">
      <c r="B93" s="24" t="s">
        <v>19</v>
      </c>
      <c r="C93" s="13">
        <v>0</v>
      </c>
      <c r="D93" s="11" t="s">
        <v>51</v>
      </c>
      <c r="E93" s="12">
        <v>0</v>
      </c>
      <c r="F93" s="3" t="s">
        <v>39</v>
      </c>
      <c r="G93" s="3" t="s">
        <v>39</v>
      </c>
      <c r="H93" s="3" t="s">
        <v>39</v>
      </c>
      <c r="I93" s="3" t="s">
        <v>39</v>
      </c>
      <c r="J93" s="3" t="s">
        <v>39</v>
      </c>
      <c r="K93" s="3" t="s">
        <v>39</v>
      </c>
      <c r="L93" s="3" t="s">
        <v>39</v>
      </c>
      <c r="M93" s="6" t="s">
        <v>39</v>
      </c>
      <c r="N93" s="6" t="s">
        <v>39</v>
      </c>
      <c r="O93" s="60">
        <v>0</v>
      </c>
      <c r="P93" s="61"/>
      <c r="R93" s="75"/>
      <c r="S93" s="76"/>
      <c r="T93" s="80"/>
      <c r="W93" s="59">
        <f>E93+C93</f>
        <v>0</v>
      </c>
      <c r="X93" s="59"/>
    </row>
    <row r="94" spans="2:94" ht="17" customHeight="1" thickBot="1" x14ac:dyDescent="0.25">
      <c r="B94" s="25" t="s">
        <v>20</v>
      </c>
      <c r="C94" s="13">
        <v>0</v>
      </c>
      <c r="D94" s="11" t="s">
        <v>51</v>
      </c>
      <c r="E94" s="12">
        <v>0</v>
      </c>
      <c r="F94" s="3" t="s">
        <v>39</v>
      </c>
      <c r="G94" s="3" t="s">
        <v>39</v>
      </c>
      <c r="H94" s="3" t="s">
        <v>39</v>
      </c>
      <c r="I94" s="3" t="s">
        <v>39</v>
      </c>
      <c r="J94" s="3" t="s">
        <v>39</v>
      </c>
      <c r="K94" s="3" t="s">
        <v>39</v>
      </c>
      <c r="L94" s="3" t="s">
        <v>39</v>
      </c>
      <c r="M94" s="6" t="s">
        <v>39</v>
      </c>
      <c r="N94" s="6" t="s">
        <v>39</v>
      </c>
      <c r="O94" s="60">
        <v>0</v>
      </c>
      <c r="P94" s="61"/>
      <c r="R94" s="77"/>
      <c r="S94" s="78"/>
      <c r="T94" s="81"/>
      <c r="W94" s="59">
        <f>E94+C94</f>
        <v>0</v>
      </c>
      <c r="X94" s="59"/>
    </row>
    <row r="95" spans="2:94" ht="10" customHeight="1" thickBot="1" x14ac:dyDescent="0.25"/>
    <row r="96" spans="2:94" x14ac:dyDescent="0.2">
      <c r="B96" s="2"/>
      <c r="C96" s="54" t="s">
        <v>16</v>
      </c>
      <c r="D96" s="27"/>
      <c r="E96" s="56" t="s">
        <v>36</v>
      </c>
      <c r="F96" s="58" t="s">
        <v>33</v>
      </c>
      <c r="G96" s="58"/>
      <c r="H96" s="58" t="s">
        <v>33</v>
      </c>
      <c r="I96" s="58"/>
      <c r="J96" s="49" t="s">
        <v>29</v>
      </c>
      <c r="K96" s="49"/>
      <c r="L96" s="49" t="s">
        <v>42</v>
      </c>
      <c r="M96" s="50"/>
      <c r="W96" s="44"/>
      <c r="X96" s="44"/>
      <c r="Y96" s="44"/>
      <c r="Z96" s="44"/>
      <c r="AD96" s="1"/>
      <c r="AG96"/>
      <c r="BG96" s="1"/>
      <c r="BJ96"/>
      <c r="CJ96" s="1"/>
      <c r="CK96" s="1"/>
      <c r="CL96" s="1"/>
      <c r="CN96"/>
      <c r="CO96"/>
      <c r="CP96"/>
    </row>
    <row r="97" spans="2:94" ht="17" thickBot="1" x14ac:dyDescent="0.25">
      <c r="B97" s="2"/>
      <c r="C97" s="55"/>
      <c r="D97" s="28"/>
      <c r="E97" s="57"/>
      <c r="F97" s="53" t="s">
        <v>34</v>
      </c>
      <c r="G97" s="53"/>
      <c r="H97" s="53" t="s">
        <v>35</v>
      </c>
      <c r="I97" s="53"/>
      <c r="J97" s="51"/>
      <c r="K97" s="51"/>
      <c r="L97" s="51"/>
      <c r="M97" s="52"/>
      <c r="W97" s="41"/>
      <c r="X97" s="42"/>
      <c r="Y97" s="42"/>
      <c r="Z97" s="42"/>
      <c r="AD97" s="1"/>
      <c r="AG97"/>
      <c r="BG97" s="1"/>
      <c r="BJ97"/>
      <c r="CJ97" s="1"/>
      <c r="CK97" s="1"/>
      <c r="CL97" s="1"/>
      <c r="CN97"/>
      <c r="CO97"/>
      <c r="CP97"/>
    </row>
    <row r="98" spans="2:94" ht="16" customHeight="1" x14ac:dyDescent="0.2">
      <c r="B98" s="29" t="s">
        <v>4</v>
      </c>
      <c r="C98" s="45">
        <v>0</v>
      </c>
      <c r="D98" s="46"/>
      <c r="E98" s="4" t="s">
        <v>18</v>
      </c>
      <c r="F98" s="47">
        <f>(C98*$R$8)/100</f>
        <v>0</v>
      </c>
      <c r="G98" s="47"/>
      <c r="H98" s="48">
        <f>F98/1440</f>
        <v>0</v>
      </c>
      <c r="I98" s="48"/>
      <c r="J98" s="48">
        <f>IF(E98="A",$W$8,IF(E98="B",$W$9,IF(E98="C",$W$10,"Start Time")))</f>
        <v>0.75</v>
      </c>
      <c r="K98" s="48"/>
      <c r="L98" s="48">
        <f>J98+H98</f>
        <v>0.75</v>
      </c>
      <c r="M98" s="47"/>
      <c r="W98" s="43"/>
      <c r="X98" s="44"/>
      <c r="Y98" s="44"/>
      <c r="Z98" s="44"/>
      <c r="AD98" s="1"/>
      <c r="AG98"/>
      <c r="BG98" s="1"/>
      <c r="BJ98"/>
      <c r="CJ98" s="1"/>
      <c r="CK98" s="1"/>
      <c r="CL98" s="1"/>
      <c r="CN98"/>
      <c r="CO98"/>
      <c r="CP98"/>
    </row>
    <row r="99" spans="2:94" ht="16" customHeight="1" x14ac:dyDescent="0.2">
      <c r="B99" s="30" t="s">
        <v>5</v>
      </c>
      <c r="C99" s="36">
        <v>0</v>
      </c>
      <c r="D99" s="37"/>
      <c r="E99" s="5" t="s">
        <v>18</v>
      </c>
      <c r="F99" s="38">
        <f t="shared" ref="F99:F109" si="12">(C99*$R$8)/100</f>
        <v>0</v>
      </c>
      <c r="G99" s="38"/>
      <c r="H99" s="39">
        <f t="shared" ref="H99:H109" si="13">F99/1440</f>
        <v>0</v>
      </c>
      <c r="I99" s="39"/>
      <c r="J99" s="39">
        <f>IF(AND(E99="A",E98="A"),L98,IF(AND(E99="A",E98&lt;&gt;"A"),$W$8,IF(AND(E99="B",E98="B"),L98,IF(AND(E99="B",E98&lt;&gt;"B"),$W$9,IF(AND(E99="C",E98="C"),L98,IF(AND(E99="C",E98&lt;&gt;"C"),$W$10,"Start Time"))))))</f>
        <v>0.75</v>
      </c>
      <c r="K99" s="39"/>
      <c r="L99" s="39">
        <f t="shared" ref="L99:L109" si="14">J99+H99</f>
        <v>0.75</v>
      </c>
      <c r="M99" s="38"/>
      <c r="W99" s="42"/>
      <c r="X99" s="42"/>
      <c r="Y99" s="42"/>
      <c r="AD99" s="1"/>
      <c r="AG99"/>
      <c r="BG99" s="1"/>
      <c r="BJ99"/>
      <c r="CJ99" s="1"/>
      <c r="CK99" s="1"/>
      <c r="CL99" s="1"/>
      <c r="CN99"/>
      <c r="CO99"/>
      <c r="CP99"/>
    </row>
    <row r="100" spans="2:94" ht="16" customHeight="1" x14ac:dyDescent="0.2">
      <c r="B100" s="30" t="s">
        <v>6</v>
      </c>
      <c r="C100" s="36">
        <v>0</v>
      </c>
      <c r="D100" s="37"/>
      <c r="E100" s="5" t="s">
        <v>18</v>
      </c>
      <c r="F100" s="38">
        <f t="shared" si="12"/>
        <v>0</v>
      </c>
      <c r="G100" s="38"/>
      <c r="H100" s="39">
        <f t="shared" si="13"/>
        <v>0</v>
      </c>
      <c r="I100" s="39"/>
      <c r="J100" s="39">
        <f>IF(AND(E100="A",E99="A"),L99,IF(AND(E100="A",E98="A"),L98,IF(AND(E100="A",E99&lt;&gt;"A",E98&lt;&gt;"A"),$W$8,IF(AND(E100="B",E99="B"),L99,IF(AND(E100="B",E98="B"),L98,IF(AND(E100="B",E99&lt;&gt;"B",E98&lt;&gt;"B"),$W$9,IF(AND(E100="C",E99="C"),L99,IF(AND(E100="C",E98="C"),L98,IF(E100="C",$W$10,"Start Time")))))))))</f>
        <v>0.75</v>
      </c>
      <c r="K100" s="39"/>
      <c r="L100" s="39">
        <f t="shared" si="14"/>
        <v>0.75</v>
      </c>
      <c r="M100" s="38"/>
      <c r="AD100" s="1"/>
      <c r="AG100"/>
      <c r="BG100" s="1"/>
      <c r="BJ100"/>
      <c r="CJ100" s="1"/>
      <c r="CK100" s="1"/>
      <c r="CL100" s="1"/>
      <c r="CN100"/>
      <c r="CO100"/>
      <c r="CP100"/>
    </row>
    <row r="101" spans="2:94" x14ac:dyDescent="0.2">
      <c r="B101" s="30" t="s">
        <v>7</v>
      </c>
      <c r="C101" s="36">
        <v>0</v>
      </c>
      <c r="D101" s="37"/>
      <c r="E101" s="5" t="s">
        <v>18</v>
      </c>
      <c r="F101" s="38">
        <f t="shared" si="12"/>
        <v>0</v>
      </c>
      <c r="G101" s="38"/>
      <c r="H101" s="39">
        <f t="shared" si="13"/>
        <v>0</v>
      </c>
      <c r="I101" s="39"/>
      <c r="J101" s="39">
        <f>IF(AND(E101="A",E100="A"),L100,IF(AND(E101="A",E99="A"),L99,IF(AND(E101="A",E98="A"),L98,IF(AND(E101="A",E100&lt;&gt;"A",E99&lt;&gt;"A",E98&lt;&gt;"A"),$W$8,IF(AND(E101="B",E100="B"),L100,IF(AND(E101="B",E99="B"),L99,IF(AND(E101="B",E98="B"),L98,IF(AND(E101="B",E100&lt;&gt;"B",E99&lt;&gt;"B"),$W$9,IF(AND(E101="C",E100="C"),L100,IF(AND(E101="C",E99="C"),L99,IF(AND(E101="C",E98="B"),L98,IF(E101="C",$W$10,"Start Time"))))))))))))</f>
        <v>0.75</v>
      </c>
      <c r="K101" s="39"/>
      <c r="L101" s="39">
        <f t="shared" si="14"/>
        <v>0.75</v>
      </c>
      <c r="M101" s="38"/>
    </row>
    <row r="102" spans="2:94" x14ac:dyDescent="0.2">
      <c r="B102" s="30" t="s">
        <v>8</v>
      </c>
      <c r="C102" s="36">
        <v>0</v>
      </c>
      <c r="D102" s="37"/>
      <c r="E102" s="5" t="s">
        <v>18</v>
      </c>
      <c r="F102" s="38">
        <f t="shared" si="12"/>
        <v>0</v>
      </c>
      <c r="G102" s="38"/>
      <c r="H102" s="39">
        <f t="shared" si="13"/>
        <v>0</v>
      </c>
      <c r="I102" s="39"/>
      <c r="J102" s="39">
        <f>IF(AND(E102="A",E101="A"),L101,IF(AND(E102="A",E100="A"),L100,IF(AND(E102="A",E99="A"),L99,IF(AND(E102="A",E98="A"),L98,IF(AND(E102="A",E101&lt;&gt;"A",E100&lt;&gt;"A",E99&lt;&gt;"A",E98&lt;&gt;"A"),$W$8,IF(AND(E102="B",E101="B"),L101,IF(AND(E102="B",E100="B"),L100,IF(AND(E102="B",E99="B"),L99,IF(AND(E102="B",E98="B"),L98,IF(AND(E102="B",E101&lt;&gt;"B",E100&lt;&gt;"B",E99&lt;&gt;"B",E98&lt;&gt;"B"),$W$9,IF(AND(E102="C",E101="C"),L101,IF(AND(E102="C",E100="C"),L100,IF(AND(E102="C",E99="C"),L99,IF(AND(E102="C",E98="C"),L98,IF(AND(E102="C",E101&lt;&gt;"C",E100&lt;&gt;"C",E99&lt;&gt;"C",E98&lt;&gt;"C"),$W$10,"Start Time")))))))))))))))</f>
        <v>0.75</v>
      </c>
      <c r="K102" s="39"/>
      <c r="L102" s="39">
        <f t="shared" si="14"/>
        <v>0.75</v>
      </c>
      <c r="M102" s="38"/>
    </row>
    <row r="103" spans="2:94" x14ac:dyDescent="0.2">
      <c r="B103" s="30" t="s">
        <v>9</v>
      </c>
      <c r="C103" s="36">
        <v>0</v>
      </c>
      <c r="D103" s="37"/>
      <c r="E103" s="5" t="s">
        <v>18</v>
      </c>
      <c r="F103" s="38">
        <f t="shared" si="12"/>
        <v>0</v>
      </c>
      <c r="G103" s="38"/>
      <c r="H103" s="39">
        <f t="shared" si="13"/>
        <v>0</v>
      </c>
      <c r="I103" s="39"/>
      <c r="J103" s="39">
        <f>IF(AND(E103="A",E102="A"),L102,IF(AND(E103="A",E101="A"),L101,IF(AND(E103="A",E100="A"),L100,IF(AND(E103="A",E99="A"),L99,IF(AND(E103="A",E98="A"),L98,IF(AND(E103="A",E102&lt;&gt;"A",E101&lt;&gt;"A",E100&lt;&gt;"A",E99&lt;&gt;"A",E98&lt;&gt;"A"),$W$8,IF(AND(E103="B",E102="B"),L102,IF(AND(E103="B",E101="B"),L101,IF(AND(E103="B",E100="B"),L100,IF(AND(E103="B",E99="B"),L99,IF(AND(E103="B",E98="B"),L98,IF(AND(E103="B",E102&lt;&gt;"B",E101&lt;&gt;"B",E100&lt;&gt;"B",E99&lt;&gt;"B",E98&lt;&gt;"B"),$W$9,IF(AND(E103="C",E102="C"),L102,IF(AND(E103="C",E101="C"),L101,IF(AND(E103="C",E100="C"),L100,IF(AND(E103="C",E99="C"),L99,IF(AND(E103="C",E98="C"),L98,IF(AND(E103="C",E102&lt;&gt;"C",E101&lt;&gt;"C",E100&lt;&gt;"C",E99&lt;&gt;"C",E98&lt;&gt;"C"),$W$10,"Start Time"))))))))))))))))))</f>
        <v>0.75</v>
      </c>
      <c r="K103" s="39"/>
      <c r="L103" s="39">
        <f t="shared" si="14"/>
        <v>0.75</v>
      </c>
      <c r="M103" s="38"/>
    </row>
    <row r="104" spans="2:94" x14ac:dyDescent="0.2">
      <c r="B104" s="30" t="s">
        <v>10</v>
      </c>
      <c r="C104" s="36">
        <v>0</v>
      </c>
      <c r="D104" s="37"/>
      <c r="E104" s="5" t="s">
        <v>18</v>
      </c>
      <c r="F104" s="38">
        <f t="shared" si="12"/>
        <v>0</v>
      </c>
      <c r="G104" s="38"/>
      <c r="H104" s="39">
        <f t="shared" si="13"/>
        <v>0</v>
      </c>
      <c r="I104" s="39"/>
      <c r="J104" s="39">
        <f>IF(AND(E104="A",E103="A"),L103,IF(AND(E104="A",E102="A"),L102,IF(AND(E104="A",E101="A"),L101,IF(AND(E104="A",E100="A"),L100,IF(AND(E104="A",E99="A"),L99,IF(AND(E104="A",E98="A"),L98,IF(AND(E104="A",E103&lt;&gt;"A",E102&lt;&gt;"A",E101&lt;&gt;"A",E100&lt;&gt;"A",E99&lt;&gt;"A",E98&lt;&gt;"A"),$W$8,IF(AND(E104="B",E103="B"),L103,IF(AND(E104="B",E102="B"),L102,IF(AND(E104="B",E101="B"),L101,IF(AND(E104="B",E100="B"),L100,IF(AND(E104="B",E99="B"),L99,IF(AND(E104="B",E98="B"),L98,IF(AND(E104="B",E103&lt;&gt;"B",E102&lt;&gt;"B",E101&lt;&gt;"B",E100&lt;&gt;"B",E99&lt;&gt;"B",E98&lt;&gt;"B"),$W$9,IF(AND(E104="C",E103="C"),L103,IF(AND(E104="C",E102="C"),L102,IF(AND(E104="C",E101="C"),L101,IF(AND(E104="C",E100="C"),L100,IF(AND(E104="C",E99="C"),L99,IF(AND(E104="C",E98="C"),L98,IF(AND(E104="C",E103&lt;&gt;"C",E102&lt;&gt;"C",E101&lt;&gt;"C",E100&lt;&gt;"C",E99&lt;&gt;"C",E98&lt;&gt;"C"),$W$10,"Start Time")))))))))))))))))))))</f>
        <v>0.75</v>
      </c>
      <c r="K104" s="39"/>
      <c r="L104" s="39">
        <f t="shared" si="14"/>
        <v>0.75</v>
      </c>
      <c r="M104" s="38"/>
      <c r="T104" s="40"/>
      <c r="U104" s="40"/>
      <c r="V104" s="40"/>
      <c r="W104" s="40"/>
      <c r="X104" s="40"/>
      <c r="Y104" s="40"/>
    </row>
    <row r="105" spans="2:94" x14ac:dyDescent="0.2">
      <c r="B105" s="30" t="s">
        <v>11</v>
      </c>
      <c r="C105" s="36">
        <v>0</v>
      </c>
      <c r="D105" s="37"/>
      <c r="E105" s="5" t="s">
        <v>18</v>
      </c>
      <c r="F105" s="38">
        <f t="shared" si="12"/>
        <v>0</v>
      </c>
      <c r="G105" s="38"/>
      <c r="H105" s="39">
        <f t="shared" si="13"/>
        <v>0</v>
      </c>
      <c r="I105" s="39"/>
      <c r="J105" s="39">
        <f>IF(AND(E105="A",E104="A"),L104,IF(AND(E105="A",E103="A"),L103,IF(AND(E105="A",E102="A"),L102,IF(AND(E105="A",E101="A"),L101,IF(AND(E105="A",E100="A"),L100,IF(AND(E105="A",E99="A"),L99,IF(AND(E105="A",E98="A"),L98,IF(AND(E105="A",E104&lt;&gt;"A",E103&lt;&gt;"A",E102&lt;&gt;"A",E101&lt;&gt;"A",E100&lt;&gt;"A",E99&lt;&gt;"A",E98&lt;&gt;"A"),$W$8,IF(AND(E105="B",E104="B"),L104,IF(AND(E105="B",E103="B"),L103,IF(AND(E105="B",E102="B"),L102,IF(AND(E105="B",E101="B"),L101,IF(AND(E105="B",E100="B"),L100,IF(AND(E105="B",E99="B"),L99,IF(AND(E105="B",E98="B"),L98,IF(AND(E105="B",E104&lt;&gt;"B",E103&lt;&gt;"B",E102&lt;&gt;"B",E101&lt;&gt;"B",E100&lt;&gt;"B",E99&lt;&gt;"B",E98&lt;&gt;"B"),$W$9,IF(AND(E105="C",E104="C"),L104,IF(AND(E105="C",E103="C"),L103,IF(AND(E105="C",E102="C"),L102,IF(AND(E105="C",E101="C"),L101,IF(AND(E105="C",E100="C"),L100,IF(AND(E105="C",E99="C"),L99,IF(AND(E105="C",E98="C"),L98,IF(AND(E105="C",E104&lt;&gt;"C",E103&lt;&gt;"C",E102&lt;&gt;"C",E101&lt;&gt;"C",E100&lt;&gt;"C",E99&lt;&gt;"C",E98&lt;&gt;"C"),$W$10,"Start Time"))))))))))))))))))))))))</f>
        <v>0.75</v>
      </c>
      <c r="K105" s="39"/>
      <c r="L105" s="39">
        <f t="shared" si="14"/>
        <v>0.75</v>
      </c>
      <c r="M105" s="38"/>
      <c r="T105" s="41"/>
      <c r="U105" s="42"/>
      <c r="V105" s="42"/>
      <c r="W105" s="42"/>
      <c r="X105" s="42"/>
      <c r="Y105" s="42"/>
    </row>
    <row r="106" spans="2:94" x14ac:dyDescent="0.2">
      <c r="B106" s="30" t="s">
        <v>12</v>
      </c>
      <c r="C106" s="36">
        <v>0</v>
      </c>
      <c r="D106" s="37"/>
      <c r="E106" s="5" t="s">
        <v>18</v>
      </c>
      <c r="F106" s="38">
        <f t="shared" si="12"/>
        <v>0</v>
      </c>
      <c r="G106" s="38"/>
      <c r="H106" s="39">
        <f t="shared" si="13"/>
        <v>0</v>
      </c>
      <c r="I106" s="39"/>
      <c r="J106" s="39">
        <f>IF(AND(E106="A",E105="A"),L105,IF(AND(E106="A",E104="A"),L104,IF(AND(E106="A",E103="A"),L103,IF(AND(E106="A",E102="A"),L102,IF(AND(E106="A",E101="A"),L101,IF(AND(E106="A",E100="A"),L100,IF(AND(E106="A",E99="A"),L99,IF(AND(E106="A",E98="A"),L98,IF(AND(E106="A",E105&lt;&gt;"A",E104&lt;&gt;"A",E103&lt;&gt;"A",E102&lt;&gt;"A",E101&lt;&gt;"A",E100&lt;&gt;"A",E99&lt;&gt;"A",E98&lt;&gt;"A"),$W$8,IF(AND(E106="B",E105="B"),L105,IF(AND(E106="B",E104="B"),L104,IF(AND(E106="B",E103="B"),L103,IF(AND(E106="B",E102="B"),L102,IF(AND(E106="B",E101="B"),L101,IF(AND(E106="B",E100="B"),L100,IF(AND(E106="B",E99="B"),L99,IF(AND(E106="B",E98="B"),L98,IF(AND(E106="B",E105&lt;&gt;"B",E104&lt;&gt;"B",E103&lt;&gt;"B",E102&lt;&gt;"B",E101&lt;&gt;"B",E100&lt;&gt;"B",E99&lt;&gt;"B",E98&lt;&gt;"B"),$W$9,IF(AND(E106="C",E105="C"),L105,IF(AND(E106="C",E104="C"),L104,IF(AND(E106="C",E103="C"),L103,IF(AND(E106="C",E102="C"),L102,IF(AND(E106="C",E101="C"),L101,IF(AND(E106="C",E100="C"),L100,IF(AND(E106="C",E99="C"),L99,IF(AND(E106="C",E98="C"),L98,IF(AND(E106="C",E105&lt;&gt;"C",E104&lt;&gt;"C",E103&lt;&gt;"C",E102&lt;&gt;"C",E101&lt;&gt;"C",E100&lt;&gt;"C",E99&lt;&gt;"C",E98&lt;&gt;"C"),$W$10,"Start Time")))))))))))))))))))))))))))</f>
        <v>0.75</v>
      </c>
      <c r="K106" s="39"/>
      <c r="L106" s="39">
        <f t="shared" si="14"/>
        <v>0.75</v>
      </c>
      <c r="M106" s="38"/>
    </row>
    <row r="107" spans="2:94" x14ac:dyDescent="0.2">
      <c r="B107" s="30" t="s">
        <v>13</v>
      </c>
      <c r="C107" s="36">
        <v>0</v>
      </c>
      <c r="D107" s="37"/>
      <c r="E107" s="5" t="s">
        <v>18</v>
      </c>
      <c r="F107" s="38">
        <f t="shared" si="12"/>
        <v>0</v>
      </c>
      <c r="G107" s="38"/>
      <c r="H107" s="39">
        <f t="shared" si="13"/>
        <v>0</v>
      </c>
      <c r="I107" s="39"/>
      <c r="J107" s="39">
        <f>IF(AND(E107="A",E106="A"),L106,IF(AND(E107="A",E105="A"),L105,IF(AND(E107="A",E104="A"),L104,IF(AND(E107="A",E103="A"),L103,IF(AND(E107="A",E102="A"),L102,IF(AND(E107="A",E101="A"),L101,IF(AND(E107="A",E100="A"),L100,IF(AND(E107="A",E99="A"),L99,IF(AND(E107="A",E98="A"),L98,IF(AND(E107="A",E106&lt;&gt;"A",E105&lt;&gt;"A",E104&lt;&gt;"A",E103&lt;&gt;"A",E102&lt;&gt;"A",E101&lt;&gt;"A",E100&lt;&gt;"A",E99&lt;&gt;"A",E98&lt;&gt;"A"),$W$8,IF(AND(E107="B",E106="B"),L106,IF(AND(E107="B",E105="B"),L105,IF(AND(E107="B",E104="B"),L104,IF(AND(E107="B",E103="B"),L103,IF(AND(E107="B",E102="B"),L102,IF(AND(E107="B",E101="B"),L101,IF(AND(E107="B",E100="B"),L100,IF(AND(E107="B",E99="B"),L99,IF(AND(E107="B",E98="B"),L98,IF(AND(E107="B",E106&lt;&gt;"B",E105&lt;&gt;"B",E104&lt;&gt;"B",E103&lt;&gt;"B",E102&lt;&gt;"B",E101&lt;&gt;"B",E100&lt;&gt;"B",E99&lt;&gt;"B",E98&lt;&gt;"B"),$W$9,IF(AND(E107="C",E106="C"),L106,IF(AND(E107="C",E105="C"),L105,IF(AND(E107="C",E104="C"),L104,IF(AND(E107="C",E103="C"),L103,IF(AND(E107="C",E102="C"),L102,IF(AND(E107="C",E101="C"),L101,IF(AND(E107="C",E100="C"),L100,IF(AND(E107="C",E99="C"),L99,IF(AND(E107="C",E98="C"),L98,IF(AND(E107="C",E106&lt;&gt;"C",E105&lt;&gt;"C",E104&lt;&gt;"C",E103&lt;&gt;"C",E102&lt;&gt;"C",E101&lt;&gt;"C",E100&lt;&gt;"C",E99&lt;&gt;"C",E98&lt;&gt;"C"),$W$10,"Start Time"))))))))))))))))))))))))))))))</f>
        <v>0.75</v>
      </c>
      <c r="K107" s="39"/>
      <c r="L107" s="39">
        <f t="shared" si="14"/>
        <v>0.75</v>
      </c>
      <c r="M107" s="38"/>
    </row>
    <row r="108" spans="2:94" x14ac:dyDescent="0.2">
      <c r="B108" s="30" t="s">
        <v>14</v>
      </c>
      <c r="C108" s="36">
        <v>0</v>
      </c>
      <c r="D108" s="37"/>
      <c r="E108" s="5" t="s">
        <v>18</v>
      </c>
      <c r="F108" s="38">
        <f t="shared" si="12"/>
        <v>0</v>
      </c>
      <c r="G108" s="38"/>
      <c r="H108" s="39">
        <f t="shared" si="13"/>
        <v>0</v>
      </c>
      <c r="I108" s="39"/>
      <c r="J108" s="39">
        <f>IF(AND(E108="A",E107="A"),L107,IF(AND(E108="A",E106="A"),L106,IF(AND(E108="A",E105="A"),L105,IF(AND(E108="A",E104="A"),L104,IF(AND(E108="A",E103="A"),L103,IF(AND(E108="A",E102="A"),L102,IF(AND(E108="A",E101="A"),L101,IF(AND(E108="A",E100="A"),L100,IF(AND(E108="A",E99="A"),L99,IF(AND(E108="A",E98="A"),L98,IF(AND(E108="A",E107&lt;&gt;"A",E106&lt;&gt;"A",E105&lt;&gt;"A",E104&lt;&gt;"A",E103&lt;&gt;"A",E102&lt;&gt;"A",E101&lt;&gt;"A",E100&lt;&gt;"A",E99&lt;&gt;"A",E98&lt;&gt;"A"),$W$8,IF(AND(E108="B",E107="B"),L107,IF(AND(E108="B",E106="B"),L106,IF(AND(E108="B",E105="B"),L105,IF(AND(E108="B",E104="B"),L104,IF(AND(E108="B",E103="B"),L103,IF(AND(E108="B",E102="B"),L102,IF(AND(E108="B",E101="B"),L101,IF(AND(E108="B",E100="B"),L100,IF(AND(E108="B",E99="B"),L99,IF(AND(E108="B",E98="B"),L98,IF(AND(E108="B",E107&lt;&gt;"B",E106&lt;&gt;"B",E105&lt;&gt;"B",E104&lt;&gt;"B",E103&lt;&gt;"B",E102&lt;&gt;"B",E101&lt;&gt;"B",E100&lt;&gt;"B",E99&lt;&gt;"B",E98&lt;&gt;"B"),$W$9,IF(AND(E108="C",E107="C"),L107,IF(AND(E108="C",E106="C"),L106,IF(AND(E108="C",E105="C"),L105,IF(AND(E108="C",E104="C"),L104,IF(AND(E108="C",E103="C"),L103,IF(AND(E108="C",E102="C"),L102,IF(AND(E108="C",E101="C"),L101,IF(AND(E108="C",E100="C"),L100,IF(AND(E108="C",E99="C"),L99,IF(AND(E108="C",E98="C"),L98,IF(AND(E108="C",E107&lt;&gt;"C",E106&lt;&gt;"C",E105&lt;&gt;"C",E104&lt;&gt;"C",E103&lt;&gt;"C",E102&lt;&gt;"C",E101&lt;&gt;"C",E100&lt;&gt;"C",E99&lt;&gt;"C",E98&lt;&gt;"C"),$W$10,"Start Time")))))))))))))))))))))))))))))))))</f>
        <v>0.75</v>
      </c>
      <c r="K108" s="39"/>
      <c r="L108" s="39">
        <f t="shared" si="14"/>
        <v>0.75</v>
      </c>
      <c r="M108" s="38"/>
    </row>
    <row r="109" spans="2:94" ht="17" thickBot="1" x14ac:dyDescent="0.25">
      <c r="B109" s="31" t="s">
        <v>15</v>
      </c>
      <c r="C109" s="36">
        <v>0</v>
      </c>
      <c r="D109" s="37"/>
      <c r="E109" s="5" t="s">
        <v>18</v>
      </c>
      <c r="F109" s="38">
        <f t="shared" si="12"/>
        <v>0</v>
      </c>
      <c r="G109" s="38"/>
      <c r="H109" s="39">
        <f t="shared" si="13"/>
        <v>0</v>
      </c>
      <c r="I109" s="39"/>
      <c r="J109" s="39">
        <f>IF(AND(E109="A",E108="A"),L108,IF(AND(E109="A",E107="A"),L107,IF(AND(E109="A",E106="A"),L106,IF(AND(E109="A",E105="A"),L105,IF(AND(E109="A",E104="A"),L104,IF(AND(E109="A",E103="A"),L103,IF(AND(E109="A",E102="A"),L102,IF(AND(E109="A",E101="A"),L101,IF(AND(E109="A",E100="A"),L100,IF(AND(E109="A",E99="A"),L99,IF(AND(E109="A",E98="A"),L98,IF(AND(E109="A",E108&lt;&gt;"A",E107&lt;&gt;"A",E106&lt;&gt;"A",E105&lt;&gt;"A",E104&lt;&gt;"A",E103&lt;&gt;"A",E102&lt;&gt;"A",E101&lt;&gt;"A",E100&lt;&gt;"A",E99&lt;&gt;"A",E98&lt;&gt;"A"),$W$8,IF(AND(E109="B",E108="B"),L108,IF(AND(E109="B",E107="B"),L107,IF(AND(E109="B",E106="B"),L106,IF(AND(E109="B",E105="B"),L105,IF(AND(E109="B",E104="B"),L104,IF(AND(E109="B",E103="B"),L103,IF(AND(E109="B",E102="B"),L102,IF(AND(E109="B",E101="B"),L101,IF(AND(E109="B",E100="B"),L100,IF(AND(E109="B",E99="B"),L99,IF(AND(E109="B",E98="B"),L98,IF(AND(E109="B",E108&lt;&gt;"B",E107&lt;&gt;"B",E106&lt;&gt;"B",E105&lt;&gt;"B",E104&lt;&gt;"B",E103&lt;&gt;"B",E102&lt;&gt;"B",E101&lt;&gt;"B",E100&lt;&gt;"B",E99&lt;&gt;"B",E98&lt;&gt;"B"),$W$9,IF(AND(E109="C",E108="C"),L108,IF(AND(E109="C",E107="C"),L107,IF(AND(E109="C",E106="C"),L106,IF(AND(E109="C",E105="C"),L105,IF(AND(E109="C",E104="C"),L104,IF(AND(E109="C",E103="C"),L103,IF(AND(E109="C",E102="C"),L102,IF(AND(E109="C",E101="C"),L101,IF(AND(E109="C",E100="C"),L100,IF(AND(E109="C",E99="C"),L99,IF(AND(E109="C",E98="C"),L98,IF(AND(E109="C",E108&lt;&gt;"C",E107&lt;&gt;"C",E106&lt;&gt;"C",E105&lt;&gt;"C",E104&lt;&gt;"C",E103&lt;&gt;"C",E102&lt;&gt;"C",E101&lt;&gt;"C",E100&lt;&gt;"C",E99&lt;&gt;"C",E98&lt;&gt;"C"),$W$10,"Start Time"))))))))))))))))))))))))))))))))))))</f>
        <v>0.75</v>
      </c>
      <c r="K109" s="39"/>
      <c r="L109" s="39">
        <f t="shared" si="14"/>
        <v>0.75</v>
      </c>
      <c r="M109" s="38"/>
    </row>
    <row r="110" spans="2:94" ht="17" thickBot="1" x14ac:dyDescent="0.25"/>
    <row r="111" spans="2:94" ht="16" customHeight="1" x14ac:dyDescent="0.2">
      <c r="C111" s="62" t="s">
        <v>29</v>
      </c>
      <c r="D111" s="63"/>
      <c r="E111" s="64"/>
      <c r="F111" s="65" t="s">
        <v>31</v>
      </c>
      <c r="G111" s="66"/>
      <c r="H111" s="66"/>
      <c r="I111" s="66"/>
      <c r="J111" s="66"/>
      <c r="K111" s="66"/>
      <c r="L111" s="66"/>
      <c r="M111" s="66"/>
      <c r="N111" s="66"/>
      <c r="O111" s="66"/>
      <c r="P111" s="67"/>
      <c r="R111" s="68" t="s">
        <v>21</v>
      </c>
      <c r="S111" s="68"/>
      <c r="T111" s="68"/>
    </row>
    <row r="112" spans="2:94" ht="16" customHeight="1" thickBot="1" x14ac:dyDescent="0.25">
      <c r="C112" s="17" t="s">
        <v>50</v>
      </c>
      <c r="D112" s="18" t="s">
        <v>51</v>
      </c>
      <c r="E112" s="19" t="s">
        <v>49</v>
      </c>
      <c r="F112" s="20" t="s">
        <v>22</v>
      </c>
      <c r="G112" s="35" t="s">
        <v>23</v>
      </c>
      <c r="H112" s="35" t="s">
        <v>24</v>
      </c>
      <c r="I112" s="35" t="s">
        <v>25</v>
      </c>
      <c r="J112" s="35" t="s">
        <v>26</v>
      </c>
      <c r="K112" s="35" t="s">
        <v>27</v>
      </c>
      <c r="L112" s="35" t="s">
        <v>28</v>
      </c>
      <c r="M112" s="22" t="s">
        <v>40</v>
      </c>
      <c r="N112" s="35" t="s">
        <v>41</v>
      </c>
      <c r="O112" s="69" t="s">
        <v>30</v>
      </c>
      <c r="P112" s="70"/>
      <c r="R112" s="68"/>
      <c r="S112" s="68"/>
      <c r="T112" s="68"/>
      <c r="W112" s="10" t="s">
        <v>29</v>
      </c>
      <c r="X112" t="s">
        <v>30</v>
      </c>
    </row>
    <row r="113" spans="2:94" ht="16" customHeight="1" x14ac:dyDescent="0.2">
      <c r="B113" s="23" t="s">
        <v>18</v>
      </c>
      <c r="C113" s="14">
        <v>0</v>
      </c>
      <c r="D113" s="15" t="s">
        <v>51</v>
      </c>
      <c r="E113" s="16">
        <v>0</v>
      </c>
      <c r="F113" s="3" t="s">
        <v>39</v>
      </c>
      <c r="G113" s="3" t="s">
        <v>39</v>
      </c>
      <c r="H113" s="3" t="s">
        <v>39</v>
      </c>
      <c r="I113" s="3" t="s">
        <v>39</v>
      </c>
      <c r="J113" s="3" t="s">
        <v>39</v>
      </c>
      <c r="K113" s="3" t="s">
        <v>39</v>
      </c>
      <c r="L113" s="3" t="s">
        <v>39</v>
      </c>
      <c r="M113" s="6" t="s">
        <v>39</v>
      </c>
      <c r="N113" s="6" t="s">
        <v>39</v>
      </c>
      <c r="O113" s="71">
        <v>0</v>
      </c>
      <c r="P113" s="72"/>
      <c r="R113" s="73">
        <v>100</v>
      </c>
      <c r="S113" s="74"/>
      <c r="T113" s="79" t="s">
        <v>32</v>
      </c>
      <c r="W113" s="59">
        <f>E113+C113</f>
        <v>0</v>
      </c>
      <c r="X113" s="59"/>
    </row>
    <row r="114" spans="2:94" ht="16" customHeight="1" x14ac:dyDescent="0.2">
      <c r="B114" s="24" t="s">
        <v>19</v>
      </c>
      <c r="C114" s="13">
        <v>0</v>
      </c>
      <c r="D114" s="11" t="s">
        <v>51</v>
      </c>
      <c r="E114" s="12">
        <v>0</v>
      </c>
      <c r="F114" s="3" t="s">
        <v>39</v>
      </c>
      <c r="G114" s="3" t="s">
        <v>39</v>
      </c>
      <c r="H114" s="3" t="s">
        <v>39</v>
      </c>
      <c r="I114" s="3" t="s">
        <v>39</v>
      </c>
      <c r="J114" s="3" t="s">
        <v>39</v>
      </c>
      <c r="K114" s="3" t="s">
        <v>39</v>
      </c>
      <c r="L114" s="3" t="s">
        <v>39</v>
      </c>
      <c r="M114" s="6" t="s">
        <v>39</v>
      </c>
      <c r="N114" s="6" t="s">
        <v>39</v>
      </c>
      <c r="O114" s="60">
        <v>0</v>
      </c>
      <c r="P114" s="61"/>
      <c r="R114" s="75"/>
      <c r="S114" s="76"/>
      <c r="T114" s="80"/>
      <c r="W114" s="59">
        <f>E114+C114</f>
        <v>0</v>
      </c>
      <c r="X114" s="59"/>
    </row>
    <row r="115" spans="2:94" ht="17" customHeight="1" thickBot="1" x14ac:dyDescent="0.25">
      <c r="B115" s="25" t="s">
        <v>20</v>
      </c>
      <c r="C115" s="13">
        <v>0</v>
      </c>
      <c r="D115" s="11" t="s">
        <v>51</v>
      </c>
      <c r="E115" s="12">
        <v>0</v>
      </c>
      <c r="F115" s="3" t="s">
        <v>39</v>
      </c>
      <c r="G115" s="3" t="s">
        <v>39</v>
      </c>
      <c r="H115" s="3" t="s">
        <v>39</v>
      </c>
      <c r="I115" s="3" t="s">
        <v>39</v>
      </c>
      <c r="J115" s="3" t="s">
        <v>39</v>
      </c>
      <c r="K115" s="3" t="s">
        <v>39</v>
      </c>
      <c r="L115" s="3" t="s">
        <v>39</v>
      </c>
      <c r="M115" s="6" t="s">
        <v>39</v>
      </c>
      <c r="N115" s="6" t="s">
        <v>39</v>
      </c>
      <c r="O115" s="60">
        <v>0</v>
      </c>
      <c r="P115" s="61"/>
      <c r="R115" s="77"/>
      <c r="S115" s="78"/>
      <c r="T115" s="81"/>
      <c r="W115" s="59">
        <f>E115+C115</f>
        <v>0</v>
      </c>
      <c r="X115" s="59"/>
    </row>
    <row r="116" spans="2:94" ht="10" customHeight="1" thickBot="1" x14ac:dyDescent="0.25"/>
    <row r="117" spans="2:94" x14ac:dyDescent="0.2">
      <c r="B117" s="2"/>
      <c r="C117" s="54" t="s">
        <v>16</v>
      </c>
      <c r="D117" s="27"/>
      <c r="E117" s="56" t="s">
        <v>36</v>
      </c>
      <c r="F117" s="58" t="s">
        <v>33</v>
      </c>
      <c r="G117" s="58"/>
      <c r="H117" s="58" t="s">
        <v>33</v>
      </c>
      <c r="I117" s="58"/>
      <c r="J117" s="49" t="s">
        <v>29</v>
      </c>
      <c r="K117" s="49"/>
      <c r="L117" s="49" t="s">
        <v>42</v>
      </c>
      <c r="M117" s="50"/>
      <c r="W117" s="44"/>
      <c r="X117" s="44"/>
      <c r="Y117" s="44"/>
      <c r="Z117" s="44"/>
      <c r="AD117" s="1"/>
      <c r="AG117"/>
      <c r="BG117" s="1"/>
      <c r="BJ117"/>
      <c r="CJ117" s="1"/>
      <c r="CK117" s="1"/>
      <c r="CL117" s="1"/>
      <c r="CN117"/>
      <c r="CO117"/>
      <c r="CP117"/>
    </row>
    <row r="118" spans="2:94" ht="17" thickBot="1" x14ac:dyDescent="0.25">
      <c r="B118" s="2"/>
      <c r="C118" s="55"/>
      <c r="D118" s="28"/>
      <c r="E118" s="57"/>
      <c r="F118" s="53" t="s">
        <v>34</v>
      </c>
      <c r="G118" s="53"/>
      <c r="H118" s="53" t="s">
        <v>35</v>
      </c>
      <c r="I118" s="53"/>
      <c r="J118" s="51"/>
      <c r="K118" s="51"/>
      <c r="L118" s="51"/>
      <c r="M118" s="52"/>
      <c r="W118" s="41"/>
      <c r="X118" s="42"/>
      <c r="Y118" s="42"/>
      <c r="Z118" s="42"/>
      <c r="AD118" s="1"/>
      <c r="AG118"/>
      <c r="BG118" s="1"/>
      <c r="BJ118"/>
      <c r="CJ118" s="1"/>
      <c r="CK118" s="1"/>
      <c r="CL118" s="1"/>
      <c r="CN118"/>
      <c r="CO118"/>
      <c r="CP118"/>
    </row>
    <row r="119" spans="2:94" ht="16" customHeight="1" x14ac:dyDescent="0.2">
      <c r="B119" s="29" t="s">
        <v>4</v>
      </c>
      <c r="C119" s="45">
        <v>0</v>
      </c>
      <c r="D119" s="46"/>
      <c r="E119" s="4" t="s">
        <v>18</v>
      </c>
      <c r="F119" s="47">
        <f>(C119*$R$8)/100</f>
        <v>0</v>
      </c>
      <c r="G119" s="47"/>
      <c r="H119" s="48">
        <f>F119/1440</f>
        <v>0</v>
      </c>
      <c r="I119" s="48"/>
      <c r="J119" s="48">
        <f>IF(E119="A",$W$8,IF(E119="B",$W$9,IF(E119="C",$W$10,"Start Time")))</f>
        <v>0.75</v>
      </c>
      <c r="K119" s="48"/>
      <c r="L119" s="48">
        <f>J119+H119</f>
        <v>0.75</v>
      </c>
      <c r="M119" s="47"/>
      <c r="W119" s="43"/>
      <c r="X119" s="44"/>
      <c r="Y119" s="44"/>
      <c r="Z119" s="44"/>
      <c r="AD119" s="1"/>
      <c r="AG119"/>
      <c r="BG119" s="1"/>
      <c r="BJ119"/>
      <c r="CJ119" s="1"/>
      <c r="CK119" s="1"/>
      <c r="CL119" s="1"/>
      <c r="CN119"/>
      <c r="CO119"/>
      <c r="CP119"/>
    </row>
    <row r="120" spans="2:94" ht="16" customHeight="1" x14ac:dyDescent="0.2">
      <c r="B120" s="30" t="s">
        <v>5</v>
      </c>
      <c r="C120" s="36">
        <v>0</v>
      </c>
      <c r="D120" s="37"/>
      <c r="E120" s="5" t="s">
        <v>18</v>
      </c>
      <c r="F120" s="38">
        <f t="shared" ref="F120:F130" si="15">(C120*$R$8)/100</f>
        <v>0</v>
      </c>
      <c r="G120" s="38"/>
      <c r="H120" s="39">
        <f t="shared" ref="H120:H130" si="16">F120/1440</f>
        <v>0</v>
      </c>
      <c r="I120" s="39"/>
      <c r="J120" s="39">
        <f>IF(AND(E120="A",E119="A"),L119,IF(AND(E120="A",E119&lt;&gt;"A"),$W$8,IF(AND(E120="B",E119="B"),L119,IF(AND(E120="B",E119&lt;&gt;"B"),$W$9,IF(AND(E120="C",E119="C"),L119,IF(AND(E120="C",E119&lt;&gt;"C"),$W$10,"Start Time"))))))</f>
        <v>0.75</v>
      </c>
      <c r="K120" s="39"/>
      <c r="L120" s="39">
        <f t="shared" ref="L120:L130" si="17">J120+H120</f>
        <v>0.75</v>
      </c>
      <c r="M120" s="38"/>
      <c r="W120" s="42"/>
      <c r="X120" s="42"/>
      <c r="Y120" s="42"/>
      <c r="AD120" s="1"/>
      <c r="AG120"/>
      <c r="BG120" s="1"/>
      <c r="BJ120"/>
      <c r="CJ120" s="1"/>
      <c r="CK120" s="1"/>
      <c r="CL120" s="1"/>
      <c r="CN120"/>
      <c r="CO120"/>
      <c r="CP120"/>
    </row>
    <row r="121" spans="2:94" ht="16" customHeight="1" x14ac:dyDescent="0.2">
      <c r="B121" s="30" t="s">
        <v>6</v>
      </c>
      <c r="C121" s="36">
        <v>0</v>
      </c>
      <c r="D121" s="37"/>
      <c r="E121" s="5" t="s">
        <v>18</v>
      </c>
      <c r="F121" s="38">
        <f t="shared" si="15"/>
        <v>0</v>
      </c>
      <c r="G121" s="38"/>
      <c r="H121" s="39">
        <f t="shared" si="16"/>
        <v>0</v>
      </c>
      <c r="I121" s="39"/>
      <c r="J121" s="39">
        <f>IF(AND(E121="A",E120="A"),L120,IF(AND(E121="A",E119="A"),L119,IF(AND(E121="A",E120&lt;&gt;"A",E119&lt;&gt;"A"),$W$8,IF(AND(E121="B",E120="B"),L120,IF(AND(E121="B",E119="B"),L119,IF(AND(E121="B",E120&lt;&gt;"B",E119&lt;&gt;"B"),$W$9,IF(AND(E121="C",E120="C"),L120,IF(AND(E121="C",E119="C"),L119,IF(E121="C",$W$10,"Start Time")))))))))</f>
        <v>0.75</v>
      </c>
      <c r="K121" s="39"/>
      <c r="L121" s="39">
        <f t="shared" si="17"/>
        <v>0.75</v>
      </c>
      <c r="M121" s="38"/>
      <c r="AD121" s="1"/>
      <c r="AG121"/>
      <c r="BG121" s="1"/>
      <c r="BJ121"/>
      <c r="CJ121" s="1"/>
      <c r="CK121" s="1"/>
      <c r="CL121" s="1"/>
      <c r="CN121"/>
      <c r="CO121"/>
      <c r="CP121"/>
    </row>
    <row r="122" spans="2:94" x14ac:dyDescent="0.2">
      <c r="B122" s="30" t="s">
        <v>7</v>
      </c>
      <c r="C122" s="36">
        <v>0</v>
      </c>
      <c r="D122" s="37"/>
      <c r="E122" s="5" t="s">
        <v>18</v>
      </c>
      <c r="F122" s="38">
        <f t="shared" si="15"/>
        <v>0</v>
      </c>
      <c r="G122" s="38"/>
      <c r="H122" s="39">
        <f t="shared" si="16"/>
        <v>0</v>
      </c>
      <c r="I122" s="39"/>
      <c r="J122" s="39">
        <f>IF(AND(E122="A",E121="A"),L121,IF(AND(E122="A",E120="A"),L120,IF(AND(E122="A",E119="A"),L119,IF(AND(E122="A",E121&lt;&gt;"A",E120&lt;&gt;"A",E119&lt;&gt;"A"),$W$8,IF(AND(E122="B",E121="B"),L121,IF(AND(E122="B",E120="B"),L120,IF(AND(E122="B",E119="B"),L119,IF(AND(E122="B",E121&lt;&gt;"B",E120&lt;&gt;"B"),$W$9,IF(AND(E122="C",E121="C"),L121,IF(AND(E122="C",E120="C"),L120,IF(AND(E122="C",E119="B"),L119,IF(E122="C",$W$10,"Start Time"))))))))))))</f>
        <v>0.75</v>
      </c>
      <c r="K122" s="39"/>
      <c r="L122" s="39">
        <f t="shared" si="17"/>
        <v>0.75</v>
      </c>
      <c r="M122" s="38"/>
    </row>
    <row r="123" spans="2:94" x14ac:dyDescent="0.2">
      <c r="B123" s="30" t="s">
        <v>8</v>
      </c>
      <c r="C123" s="36">
        <v>0</v>
      </c>
      <c r="D123" s="37"/>
      <c r="E123" s="5" t="s">
        <v>18</v>
      </c>
      <c r="F123" s="38">
        <f t="shared" si="15"/>
        <v>0</v>
      </c>
      <c r="G123" s="38"/>
      <c r="H123" s="39">
        <f t="shared" si="16"/>
        <v>0</v>
      </c>
      <c r="I123" s="39"/>
      <c r="J123" s="39">
        <f>IF(AND(E123="A",E122="A"),L122,IF(AND(E123="A",E121="A"),L121,IF(AND(E123="A",E120="A"),L120,IF(AND(E123="A",E119="A"),L119,IF(AND(E123="A",E122&lt;&gt;"A",E121&lt;&gt;"A",E120&lt;&gt;"A",E119&lt;&gt;"A"),$W$8,IF(AND(E123="B",E122="B"),L122,IF(AND(E123="B",E121="B"),L121,IF(AND(E123="B",E120="B"),L120,IF(AND(E123="B",E119="B"),L119,IF(AND(E123="B",E122&lt;&gt;"B",E121&lt;&gt;"B",E120&lt;&gt;"B",E119&lt;&gt;"B"),$W$9,IF(AND(E123="C",E122="C"),L122,IF(AND(E123="C",E121="C"),L121,IF(AND(E123="C",E120="C"),L120,IF(AND(E123="C",E119="C"),L119,IF(AND(E123="C",E122&lt;&gt;"C",E121&lt;&gt;"C",E120&lt;&gt;"C",E119&lt;&gt;"C"),$W$10,"Start Time")))))))))))))))</f>
        <v>0.75</v>
      </c>
      <c r="K123" s="39"/>
      <c r="L123" s="39">
        <f t="shared" si="17"/>
        <v>0.75</v>
      </c>
      <c r="M123" s="38"/>
    </row>
    <row r="124" spans="2:94" x14ac:dyDescent="0.2">
      <c r="B124" s="30" t="s">
        <v>9</v>
      </c>
      <c r="C124" s="36">
        <v>0</v>
      </c>
      <c r="D124" s="37"/>
      <c r="E124" s="5" t="s">
        <v>18</v>
      </c>
      <c r="F124" s="38">
        <f t="shared" si="15"/>
        <v>0</v>
      </c>
      <c r="G124" s="38"/>
      <c r="H124" s="39">
        <f t="shared" si="16"/>
        <v>0</v>
      </c>
      <c r="I124" s="39"/>
      <c r="J124" s="39">
        <f>IF(AND(E124="A",E123="A"),L123,IF(AND(E124="A",E122="A"),L122,IF(AND(E124="A",E121="A"),L121,IF(AND(E124="A",E120="A"),L120,IF(AND(E124="A",E119="A"),L119,IF(AND(E124="A",E123&lt;&gt;"A",E122&lt;&gt;"A",E121&lt;&gt;"A",E120&lt;&gt;"A",E119&lt;&gt;"A"),$W$8,IF(AND(E124="B",E123="B"),L123,IF(AND(E124="B",E122="B"),L122,IF(AND(E124="B",E121="B"),L121,IF(AND(E124="B",E120="B"),L120,IF(AND(E124="B",E119="B"),L119,IF(AND(E124="B",E123&lt;&gt;"B",E122&lt;&gt;"B",E121&lt;&gt;"B",E120&lt;&gt;"B",E119&lt;&gt;"B"),$W$9,IF(AND(E124="C",E123="C"),L123,IF(AND(E124="C",E122="C"),L122,IF(AND(E124="C",E121="C"),L121,IF(AND(E124="C",E120="C"),L120,IF(AND(E124="C",E119="C"),L119,IF(AND(E124="C",E123&lt;&gt;"C",E122&lt;&gt;"C",E121&lt;&gt;"C",E120&lt;&gt;"C",E119&lt;&gt;"C"),$W$10,"Start Time"))))))))))))))))))</f>
        <v>0.75</v>
      </c>
      <c r="K124" s="39"/>
      <c r="L124" s="39">
        <f t="shared" si="17"/>
        <v>0.75</v>
      </c>
      <c r="M124" s="38"/>
    </row>
    <row r="125" spans="2:94" x14ac:dyDescent="0.2">
      <c r="B125" s="30" t="s">
        <v>10</v>
      </c>
      <c r="C125" s="36">
        <v>0</v>
      </c>
      <c r="D125" s="37"/>
      <c r="E125" s="5" t="s">
        <v>18</v>
      </c>
      <c r="F125" s="38">
        <f t="shared" si="15"/>
        <v>0</v>
      </c>
      <c r="G125" s="38"/>
      <c r="H125" s="39">
        <f t="shared" si="16"/>
        <v>0</v>
      </c>
      <c r="I125" s="39"/>
      <c r="J125" s="39">
        <f>IF(AND(E125="A",E124="A"),L124,IF(AND(E125="A",E123="A"),L123,IF(AND(E125="A",E122="A"),L122,IF(AND(E125="A",E121="A"),L121,IF(AND(E125="A",E120="A"),L120,IF(AND(E125="A",E119="A"),L119,IF(AND(E125="A",E124&lt;&gt;"A",E123&lt;&gt;"A",E122&lt;&gt;"A",E121&lt;&gt;"A",E120&lt;&gt;"A",E119&lt;&gt;"A"),$W$8,IF(AND(E125="B",E124="B"),L124,IF(AND(E125="B",E123="B"),L123,IF(AND(E125="B",E122="B"),L122,IF(AND(E125="B",E121="B"),L121,IF(AND(E125="B",E120="B"),L120,IF(AND(E125="B",E119="B"),L119,IF(AND(E125="B",E124&lt;&gt;"B",E123&lt;&gt;"B",E122&lt;&gt;"B",E121&lt;&gt;"B",E120&lt;&gt;"B",E119&lt;&gt;"B"),$W$9,IF(AND(E125="C",E124="C"),L124,IF(AND(E125="C",E123="C"),L123,IF(AND(E125="C",E122="C"),L122,IF(AND(E125="C",E121="C"),L121,IF(AND(E125="C",E120="C"),L120,IF(AND(E125="C",E119="C"),L119,IF(AND(E125="C",E124&lt;&gt;"C",E123&lt;&gt;"C",E122&lt;&gt;"C",E121&lt;&gt;"C",E120&lt;&gt;"C",E119&lt;&gt;"C"),$W$10,"Start Time")))))))))))))))))))))</f>
        <v>0.75</v>
      </c>
      <c r="K125" s="39"/>
      <c r="L125" s="39">
        <f t="shared" si="17"/>
        <v>0.75</v>
      </c>
      <c r="M125" s="38"/>
      <c r="T125" s="40"/>
      <c r="U125" s="40"/>
      <c r="V125" s="40"/>
      <c r="W125" s="40"/>
      <c r="X125" s="40"/>
      <c r="Y125" s="40"/>
    </row>
    <row r="126" spans="2:94" x14ac:dyDescent="0.2">
      <c r="B126" s="30" t="s">
        <v>11</v>
      </c>
      <c r="C126" s="36">
        <v>0</v>
      </c>
      <c r="D126" s="37"/>
      <c r="E126" s="5" t="s">
        <v>18</v>
      </c>
      <c r="F126" s="38">
        <f t="shared" si="15"/>
        <v>0</v>
      </c>
      <c r="G126" s="38"/>
      <c r="H126" s="39">
        <f t="shared" si="16"/>
        <v>0</v>
      </c>
      <c r="I126" s="39"/>
      <c r="J126" s="39">
        <f>IF(AND(E126="A",E125="A"),L125,IF(AND(E126="A",E124="A"),L124,IF(AND(E126="A",E123="A"),L123,IF(AND(E126="A",E122="A"),L122,IF(AND(E126="A",E121="A"),L121,IF(AND(E126="A",E120="A"),L120,IF(AND(E126="A",E119="A"),L119,IF(AND(E126="A",E125&lt;&gt;"A",E124&lt;&gt;"A",E123&lt;&gt;"A",E122&lt;&gt;"A",E121&lt;&gt;"A",E120&lt;&gt;"A",E119&lt;&gt;"A"),$W$8,IF(AND(E126="B",E125="B"),L125,IF(AND(E126="B",E124="B"),L124,IF(AND(E126="B",E123="B"),L123,IF(AND(E126="B",E122="B"),L122,IF(AND(E126="B",E121="B"),L121,IF(AND(E126="B",E120="B"),L120,IF(AND(E126="B",E119="B"),L119,IF(AND(E126="B",E125&lt;&gt;"B",E124&lt;&gt;"B",E123&lt;&gt;"B",E122&lt;&gt;"B",E121&lt;&gt;"B",E120&lt;&gt;"B",E119&lt;&gt;"B"),$W$9,IF(AND(E126="C",E125="C"),L125,IF(AND(E126="C",E124="C"),L124,IF(AND(E126="C",E123="C"),L123,IF(AND(E126="C",E122="C"),L122,IF(AND(E126="C",E121="C"),L121,IF(AND(E126="C",E120="C"),L120,IF(AND(E126="C",E119="C"),L119,IF(AND(E126="C",E125&lt;&gt;"C",E124&lt;&gt;"C",E123&lt;&gt;"C",E122&lt;&gt;"C",E121&lt;&gt;"C",E120&lt;&gt;"C",E119&lt;&gt;"C"),$W$10,"Start Time"))))))))))))))))))))))))</f>
        <v>0.75</v>
      </c>
      <c r="K126" s="39"/>
      <c r="L126" s="39">
        <f t="shared" si="17"/>
        <v>0.75</v>
      </c>
      <c r="M126" s="38"/>
      <c r="T126" s="41"/>
      <c r="U126" s="42"/>
      <c r="V126" s="42"/>
      <c r="W126" s="42"/>
      <c r="X126" s="42"/>
      <c r="Y126" s="42"/>
    </row>
    <row r="127" spans="2:94" x14ac:dyDescent="0.2">
      <c r="B127" s="30" t="s">
        <v>12</v>
      </c>
      <c r="C127" s="36">
        <v>0</v>
      </c>
      <c r="D127" s="37"/>
      <c r="E127" s="5" t="s">
        <v>18</v>
      </c>
      <c r="F127" s="38">
        <f t="shared" si="15"/>
        <v>0</v>
      </c>
      <c r="G127" s="38"/>
      <c r="H127" s="39">
        <f t="shared" si="16"/>
        <v>0</v>
      </c>
      <c r="I127" s="39"/>
      <c r="J127" s="39">
        <f>IF(AND(E127="A",E126="A"),L126,IF(AND(E127="A",E125="A"),L125,IF(AND(E127="A",E124="A"),L124,IF(AND(E127="A",E123="A"),L123,IF(AND(E127="A",E122="A"),L122,IF(AND(E127="A",E121="A"),L121,IF(AND(E127="A",E120="A"),L120,IF(AND(E127="A",E119="A"),L119,IF(AND(E127="A",E126&lt;&gt;"A",E125&lt;&gt;"A",E124&lt;&gt;"A",E123&lt;&gt;"A",E122&lt;&gt;"A",E121&lt;&gt;"A",E120&lt;&gt;"A",E119&lt;&gt;"A"),$W$8,IF(AND(E127="B",E126="B"),L126,IF(AND(E127="B",E125="B"),L125,IF(AND(E127="B",E124="B"),L124,IF(AND(E127="B",E123="B"),L123,IF(AND(E127="B",E122="B"),L122,IF(AND(E127="B",E121="B"),L121,IF(AND(E127="B",E120="B"),L120,IF(AND(E127="B",E119="B"),L119,IF(AND(E127="B",E126&lt;&gt;"B",E125&lt;&gt;"B",E124&lt;&gt;"B",E123&lt;&gt;"B",E122&lt;&gt;"B",E121&lt;&gt;"B",E120&lt;&gt;"B",E119&lt;&gt;"B"),$W$9,IF(AND(E127="C",E126="C"),L126,IF(AND(E127="C",E125="C"),L125,IF(AND(E127="C",E124="C"),L124,IF(AND(E127="C",E123="C"),L123,IF(AND(E127="C",E122="C"),L122,IF(AND(E127="C",E121="C"),L121,IF(AND(E127="C",E120="C"),L120,IF(AND(E127="C",E119="C"),L119,IF(AND(E127="C",E126&lt;&gt;"C",E125&lt;&gt;"C",E124&lt;&gt;"C",E123&lt;&gt;"C",E122&lt;&gt;"C",E121&lt;&gt;"C",E120&lt;&gt;"C",E119&lt;&gt;"C"),$W$10,"Start Time")))))))))))))))))))))))))))</f>
        <v>0.75</v>
      </c>
      <c r="K127" s="39"/>
      <c r="L127" s="39">
        <f t="shared" si="17"/>
        <v>0.75</v>
      </c>
      <c r="M127" s="38"/>
    </row>
    <row r="128" spans="2:94" x14ac:dyDescent="0.2">
      <c r="B128" s="30" t="s">
        <v>13</v>
      </c>
      <c r="C128" s="36">
        <v>0</v>
      </c>
      <c r="D128" s="37"/>
      <c r="E128" s="5" t="s">
        <v>18</v>
      </c>
      <c r="F128" s="38">
        <f t="shared" si="15"/>
        <v>0</v>
      </c>
      <c r="G128" s="38"/>
      <c r="H128" s="39">
        <f t="shared" si="16"/>
        <v>0</v>
      </c>
      <c r="I128" s="39"/>
      <c r="J128" s="39">
        <f>IF(AND(E128="A",E127="A"),L127,IF(AND(E128="A",E126="A"),L126,IF(AND(E128="A",E125="A"),L125,IF(AND(E128="A",E124="A"),L124,IF(AND(E128="A",E123="A"),L123,IF(AND(E128="A",E122="A"),L122,IF(AND(E128="A",E121="A"),L121,IF(AND(E128="A",E120="A"),L120,IF(AND(E128="A",E119="A"),L119,IF(AND(E128="A",E127&lt;&gt;"A",E126&lt;&gt;"A",E125&lt;&gt;"A",E124&lt;&gt;"A",E123&lt;&gt;"A",E122&lt;&gt;"A",E121&lt;&gt;"A",E120&lt;&gt;"A",E119&lt;&gt;"A"),$W$8,IF(AND(E128="B",E127="B"),L127,IF(AND(E128="B",E126="B"),L126,IF(AND(E128="B",E125="B"),L125,IF(AND(E128="B",E124="B"),L124,IF(AND(E128="B",E123="B"),L123,IF(AND(E128="B",E122="B"),L122,IF(AND(E128="B",E121="B"),L121,IF(AND(E128="B",E120="B"),L120,IF(AND(E128="B",E119="B"),L119,IF(AND(E128="B",E127&lt;&gt;"B",E126&lt;&gt;"B",E125&lt;&gt;"B",E124&lt;&gt;"B",E123&lt;&gt;"B",E122&lt;&gt;"B",E121&lt;&gt;"B",E120&lt;&gt;"B",E119&lt;&gt;"B"),$W$9,IF(AND(E128="C",E127="C"),L127,IF(AND(E128="C",E126="C"),L126,IF(AND(E128="C",E125="C"),L125,IF(AND(E128="C",E124="C"),L124,IF(AND(E128="C",E123="C"),L123,IF(AND(E128="C",E122="C"),L122,IF(AND(E128="C",E121="C"),L121,IF(AND(E128="C",E120="C"),L120,IF(AND(E128="C",E119="C"),L119,IF(AND(E128="C",E127&lt;&gt;"C",E126&lt;&gt;"C",E125&lt;&gt;"C",E124&lt;&gt;"C",E123&lt;&gt;"C",E122&lt;&gt;"C",E121&lt;&gt;"C",E120&lt;&gt;"C",E119&lt;&gt;"C"),$W$10,"Start Time"))))))))))))))))))))))))))))))</f>
        <v>0.75</v>
      </c>
      <c r="K128" s="39"/>
      <c r="L128" s="39">
        <f t="shared" si="17"/>
        <v>0.75</v>
      </c>
      <c r="M128" s="38"/>
    </row>
    <row r="129" spans="2:94" x14ac:dyDescent="0.2">
      <c r="B129" s="30" t="s">
        <v>14</v>
      </c>
      <c r="C129" s="36">
        <v>0</v>
      </c>
      <c r="D129" s="37"/>
      <c r="E129" s="5" t="s">
        <v>18</v>
      </c>
      <c r="F129" s="38">
        <f t="shared" si="15"/>
        <v>0</v>
      </c>
      <c r="G129" s="38"/>
      <c r="H129" s="39">
        <f t="shared" si="16"/>
        <v>0</v>
      </c>
      <c r="I129" s="39"/>
      <c r="J129" s="39">
        <f>IF(AND(E129="A",E128="A"),L128,IF(AND(E129="A",E127="A"),L127,IF(AND(E129="A",E126="A"),L126,IF(AND(E129="A",E125="A"),L125,IF(AND(E129="A",E124="A"),L124,IF(AND(E129="A",E123="A"),L123,IF(AND(E129="A",E122="A"),L122,IF(AND(E129="A",E121="A"),L121,IF(AND(E129="A",E120="A"),L120,IF(AND(E129="A",E119="A"),L119,IF(AND(E129="A",E128&lt;&gt;"A",E127&lt;&gt;"A",E126&lt;&gt;"A",E125&lt;&gt;"A",E124&lt;&gt;"A",E123&lt;&gt;"A",E122&lt;&gt;"A",E121&lt;&gt;"A",E120&lt;&gt;"A",E119&lt;&gt;"A"),$W$8,IF(AND(E129="B",E128="B"),L128,IF(AND(E129="B",E127="B"),L127,IF(AND(E129="B",E126="B"),L126,IF(AND(E129="B",E125="B"),L125,IF(AND(E129="B",E124="B"),L124,IF(AND(E129="B",E123="B"),L123,IF(AND(E129="B",E122="B"),L122,IF(AND(E129="B",E121="B"),L121,IF(AND(E129="B",E120="B"),L120,IF(AND(E129="B",E119="B"),L119,IF(AND(E129="B",E128&lt;&gt;"B",E127&lt;&gt;"B",E126&lt;&gt;"B",E125&lt;&gt;"B",E124&lt;&gt;"B",E123&lt;&gt;"B",E122&lt;&gt;"B",E121&lt;&gt;"B",E120&lt;&gt;"B",E119&lt;&gt;"B"),$W$9,IF(AND(E129="C",E128="C"),L128,IF(AND(E129="C",E127="C"),L127,IF(AND(E129="C",E126="C"),L126,IF(AND(E129="C",E125="C"),L125,IF(AND(E129="C",E124="C"),L124,IF(AND(E129="C",E123="C"),L123,IF(AND(E129="C",E122="C"),L122,IF(AND(E129="C",E121="C"),L121,IF(AND(E129="C",E120="C"),L120,IF(AND(E129="C",E119="C"),L119,IF(AND(E129="C",E128&lt;&gt;"C",E127&lt;&gt;"C",E126&lt;&gt;"C",E125&lt;&gt;"C",E124&lt;&gt;"C",E123&lt;&gt;"C",E122&lt;&gt;"C",E121&lt;&gt;"C",E120&lt;&gt;"C",E119&lt;&gt;"C"),$W$10,"Start Time")))))))))))))))))))))))))))))))))</f>
        <v>0.75</v>
      </c>
      <c r="K129" s="39"/>
      <c r="L129" s="39">
        <f t="shared" si="17"/>
        <v>0.75</v>
      </c>
      <c r="M129" s="38"/>
    </row>
    <row r="130" spans="2:94" ht="17" thickBot="1" x14ac:dyDescent="0.25">
      <c r="B130" s="31" t="s">
        <v>15</v>
      </c>
      <c r="C130" s="36">
        <v>0</v>
      </c>
      <c r="D130" s="37"/>
      <c r="E130" s="5" t="s">
        <v>18</v>
      </c>
      <c r="F130" s="38">
        <f t="shared" si="15"/>
        <v>0</v>
      </c>
      <c r="G130" s="38"/>
      <c r="H130" s="39">
        <f t="shared" si="16"/>
        <v>0</v>
      </c>
      <c r="I130" s="39"/>
      <c r="J130" s="39">
        <f>IF(AND(E130="A",E129="A"),L129,IF(AND(E130="A",E128="A"),L128,IF(AND(E130="A",E127="A"),L127,IF(AND(E130="A",E126="A"),L126,IF(AND(E130="A",E125="A"),L125,IF(AND(E130="A",E124="A"),L124,IF(AND(E130="A",E123="A"),L123,IF(AND(E130="A",E122="A"),L122,IF(AND(E130="A",E121="A"),L121,IF(AND(E130="A",E120="A"),L120,IF(AND(E130="A",E119="A"),L119,IF(AND(E130="A",E129&lt;&gt;"A",E128&lt;&gt;"A",E127&lt;&gt;"A",E126&lt;&gt;"A",E125&lt;&gt;"A",E124&lt;&gt;"A",E123&lt;&gt;"A",E122&lt;&gt;"A",E121&lt;&gt;"A",E120&lt;&gt;"A",E119&lt;&gt;"A"),$W$8,IF(AND(E130="B",E129="B"),L129,IF(AND(E130="B",E128="B"),L128,IF(AND(E130="B",E127="B"),L127,IF(AND(E130="B",E126="B"),L126,IF(AND(E130="B",E125="B"),L125,IF(AND(E130="B",E124="B"),L124,IF(AND(E130="B",E123="B"),L123,IF(AND(E130="B",E122="B"),L122,IF(AND(E130="B",E121="B"),L121,IF(AND(E130="B",E120="B"),L120,IF(AND(E130="B",E119="B"),L119,IF(AND(E130="B",E129&lt;&gt;"B",E128&lt;&gt;"B",E127&lt;&gt;"B",E126&lt;&gt;"B",E125&lt;&gt;"B",E124&lt;&gt;"B",E123&lt;&gt;"B",E122&lt;&gt;"B",E121&lt;&gt;"B",E120&lt;&gt;"B",E119&lt;&gt;"B"),$W$9,IF(AND(E130="C",E129="C"),L129,IF(AND(E130="C",E128="C"),L128,IF(AND(E130="C",E127="C"),L127,IF(AND(E130="C",E126="C"),L126,IF(AND(E130="C",E125="C"),L125,IF(AND(E130="C",E124="C"),L124,IF(AND(E130="C",E123="C"),L123,IF(AND(E130="C",E122="C"),L122,IF(AND(E130="C",E121="C"),L121,IF(AND(E130="C",E120="C"),L120,IF(AND(E130="C",E119="C"),L119,IF(AND(E130="C",E129&lt;&gt;"C",E128&lt;&gt;"C",E127&lt;&gt;"C",E126&lt;&gt;"C",E125&lt;&gt;"C",E124&lt;&gt;"C",E123&lt;&gt;"C",E122&lt;&gt;"C",E121&lt;&gt;"C",E120&lt;&gt;"C",E119&lt;&gt;"C"),$W$10,"Start Time"))))))))))))))))))))))))))))))))))))</f>
        <v>0.75</v>
      </c>
      <c r="K130" s="39"/>
      <c r="L130" s="39">
        <f t="shared" si="17"/>
        <v>0.75</v>
      </c>
      <c r="M130" s="38"/>
    </row>
    <row r="131" spans="2:94" ht="17" thickBot="1" x14ac:dyDescent="0.25"/>
    <row r="132" spans="2:94" ht="16" customHeight="1" x14ac:dyDescent="0.2">
      <c r="C132" s="62" t="s">
        <v>29</v>
      </c>
      <c r="D132" s="63"/>
      <c r="E132" s="64"/>
      <c r="F132" s="65" t="s">
        <v>31</v>
      </c>
      <c r="G132" s="66"/>
      <c r="H132" s="66"/>
      <c r="I132" s="66"/>
      <c r="J132" s="66"/>
      <c r="K132" s="66"/>
      <c r="L132" s="66"/>
      <c r="M132" s="66"/>
      <c r="N132" s="66"/>
      <c r="O132" s="66"/>
      <c r="P132" s="67"/>
      <c r="R132" s="68" t="s">
        <v>21</v>
      </c>
      <c r="S132" s="68"/>
      <c r="T132" s="68"/>
    </row>
    <row r="133" spans="2:94" ht="16" customHeight="1" thickBot="1" x14ac:dyDescent="0.25">
      <c r="C133" s="17" t="s">
        <v>50</v>
      </c>
      <c r="D133" s="18" t="s">
        <v>51</v>
      </c>
      <c r="E133" s="19" t="s">
        <v>49</v>
      </c>
      <c r="F133" s="20" t="s">
        <v>22</v>
      </c>
      <c r="G133" s="35" t="s">
        <v>23</v>
      </c>
      <c r="H133" s="35" t="s">
        <v>24</v>
      </c>
      <c r="I133" s="35" t="s">
        <v>25</v>
      </c>
      <c r="J133" s="35" t="s">
        <v>26</v>
      </c>
      <c r="K133" s="35" t="s">
        <v>27</v>
      </c>
      <c r="L133" s="35" t="s">
        <v>28</v>
      </c>
      <c r="M133" s="22" t="s">
        <v>40</v>
      </c>
      <c r="N133" s="35" t="s">
        <v>41</v>
      </c>
      <c r="O133" s="69" t="s">
        <v>30</v>
      </c>
      <c r="P133" s="70"/>
      <c r="R133" s="68"/>
      <c r="S133" s="68"/>
      <c r="T133" s="68"/>
      <c r="W133" s="10" t="s">
        <v>29</v>
      </c>
      <c r="X133" t="s">
        <v>30</v>
      </c>
    </row>
    <row r="134" spans="2:94" ht="16" customHeight="1" x14ac:dyDescent="0.2">
      <c r="B134" s="23" t="s">
        <v>18</v>
      </c>
      <c r="C134" s="14">
        <v>0</v>
      </c>
      <c r="D134" s="15" t="s">
        <v>51</v>
      </c>
      <c r="E134" s="16">
        <v>0</v>
      </c>
      <c r="F134" s="3" t="s">
        <v>39</v>
      </c>
      <c r="G134" s="3" t="s">
        <v>39</v>
      </c>
      <c r="H134" s="3" t="s">
        <v>39</v>
      </c>
      <c r="I134" s="3" t="s">
        <v>39</v>
      </c>
      <c r="J134" s="3" t="s">
        <v>39</v>
      </c>
      <c r="K134" s="3" t="s">
        <v>39</v>
      </c>
      <c r="L134" s="3" t="s">
        <v>39</v>
      </c>
      <c r="M134" s="6" t="s">
        <v>39</v>
      </c>
      <c r="N134" s="6" t="s">
        <v>39</v>
      </c>
      <c r="O134" s="71">
        <v>0</v>
      </c>
      <c r="P134" s="72"/>
      <c r="R134" s="73">
        <v>100</v>
      </c>
      <c r="S134" s="74"/>
      <c r="T134" s="79" t="s">
        <v>32</v>
      </c>
      <c r="W134" s="59">
        <f>E134+C134</f>
        <v>0</v>
      </c>
      <c r="X134" s="59"/>
    </row>
    <row r="135" spans="2:94" ht="16" customHeight="1" x14ac:dyDescent="0.2">
      <c r="B135" s="24" t="s">
        <v>19</v>
      </c>
      <c r="C135" s="13">
        <v>0</v>
      </c>
      <c r="D135" s="11" t="s">
        <v>51</v>
      </c>
      <c r="E135" s="12">
        <v>0</v>
      </c>
      <c r="F135" s="3" t="s">
        <v>39</v>
      </c>
      <c r="G135" s="3" t="s">
        <v>39</v>
      </c>
      <c r="H135" s="3" t="s">
        <v>39</v>
      </c>
      <c r="I135" s="3" t="s">
        <v>39</v>
      </c>
      <c r="J135" s="3" t="s">
        <v>39</v>
      </c>
      <c r="K135" s="3" t="s">
        <v>39</v>
      </c>
      <c r="L135" s="3" t="s">
        <v>39</v>
      </c>
      <c r="M135" s="6" t="s">
        <v>39</v>
      </c>
      <c r="N135" s="6" t="s">
        <v>39</v>
      </c>
      <c r="O135" s="60">
        <v>0</v>
      </c>
      <c r="P135" s="61"/>
      <c r="R135" s="75"/>
      <c r="S135" s="76"/>
      <c r="T135" s="80"/>
      <c r="W135" s="59">
        <f>E135+C135</f>
        <v>0</v>
      </c>
      <c r="X135" s="59"/>
    </row>
    <row r="136" spans="2:94" ht="17" customHeight="1" thickBot="1" x14ac:dyDescent="0.25">
      <c r="B136" s="25" t="s">
        <v>20</v>
      </c>
      <c r="C136" s="13">
        <v>0</v>
      </c>
      <c r="D136" s="11" t="s">
        <v>51</v>
      </c>
      <c r="E136" s="12">
        <v>0</v>
      </c>
      <c r="F136" s="3" t="s">
        <v>39</v>
      </c>
      <c r="G136" s="3" t="s">
        <v>39</v>
      </c>
      <c r="H136" s="3" t="s">
        <v>39</v>
      </c>
      <c r="I136" s="3" t="s">
        <v>39</v>
      </c>
      <c r="J136" s="3" t="s">
        <v>39</v>
      </c>
      <c r="K136" s="3" t="s">
        <v>39</v>
      </c>
      <c r="L136" s="3" t="s">
        <v>39</v>
      </c>
      <c r="M136" s="6" t="s">
        <v>39</v>
      </c>
      <c r="N136" s="6" t="s">
        <v>39</v>
      </c>
      <c r="O136" s="60">
        <v>0</v>
      </c>
      <c r="P136" s="61"/>
      <c r="R136" s="77"/>
      <c r="S136" s="78"/>
      <c r="T136" s="81"/>
      <c r="W136" s="59">
        <f>E136+C136</f>
        <v>0</v>
      </c>
      <c r="X136" s="59"/>
    </row>
    <row r="137" spans="2:94" ht="10" customHeight="1" thickBot="1" x14ac:dyDescent="0.25"/>
    <row r="138" spans="2:94" x14ac:dyDescent="0.2">
      <c r="B138" s="2"/>
      <c r="C138" s="54" t="s">
        <v>16</v>
      </c>
      <c r="D138" s="27"/>
      <c r="E138" s="56" t="s">
        <v>36</v>
      </c>
      <c r="F138" s="58" t="s">
        <v>33</v>
      </c>
      <c r="G138" s="58"/>
      <c r="H138" s="58" t="s">
        <v>33</v>
      </c>
      <c r="I138" s="58"/>
      <c r="J138" s="49" t="s">
        <v>29</v>
      </c>
      <c r="K138" s="49"/>
      <c r="L138" s="49" t="s">
        <v>42</v>
      </c>
      <c r="M138" s="50"/>
      <c r="W138" s="44"/>
      <c r="X138" s="44"/>
      <c r="Y138" s="44"/>
      <c r="Z138" s="44"/>
      <c r="AD138" s="1"/>
      <c r="AG138"/>
      <c r="BG138" s="1"/>
      <c r="BJ138"/>
      <c r="CJ138" s="1"/>
      <c r="CK138" s="1"/>
      <c r="CL138" s="1"/>
      <c r="CN138"/>
      <c r="CO138"/>
      <c r="CP138"/>
    </row>
    <row r="139" spans="2:94" ht="17" thickBot="1" x14ac:dyDescent="0.25">
      <c r="B139" s="2"/>
      <c r="C139" s="55"/>
      <c r="D139" s="28"/>
      <c r="E139" s="57"/>
      <c r="F139" s="53" t="s">
        <v>34</v>
      </c>
      <c r="G139" s="53"/>
      <c r="H139" s="53" t="s">
        <v>35</v>
      </c>
      <c r="I139" s="53"/>
      <c r="J139" s="51"/>
      <c r="K139" s="51"/>
      <c r="L139" s="51"/>
      <c r="M139" s="52"/>
      <c r="W139" s="41"/>
      <c r="X139" s="42"/>
      <c r="Y139" s="42"/>
      <c r="Z139" s="42"/>
      <c r="AD139" s="1"/>
      <c r="AG139"/>
      <c r="BG139" s="1"/>
      <c r="BJ139"/>
      <c r="CJ139" s="1"/>
      <c r="CK139" s="1"/>
      <c r="CL139" s="1"/>
      <c r="CN139"/>
      <c r="CO139"/>
      <c r="CP139"/>
    </row>
    <row r="140" spans="2:94" ht="16" customHeight="1" x14ac:dyDescent="0.2">
      <c r="B140" s="29" t="s">
        <v>4</v>
      </c>
      <c r="C140" s="45">
        <v>0</v>
      </c>
      <c r="D140" s="46"/>
      <c r="E140" s="4" t="s">
        <v>18</v>
      </c>
      <c r="F140" s="47">
        <f>(C140*$R$8)/100</f>
        <v>0</v>
      </c>
      <c r="G140" s="47"/>
      <c r="H140" s="48">
        <f>F140/1440</f>
        <v>0</v>
      </c>
      <c r="I140" s="48"/>
      <c r="J140" s="48">
        <f>IF(E140="A",$W$8,IF(E140="B",$W$9,IF(E140="C",$W$10,"Start Time")))</f>
        <v>0.75</v>
      </c>
      <c r="K140" s="48"/>
      <c r="L140" s="48">
        <f>J140+H140</f>
        <v>0.75</v>
      </c>
      <c r="M140" s="47"/>
      <c r="W140" s="43"/>
      <c r="X140" s="44"/>
      <c r="Y140" s="44"/>
      <c r="Z140" s="44"/>
      <c r="AD140" s="1"/>
      <c r="AG140"/>
      <c r="BG140" s="1"/>
      <c r="BJ140"/>
      <c r="CJ140" s="1"/>
      <c r="CK140" s="1"/>
      <c r="CL140" s="1"/>
      <c r="CN140"/>
      <c r="CO140"/>
      <c r="CP140"/>
    </row>
    <row r="141" spans="2:94" ht="16" customHeight="1" x14ac:dyDescent="0.2">
      <c r="B141" s="30" t="s">
        <v>5</v>
      </c>
      <c r="C141" s="36">
        <v>0</v>
      </c>
      <c r="D141" s="37"/>
      <c r="E141" s="5" t="s">
        <v>18</v>
      </c>
      <c r="F141" s="38">
        <f t="shared" ref="F141:F151" si="18">(C141*$R$8)/100</f>
        <v>0</v>
      </c>
      <c r="G141" s="38"/>
      <c r="H141" s="39">
        <f t="shared" ref="H141:H151" si="19">F141/1440</f>
        <v>0</v>
      </c>
      <c r="I141" s="39"/>
      <c r="J141" s="39">
        <f>IF(AND(E141="A",E140="A"),L140,IF(AND(E141="A",E140&lt;&gt;"A"),$W$8,IF(AND(E141="B",E140="B"),L140,IF(AND(E141="B",E140&lt;&gt;"B"),$W$9,IF(AND(E141="C",E140="C"),L140,IF(AND(E141="C",E140&lt;&gt;"C"),$W$10,"Start Time"))))))</f>
        <v>0.75</v>
      </c>
      <c r="K141" s="39"/>
      <c r="L141" s="39">
        <f t="shared" ref="L141:L151" si="20">J141+H141</f>
        <v>0.75</v>
      </c>
      <c r="M141" s="38"/>
      <c r="W141" s="42"/>
      <c r="X141" s="42"/>
      <c r="Y141" s="42"/>
      <c r="AD141" s="1"/>
      <c r="AG141"/>
      <c r="BG141" s="1"/>
      <c r="BJ141"/>
      <c r="CJ141" s="1"/>
      <c r="CK141" s="1"/>
      <c r="CL141" s="1"/>
      <c r="CN141"/>
      <c r="CO141"/>
      <c r="CP141"/>
    </row>
    <row r="142" spans="2:94" ht="16" customHeight="1" x14ac:dyDescent="0.2">
      <c r="B142" s="30" t="s">
        <v>6</v>
      </c>
      <c r="C142" s="36">
        <v>0</v>
      </c>
      <c r="D142" s="37"/>
      <c r="E142" s="5" t="s">
        <v>18</v>
      </c>
      <c r="F142" s="38">
        <f t="shared" si="18"/>
        <v>0</v>
      </c>
      <c r="G142" s="38"/>
      <c r="H142" s="39">
        <f t="shared" si="19"/>
        <v>0</v>
      </c>
      <c r="I142" s="39"/>
      <c r="J142" s="39">
        <f>IF(AND(E142="A",E141="A"),L141,IF(AND(E142="A",E140="A"),L140,IF(AND(E142="A",E141&lt;&gt;"A",E140&lt;&gt;"A"),$W$8,IF(AND(E142="B",E141="B"),L141,IF(AND(E142="B",E140="B"),L140,IF(AND(E142="B",E141&lt;&gt;"B",E140&lt;&gt;"B"),$W$9,IF(AND(E142="C",E141="C"),L141,IF(AND(E142="C",E140="C"),L140,IF(E142="C",$W$10,"Start Time")))))))))</f>
        <v>0.75</v>
      </c>
      <c r="K142" s="39"/>
      <c r="L142" s="39">
        <f t="shared" si="20"/>
        <v>0.75</v>
      </c>
      <c r="M142" s="38"/>
      <c r="AD142" s="1"/>
      <c r="AG142"/>
      <c r="BG142" s="1"/>
      <c r="BJ142"/>
      <c r="CJ142" s="1"/>
      <c r="CK142" s="1"/>
      <c r="CL142" s="1"/>
      <c r="CN142"/>
      <c r="CO142"/>
      <c r="CP142"/>
    </row>
    <row r="143" spans="2:94" x14ac:dyDescent="0.2">
      <c r="B143" s="30" t="s">
        <v>7</v>
      </c>
      <c r="C143" s="36">
        <v>0</v>
      </c>
      <c r="D143" s="37"/>
      <c r="E143" s="5" t="s">
        <v>18</v>
      </c>
      <c r="F143" s="38">
        <f t="shared" si="18"/>
        <v>0</v>
      </c>
      <c r="G143" s="38"/>
      <c r="H143" s="39">
        <f t="shared" si="19"/>
        <v>0</v>
      </c>
      <c r="I143" s="39"/>
      <c r="J143" s="39">
        <f>IF(AND(E143="A",E142="A"),L142,IF(AND(E143="A",E141="A"),L141,IF(AND(E143="A",E140="A"),L140,IF(AND(E143="A",E142&lt;&gt;"A",E141&lt;&gt;"A",E140&lt;&gt;"A"),$W$8,IF(AND(E143="B",E142="B"),L142,IF(AND(E143="B",E141="B"),L141,IF(AND(E143="B",E140="B"),L140,IF(AND(E143="B",E142&lt;&gt;"B",E141&lt;&gt;"B"),$W$9,IF(AND(E143="C",E142="C"),L142,IF(AND(E143="C",E141="C"),L141,IF(AND(E143="C",E140="B"),L140,IF(E143="C",$W$10,"Start Time"))))))))))))</f>
        <v>0.75</v>
      </c>
      <c r="K143" s="39"/>
      <c r="L143" s="39">
        <f t="shared" si="20"/>
        <v>0.75</v>
      </c>
      <c r="M143" s="38"/>
    </row>
    <row r="144" spans="2:94" x14ac:dyDescent="0.2">
      <c r="B144" s="30" t="s">
        <v>8</v>
      </c>
      <c r="C144" s="36">
        <v>0</v>
      </c>
      <c r="D144" s="37"/>
      <c r="E144" s="5" t="s">
        <v>18</v>
      </c>
      <c r="F144" s="38">
        <f t="shared" si="18"/>
        <v>0</v>
      </c>
      <c r="G144" s="38"/>
      <c r="H144" s="39">
        <f t="shared" si="19"/>
        <v>0</v>
      </c>
      <c r="I144" s="39"/>
      <c r="J144" s="39">
        <f>IF(AND(E144="A",E143="A"),L143,IF(AND(E144="A",E142="A"),L142,IF(AND(E144="A",E141="A"),L141,IF(AND(E144="A",E140="A"),L140,IF(AND(E144="A",E143&lt;&gt;"A",E142&lt;&gt;"A",E141&lt;&gt;"A",E140&lt;&gt;"A"),$W$8,IF(AND(E144="B",E143="B"),L143,IF(AND(E144="B",E142="B"),L142,IF(AND(E144="B",E141="B"),L141,IF(AND(E144="B",E140="B"),L140,IF(AND(E144="B",E143&lt;&gt;"B",E142&lt;&gt;"B",E141&lt;&gt;"B",E140&lt;&gt;"B"),$W$9,IF(AND(E144="C",E143="C"),L143,IF(AND(E144="C",E142="C"),L142,IF(AND(E144="C",E141="C"),L141,IF(AND(E144="C",E140="C"),L140,IF(AND(E144="C",E143&lt;&gt;"C",E142&lt;&gt;"C",E141&lt;&gt;"C",E140&lt;&gt;"C"),$W$10,"Start Time")))))))))))))))</f>
        <v>0.75</v>
      </c>
      <c r="K144" s="39"/>
      <c r="L144" s="39">
        <f t="shared" si="20"/>
        <v>0.75</v>
      </c>
      <c r="M144" s="38"/>
    </row>
    <row r="145" spans="2:94" x14ac:dyDescent="0.2">
      <c r="B145" s="30" t="s">
        <v>9</v>
      </c>
      <c r="C145" s="36">
        <v>0</v>
      </c>
      <c r="D145" s="37"/>
      <c r="E145" s="5" t="s">
        <v>18</v>
      </c>
      <c r="F145" s="38">
        <f t="shared" si="18"/>
        <v>0</v>
      </c>
      <c r="G145" s="38"/>
      <c r="H145" s="39">
        <f t="shared" si="19"/>
        <v>0</v>
      </c>
      <c r="I145" s="39"/>
      <c r="J145" s="39">
        <f>IF(AND(E145="A",E144="A"),L144,IF(AND(E145="A",E143="A"),L143,IF(AND(E145="A",E142="A"),L142,IF(AND(E145="A",E141="A"),L141,IF(AND(E145="A",E140="A"),L140,IF(AND(E145="A",E144&lt;&gt;"A",E143&lt;&gt;"A",E142&lt;&gt;"A",E141&lt;&gt;"A",E140&lt;&gt;"A"),$W$8,IF(AND(E145="B",E144="B"),L144,IF(AND(E145="B",E143="B"),L143,IF(AND(E145="B",E142="B"),L142,IF(AND(E145="B",E141="B"),L141,IF(AND(E145="B",E140="B"),L140,IF(AND(E145="B",E144&lt;&gt;"B",E143&lt;&gt;"B",E142&lt;&gt;"B",E141&lt;&gt;"B",E140&lt;&gt;"B"),$W$9,IF(AND(E145="C",E144="C"),L144,IF(AND(E145="C",E143="C"),L143,IF(AND(E145="C",E142="C"),L142,IF(AND(E145="C",E141="C"),L141,IF(AND(E145="C",E140="C"),L140,IF(AND(E145="C",E144&lt;&gt;"C",E143&lt;&gt;"C",E142&lt;&gt;"C",E141&lt;&gt;"C",E140&lt;&gt;"C"),$W$10,"Start Time"))))))))))))))))))</f>
        <v>0.75</v>
      </c>
      <c r="K145" s="39"/>
      <c r="L145" s="39">
        <f t="shared" si="20"/>
        <v>0.75</v>
      </c>
      <c r="M145" s="38"/>
    </row>
    <row r="146" spans="2:94" x14ac:dyDescent="0.2">
      <c r="B146" s="30" t="s">
        <v>10</v>
      </c>
      <c r="C146" s="36">
        <v>0</v>
      </c>
      <c r="D146" s="37"/>
      <c r="E146" s="5" t="s">
        <v>18</v>
      </c>
      <c r="F146" s="38">
        <f t="shared" si="18"/>
        <v>0</v>
      </c>
      <c r="G146" s="38"/>
      <c r="H146" s="39">
        <f t="shared" si="19"/>
        <v>0</v>
      </c>
      <c r="I146" s="39"/>
      <c r="J146" s="39">
        <f>IF(AND(E146="A",E145="A"),L145,IF(AND(E146="A",E144="A"),L144,IF(AND(E146="A",E143="A"),L143,IF(AND(E146="A",E142="A"),L142,IF(AND(E146="A",E141="A"),L141,IF(AND(E146="A",E140="A"),L140,IF(AND(E146="A",E145&lt;&gt;"A",E144&lt;&gt;"A",E143&lt;&gt;"A",E142&lt;&gt;"A",E141&lt;&gt;"A",E140&lt;&gt;"A"),$W$8,IF(AND(E146="B",E145="B"),L145,IF(AND(E146="B",E144="B"),L144,IF(AND(E146="B",E143="B"),L143,IF(AND(E146="B",E142="B"),L142,IF(AND(E146="B",E141="B"),L141,IF(AND(E146="B",E140="B"),L140,IF(AND(E146="B",E145&lt;&gt;"B",E144&lt;&gt;"B",E143&lt;&gt;"B",E142&lt;&gt;"B",E141&lt;&gt;"B",E140&lt;&gt;"B"),$W$9,IF(AND(E146="C",E145="C"),L145,IF(AND(E146="C",E144="C"),L144,IF(AND(E146="C",E143="C"),L143,IF(AND(E146="C",E142="C"),L142,IF(AND(E146="C",E141="C"),L141,IF(AND(E146="C",E140="C"),L140,IF(AND(E146="C",E145&lt;&gt;"C",E144&lt;&gt;"C",E143&lt;&gt;"C",E142&lt;&gt;"C",E141&lt;&gt;"C",E140&lt;&gt;"C"),$W$10,"Start Time")))))))))))))))))))))</f>
        <v>0.75</v>
      </c>
      <c r="K146" s="39"/>
      <c r="L146" s="39">
        <f t="shared" si="20"/>
        <v>0.75</v>
      </c>
      <c r="M146" s="38"/>
      <c r="T146" s="40"/>
      <c r="U146" s="40"/>
      <c r="V146" s="40"/>
      <c r="W146" s="40"/>
      <c r="X146" s="40"/>
      <c r="Y146" s="40"/>
    </row>
    <row r="147" spans="2:94" x14ac:dyDescent="0.2">
      <c r="B147" s="30" t="s">
        <v>11</v>
      </c>
      <c r="C147" s="36">
        <v>0</v>
      </c>
      <c r="D147" s="37"/>
      <c r="E147" s="5" t="s">
        <v>18</v>
      </c>
      <c r="F147" s="38">
        <f t="shared" si="18"/>
        <v>0</v>
      </c>
      <c r="G147" s="38"/>
      <c r="H147" s="39">
        <f t="shared" si="19"/>
        <v>0</v>
      </c>
      <c r="I147" s="39"/>
      <c r="J147" s="39">
        <f>IF(AND(E147="A",E146="A"),L146,IF(AND(E147="A",E145="A"),L145,IF(AND(E147="A",E144="A"),L144,IF(AND(E147="A",E143="A"),L143,IF(AND(E147="A",E142="A"),L142,IF(AND(E147="A",E141="A"),L141,IF(AND(E147="A",E140="A"),L140,IF(AND(E147="A",E146&lt;&gt;"A",E145&lt;&gt;"A",E144&lt;&gt;"A",E143&lt;&gt;"A",E142&lt;&gt;"A",E141&lt;&gt;"A",E140&lt;&gt;"A"),$W$8,IF(AND(E147="B",E146="B"),L146,IF(AND(E147="B",E145="B"),L145,IF(AND(E147="B",E144="B"),L144,IF(AND(E147="B",E143="B"),L143,IF(AND(E147="B",E142="B"),L142,IF(AND(E147="B",E141="B"),L141,IF(AND(E147="B",E140="B"),L140,IF(AND(E147="B",E146&lt;&gt;"B",E145&lt;&gt;"B",E144&lt;&gt;"B",E143&lt;&gt;"B",E142&lt;&gt;"B",E141&lt;&gt;"B",E140&lt;&gt;"B"),$W$9,IF(AND(E147="C",E146="C"),L146,IF(AND(E147="C",E145="C"),L145,IF(AND(E147="C",E144="C"),L144,IF(AND(E147="C",E143="C"),L143,IF(AND(E147="C",E142="C"),L142,IF(AND(E147="C",E141="C"),L141,IF(AND(E147="C",E140="C"),L140,IF(AND(E147="C",E146&lt;&gt;"C",E145&lt;&gt;"C",E144&lt;&gt;"C",E143&lt;&gt;"C",E142&lt;&gt;"C",E141&lt;&gt;"C",E140&lt;&gt;"C"),$W$10,"Start Time"))))))))))))))))))))))))</f>
        <v>0.75</v>
      </c>
      <c r="K147" s="39"/>
      <c r="L147" s="39">
        <f t="shared" si="20"/>
        <v>0.75</v>
      </c>
      <c r="M147" s="38"/>
      <c r="T147" s="41"/>
      <c r="U147" s="42"/>
      <c r="V147" s="42"/>
      <c r="W147" s="42"/>
      <c r="X147" s="42"/>
      <c r="Y147" s="42"/>
    </row>
    <row r="148" spans="2:94" x14ac:dyDescent="0.2">
      <c r="B148" s="30" t="s">
        <v>12</v>
      </c>
      <c r="C148" s="36">
        <v>0</v>
      </c>
      <c r="D148" s="37"/>
      <c r="E148" s="5" t="s">
        <v>18</v>
      </c>
      <c r="F148" s="38">
        <f t="shared" si="18"/>
        <v>0</v>
      </c>
      <c r="G148" s="38"/>
      <c r="H148" s="39">
        <f t="shared" si="19"/>
        <v>0</v>
      </c>
      <c r="I148" s="39"/>
      <c r="J148" s="39">
        <f>IF(AND(E148="A",E147="A"),L147,IF(AND(E148="A",E146="A"),L146,IF(AND(E148="A",E145="A"),L145,IF(AND(E148="A",E144="A"),L144,IF(AND(E148="A",E143="A"),L143,IF(AND(E148="A",E142="A"),L142,IF(AND(E148="A",E141="A"),L141,IF(AND(E148="A",E140="A"),L140,IF(AND(E148="A",E147&lt;&gt;"A",E146&lt;&gt;"A",E145&lt;&gt;"A",E144&lt;&gt;"A",E143&lt;&gt;"A",E142&lt;&gt;"A",E141&lt;&gt;"A",E140&lt;&gt;"A"),$W$8,IF(AND(E148="B",E147="B"),L147,IF(AND(E148="B",E146="B"),L146,IF(AND(E148="B",E145="B"),L145,IF(AND(E148="B",E144="B"),L144,IF(AND(E148="B",E143="B"),L143,IF(AND(E148="B",E142="B"),L142,IF(AND(E148="B",E141="B"),L141,IF(AND(E148="B",E140="B"),L140,IF(AND(E148="B",E147&lt;&gt;"B",E146&lt;&gt;"B",E145&lt;&gt;"B",E144&lt;&gt;"B",E143&lt;&gt;"B",E142&lt;&gt;"B",E141&lt;&gt;"B",E140&lt;&gt;"B"),$W$9,IF(AND(E148="C",E147="C"),L147,IF(AND(E148="C",E146="C"),L146,IF(AND(E148="C",E145="C"),L145,IF(AND(E148="C",E144="C"),L144,IF(AND(E148="C",E143="C"),L143,IF(AND(E148="C",E142="C"),L142,IF(AND(E148="C",E141="C"),L141,IF(AND(E148="C",E140="C"),L140,IF(AND(E148="C",E147&lt;&gt;"C",E146&lt;&gt;"C",E145&lt;&gt;"C",E144&lt;&gt;"C",E143&lt;&gt;"C",E142&lt;&gt;"C",E141&lt;&gt;"C",E140&lt;&gt;"C"),$W$10,"Start Time")))))))))))))))))))))))))))</f>
        <v>0.75</v>
      </c>
      <c r="K148" s="39"/>
      <c r="L148" s="39">
        <f t="shared" si="20"/>
        <v>0.75</v>
      </c>
      <c r="M148" s="38"/>
    </row>
    <row r="149" spans="2:94" x14ac:dyDescent="0.2">
      <c r="B149" s="30" t="s">
        <v>13</v>
      </c>
      <c r="C149" s="36">
        <v>0</v>
      </c>
      <c r="D149" s="37"/>
      <c r="E149" s="5" t="s">
        <v>18</v>
      </c>
      <c r="F149" s="38">
        <f t="shared" si="18"/>
        <v>0</v>
      </c>
      <c r="G149" s="38"/>
      <c r="H149" s="39">
        <f t="shared" si="19"/>
        <v>0</v>
      </c>
      <c r="I149" s="39"/>
      <c r="J149" s="39">
        <f>IF(AND(E149="A",E148="A"),L148,IF(AND(E149="A",E147="A"),L147,IF(AND(E149="A",E146="A"),L146,IF(AND(E149="A",E145="A"),L145,IF(AND(E149="A",E144="A"),L144,IF(AND(E149="A",E143="A"),L143,IF(AND(E149="A",E142="A"),L142,IF(AND(E149="A",E141="A"),L141,IF(AND(E149="A",E140="A"),L140,IF(AND(E149="A",E148&lt;&gt;"A",E147&lt;&gt;"A",E146&lt;&gt;"A",E145&lt;&gt;"A",E144&lt;&gt;"A",E143&lt;&gt;"A",E142&lt;&gt;"A",E141&lt;&gt;"A",E140&lt;&gt;"A"),$W$8,IF(AND(E149="B",E148="B"),L148,IF(AND(E149="B",E147="B"),L147,IF(AND(E149="B",E146="B"),L146,IF(AND(E149="B",E145="B"),L145,IF(AND(E149="B",E144="B"),L144,IF(AND(E149="B",E143="B"),L143,IF(AND(E149="B",E142="B"),L142,IF(AND(E149="B",E141="B"),L141,IF(AND(E149="B",E140="B"),L140,IF(AND(E149="B",E148&lt;&gt;"B",E147&lt;&gt;"B",E146&lt;&gt;"B",E145&lt;&gt;"B",E144&lt;&gt;"B",E143&lt;&gt;"B",E142&lt;&gt;"B",E141&lt;&gt;"B",E140&lt;&gt;"B"),$W$9,IF(AND(E149="C",E148="C"),L148,IF(AND(E149="C",E147="C"),L147,IF(AND(E149="C",E146="C"),L146,IF(AND(E149="C",E145="C"),L145,IF(AND(E149="C",E144="C"),L144,IF(AND(E149="C",E143="C"),L143,IF(AND(E149="C",E142="C"),L142,IF(AND(E149="C",E141="C"),L141,IF(AND(E149="C",E140="C"),L140,IF(AND(E149="C",E148&lt;&gt;"C",E147&lt;&gt;"C",E146&lt;&gt;"C",E145&lt;&gt;"C",E144&lt;&gt;"C",E143&lt;&gt;"C",E142&lt;&gt;"C",E141&lt;&gt;"C",E140&lt;&gt;"C"),$W$10,"Start Time"))))))))))))))))))))))))))))))</f>
        <v>0.75</v>
      </c>
      <c r="K149" s="39"/>
      <c r="L149" s="39">
        <f t="shared" si="20"/>
        <v>0.75</v>
      </c>
      <c r="M149" s="38"/>
    </row>
    <row r="150" spans="2:94" x14ac:dyDescent="0.2">
      <c r="B150" s="30" t="s">
        <v>14</v>
      </c>
      <c r="C150" s="36">
        <v>0</v>
      </c>
      <c r="D150" s="37"/>
      <c r="E150" s="5" t="s">
        <v>18</v>
      </c>
      <c r="F150" s="38">
        <f t="shared" si="18"/>
        <v>0</v>
      </c>
      <c r="G150" s="38"/>
      <c r="H150" s="39">
        <f t="shared" si="19"/>
        <v>0</v>
      </c>
      <c r="I150" s="39"/>
      <c r="J150" s="39">
        <f>IF(AND(E150="A",E149="A"),L149,IF(AND(E150="A",E148="A"),L148,IF(AND(E150="A",E147="A"),L147,IF(AND(E150="A",E146="A"),L146,IF(AND(E150="A",E145="A"),L145,IF(AND(E150="A",E144="A"),L144,IF(AND(E150="A",E143="A"),L143,IF(AND(E150="A",E142="A"),L142,IF(AND(E150="A",E141="A"),L141,IF(AND(E150="A",E140="A"),L140,IF(AND(E150="A",E149&lt;&gt;"A",E148&lt;&gt;"A",E147&lt;&gt;"A",E146&lt;&gt;"A",E145&lt;&gt;"A",E144&lt;&gt;"A",E143&lt;&gt;"A",E142&lt;&gt;"A",E141&lt;&gt;"A",E140&lt;&gt;"A"),$W$8,IF(AND(E150="B",E149="B"),L149,IF(AND(E150="B",E148="B"),L148,IF(AND(E150="B",E147="B"),L147,IF(AND(E150="B",E146="B"),L146,IF(AND(E150="B",E145="B"),L145,IF(AND(E150="B",E144="B"),L144,IF(AND(E150="B",E143="B"),L143,IF(AND(E150="B",E142="B"),L142,IF(AND(E150="B",E141="B"),L141,IF(AND(E150="B",E140="B"),L140,IF(AND(E150="B",E149&lt;&gt;"B",E148&lt;&gt;"B",E147&lt;&gt;"B",E146&lt;&gt;"B",E145&lt;&gt;"B",E144&lt;&gt;"B",E143&lt;&gt;"B",E142&lt;&gt;"B",E141&lt;&gt;"B",E140&lt;&gt;"B"),$W$9,IF(AND(E150="C",E149="C"),L149,IF(AND(E150="C",E148="C"),L148,IF(AND(E150="C",E147="C"),L147,IF(AND(E150="C",E146="C"),L146,IF(AND(E150="C",E145="C"),L145,IF(AND(E150="C",E144="C"),L144,IF(AND(E150="C",E143="C"),L143,IF(AND(E150="C",E142="C"),L142,IF(AND(E150="C",E141="C"),L141,IF(AND(E150="C",E140="C"),L140,IF(AND(E150="C",E149&lt;&gt;"C",E148&lt;&gt;"C",E147&lt;&gt;"C",E146&lt;&gt;"C",E145&lt;&gt;"C",E144&lt;&gt;"C",E143&lt;&gt;"C",E142&lt;&gt;"C",E141&lt;&gt;"C",E140&lt;&gt;"C"),$W$10,"Start Time")))))))))))))))))))))))))))))))))</f>
        <v>0.75</v>
      </c>
      <c r="K150" s="39"/>
      <c r="L150" s="39">
        <f t="shared" si="20"/>
        <v>0.75</v>
      </c>
      <c r="M150" s="38"/>
    </row>
    <row r="151" spans="2:94" ht="17" thickBot="1" x14ac:dyDescent="0.25">
      <c r="B151" s="31" t="s">
        <v>15</v>
      </c>
      <c r="C151" s="36">
        <v>0</v>
      </c>
      <c r="D151" s="37"/>
      <c r="E151" s="5" t="s">
        <v>18</v>
      </c>
      <c r="F151" s="38">
        <f t="shared" si="18"/>
        <v>0</v>
      </c>
      <c r="G151" s="38"/>
      <c r="H151" s="39">
        <f t="shared" si="19"/>
        <v>0</v>
      </c>
      <c r="I151" s="39"/>
      <c r="J151" s="39">
        <f>IF(AND(E151="A",E150="A"),L150,IF(AND(E151="A",E149="A"),L149,IF(AND(E151="A",E148="A"),L148,IF(AND(E151="A",E147="A"),L147,IF(AND(E151="A",E146="A"),L146,IF(AND(E151="A",E145="A"),L145,IF(AND(E151="A",E144="A"),L144,IF(AND(E151="A",E143="A"),L143,IF(AND(E151="A",E142="A"),L142,IF(AND(E151="A",E141="A"),L141,IF(AND(E151="A",E140="A"),L140,IF(AND(E151="A",E150&lt;&gt;"A",E149&lt;&gt;"A",E148&lt;&gt;"A",E147&lt;&gt;"A",E146&lt;&gt;"A",E145&lt;&gt;"A",E144&lt;&gt;"A",E143&lt;&gt;"A",E142&lt;&gt;"A",E141&lt;&gt;"A",E140&lt;&gt;"A"),$W$8,IF(AND(E151="B",E150="B"),L150,IF(AND(E151="B",E149="B"),L149,IF(AND(E151="B",E148="B"),L148,IF(AND(E151="B",E147="B"),L147,IF(AND(E151="B",E146="B"),L146,IF(AND(E151="B",E145="B"),L145,IF(AND(E151="B",E144="B"),L144,IF(AND(E151="B",E143="B"),L143,IF(AND(E151="B",E142="B"),L142,IF(AND(E151="B",E141="B"),L141,IF(AND(E151="B",E140="B"),L140,IF(AND(E151="B",E150&lt;&gt;"B",E149&lt;&gt;"B",E148&lt;&gt;"B",E147&lt;&gt;"B",E146&lt;&gt;"B",E145&lt;&gt;"B",E144&lt;&gt;"B",E143&lt;&gt;"B",E142&lt;&gt;"B",E141&lt;&gt;"B",E140&lt;&gt;"B"),$W$9,IF(AND(E151="C",E150="C"),L150,IF(AND(E151="C",E149="C"),L149,IF(AND(E151="C",E148="C"),L148,IF(AND(E151="C",E147="C"),L147,IF(AND(E151="C",E146="C"),L146,IF(AND(E151="C",E145="C"),L145,IF(AND(E151="C",E144="C"),L144,IF(AND(E151="C",E143="C"),L143,IF(AND(E151="C",E142="C"),L142,IF(AND(E151="C",E141="C"),L141,IF(AND(E151="C",E140="C"),L140,IF(AND(E151="C",E150&lt;&gt;"C",E149&lt;&gt;"C",E148&lt;&gt;"C",E147&lt;&gt;"C",E146&lt;&gt;"C",E145&lt;&gt;"C",E144&lt;&gt;"C",E143&lt;&gt;"C",E142&lt;&gt;"C",E141&lt;&gt;"C",E140&lt;&gt;"C"),$W$10,"Start Time"))))))))))))))))))))))))))))))))))))</f>
        <v>0.75</v>
      </c>
      <c r="K151" s="39"/>
      <c r="L151" s="39">
        <f t="shared" si="20"/>
        <v>0.75</v>
      </c>
      <c r="M151" s="38"/>
    </row>
    <row r="152" spans="2:94" ht="17" thickBot="1" x14ac:dyDescent="0.25"/>
    <row r="153" spans="2:94" ht="16" customHeight="1" x14ac:dyDescent="0.2">
      <c r="C153" s="62" t="s">
        <v>29</v>
      </c>
      <c r="D153" s="63"/>
      <c r="E153" s="64"/>
      <c r="F153" s="65" t="s">
        <v>31</v>
      </c>
      <c r="G153" s="66"/>
      <c r="H153" s="66"/>
      <c r="I153" s="66"/>
      <c r="J153" s="66"/>
      <c r="K153" s="66"/>
      <c r="L153" s="66"/>
      <c r="M153" s="66"/>
      <c r="N153" s="66"/>
      <c r="O153" s="66"/>
      <c r="P153" s="67"/>
      <c r="R153" s="68" t="s">
        <v>21</v>
      </c>
      <c r="S153" s="68"/>
      <c r="T153" s="68"/>
    </row>
    <row r="154" spans="2:94" ht="16" customHeight="1" thickBot="1" x14ac:dyDescent="0.25">
      <c r="C154" s="17" t="s">
        <v>50</v>
      </c>
      <c r="D154" s="18" t="s">
        <v>51</v>
      </c>
      <c r="E154" s="19" t="s">
        <v>49</v>
      </c>
      <c r="F154" s="20" t="s">
        <v>22</v>
      </c>
      <c r="G154" s="35" t="s">
        <v>23</v>
      </c>
      <c r="H154" s="35" t="s">
        <v>24</v>
      </c>
      <c r="I154" s="35" t="s">
        <v>25</v>
      </c>
      <c r="J154" s="35" t="s">
        <v>26</v>
      </c>
      <c r="K154" s="35" t="s">
        <v>27</v>
      </c>
      <c r="L154" s="35" t="s">
        <v>28</v>
      </c>
      <c r="M154" s="22" t="s">
        <v>40</v>
      </c>
      <c r="N154" s="35" t="s">
        <v>41</v>
      </c>
      <c r="O154" s="69" t="s">
        <v>30</v>
      </c>
      <c r="P154" s="70"/>
      <c r="R154" s="68"/>
      <c r="S154" s="68"/>
      <c r="T154" s="68"/>
      <c r="W154" s="10" t="s">
        <v>29</v>
      </c>
      <c r="X154" t="s">
        <v>30</v>
      </c>
    </row>
    <row r="155" spans="2:94" ht="16" customHeight="1" x14ac:dyDescent="0.2">
      <c r="B155" s="23" t="s">
        <v>18</v>
      </c>
      <c r="C155" s="14">
        <v>0</v>
      </c>
      <c r="D155" s="15" t="s">
        <v>51</v>
      </c>
      <c r="E155" s="16">
        <v>0</v>
      </c>
      <c r="F155" s="3" t="s">
        <v>39</v>
      </c>
      <c r="G155" s="3" t="s">
        <v>39</v>
      </c>
      <c r="H155" s="3" t="s">
        <v>39</v>
      </c>
      <c r="I155" s="3" t="s">
        <v>39</v>
      </c>
      <c r="J155" s="3" t="s">
        <v>39</v>
      </c>
      <c r="K155" s="3" t="s">
        <v>39</v>
      </c>
      <c r="L155" s="3" t="s">
        <v>39</v>
      </c>
      <c r="M155" s="6" t="s">
        <v>39</v>
      </c>
      <c r="N155" s="6" t="s">
        <v>39</v>
      </c>
      <c r="O155" s="71">
        <v>0</v>
      </c>
      <c r="P155" s="72"/>
      <c r="R155" s="73">
        <v>100</v>
      </c>
      <c r="S155" s="74"/>
      <c r="T155" s="79" t="s">
        <v>32</v>
      </c>
      <c r="W155" s="59">
        <f>E155+C155</f>
        <v>0</v>
      </c>
      <c r="X155" s="59"/>
    </row>
    <row r="156" spans="2:94" ht="16" customHeight="1" x14ac:dyDescent="0.2">
      <c r="B156" s="24" t="s">
        <v>19</v>
      </c>
      <c r="C156" s="13">
        <v>0</v>
      </c>
      <c r="D156" s="11" t="s">
        <v>51</v>
      </c>
      <c r="E156" s="12">
        <v>0</v>
      </c>
      <c r="F156" s="3" t="s">
        <v>39</v>
      </c>
      <c r="G156" s="3" t="s">
        <v>39</v>
      </c>
      <c r="H156" s="3" t="s">
        <v>39</v>
      </c>
      <c r="I156" s="3" t="s">
        <v>39</v>
      </c>
      <c r="J156" s="3" t="s">
        <v>39</v>
      </c>
      <c r="K156" s="3" t="s">
        <v>39</v>
      </c>
      <c r="L156" s="3" t="s">
        <v>39</v>
      </c>
      <c r="M156" s="6" t="s">
        <v>39</v>
      </c>
      <c r="N156" s="6" t="s">
        <v>39</v>
      </c>
      <c r="O156" s="60">
        <v>0</v>
      </c>
      <c r="P156" s="61"/>
      <c r="R156" s="75"/>
      <c r="S156" s="76"/>
      <c r="T156" s="80"/>
      <c r="W156" s="59">
        <f>E156+C156</f>
        <v>0</v>
      </c>
      <c r="X156" s="59"/>
    </row>
    <row r="157" spans="2:94" ht="17" customHeight="1" thickBot="1" x14ac:dyDescent="0.25">
      <c r="B157" s="25" t="s">
        <v>20</v>
      </c>
      <c r="C157" s="13">
        <v>0</v>
      </c>
      <c r="D157" s="11" t="s">
        <v>51</v>
      </c>
      <c r="E157" s="12">
        <v>0</v>
      </c>
      <c r="F157" s="3" t="s">
        <v>39</v>
      </c>
      <c r="G157" s="3" t="s">
        <v>39</v>
      </c>
      <c r="H157" s="3" t="s">
        <v>39</v>
      </c>
      <c r="I157" s="3" t="s">
        <v>39</v>
      </c>
      <c r="J157" s="3" t="s">
        <v>39</v>
      </c>
      <c r="K157" s="3" t="s">
        <v>39</v>
      </c>
      <c r="L157" s="3" t="s">
        <v>39</v>
      </c>
      <c r="M157" s="6" t="s">
        <v>39</v>
      </c>
      <c r="N157" s="6" t="s">
        <v>39</v>
      </c>
      <c r="O157" s="60">
        <v>0</v>
      </c>
      <c r="P157" s="61"/>
      <c r="R157" s="77"/>
      <c r="S157" s="78"/>
      <c r="T157" s="81"/>
      <c r="W157" s="59">
        <f>E157+C157</f>
        <v>0</v>
      </c>
      <c r="X157" s="59"/>
    </row>
    <row r="158" spans="2:94" ht="10" customHeight="1" thickBot="1" x14ac:dyDescent="0.25"/>
    <row r="159" spans="2:94" x14ac:dyDescent="0.2">
      <c r="B159" s="2"/>
      <c r="C159" s="54" t="s">
        <v>16</v>
      </c>
      <c r="D159" s="27"/>
      <c r="E159" s="56" t="s">
        <v>36</v>
      </c>
      <c r="F159" s="58" t="s">
        <v>33</v>
      </c>
      <c r="G159" s="58"/>
      <c r="H159" s="58" t="s">
        <v>33</v>
      </c>
      <c r="I159" s="58"/>
      <c r="J159" s="49" t="s">
        <v>29</v>
      </c>
      <c r="K159" s="49"/>
      <c r="L159" s="49" t="s">
        <v>42</v>
      </c>
      <c r="M159" s="50"/>
      <c r="W159" s="44"/>
      <c r="X159" s="44"/>
      <c r="Y159" s="44"/>
      <c r="Z159" s="44"/>
      <c r="AD159" s="1"/>
      <c r="AG159"/>
      <c r="BG159" s="1"/>
      <c r="BJ159"/>
      <c r="CJ159" s="1"/>
      <c r="CK159" s="1"/>
      <c r="CL159" s="1"/>
      <c r="CN159"/>
      <c r="CO159"/>
      <c r="CP159"/>
    </row>
    <row r="160" spans="2:94" ht="17" thickBot="1" x14ac:dyDescent="0.25">
      <c r="B160" s="2"/>
      <c r="C160" s="55"/>
      <c r="D160" s="28"/>
      <c r="E160" s="57"/>
      <c r="F160" s="53" t="s">
        <v>34</v>
      </c>
      <c r="G160" s="53"/>
      <c r="H160" s="53" t="s">
        <v>35</v>
      </c>
      <c r="I160" s="53"/>
      <c r="J160" s="51"/>
      <c r="K160" s="51"/>
      <c r="L160" s="51"/>
      <c r="M160" s="52"/>
      <c r="W160" s="41"/>
      <c r="X160" s="42"/>
      <c r="Y160" s="42"/>
      <c r="Z160" s="42"/>
      <c r="AD160" s="1"/>
      <c r="AG160"/>
      <c r="BG160" s="1"/>
      <c r="BJ160"/>
      <c r="CJ160" s="1"/>
      <c r="CK160" s="1"/>
      <c r="CL160" s="1"/>
      <c r="CN160"/>
      <c r="CO160"/>
      <c r="CP160"/>
    </row>
    <row r="161" spans="2:94" ht="16" customHeight="1" x14ac:dyDescent="0.2">
      <c r="B161" s="29" t="s">
        <v>4</v>
      </c>
      <c r="C161" s="45">
        <v>0</v>
      </c>
      <c r="D161" s="46"/>
      <c r="E161" s="4" t="s">
        <v>18</v>
      </c>
      <c r="F161" s="47">
        <f>(C161*$R$8)/100</f>
        <v>0</v>
      </c>
      <c r="G161" s="47"/>
      <c r="H161" s="48">
        <f>F161/1440</f>
        <v>0</v>
      </c>
      <c r="I161" s="48"/>
      <c r="J161" s="48">
        <f>IF(E161="A",$W$8,IF(E161="B",$W$9,IF(E161="C",$W$10,"Start Time")))</f>
        <v>0.75</v>
      </c>
      <c r="K161" s="48"/>
      <c r="L161" s="48">
        <f>J161+H161</f>
        <v>0.75</v>
      </c>
      <c r="M161" s="47"/>
      <c r="W161" s="43"/>
      <c r="X161" s="44"/>
      <c r="Y161" s="44"/>
      <c r="Z161" s="44"/>
      <c r="AD161" s="1"/>
      <c r="AG161"/>
      <c r="BG161" s="1"/>
      <c r="BJ161"/>
      <c r="CJ161" s="1"/>
      <c r="CK161" s="1"/>
      <c r="CL161" s="1"/>
      <c r="CN161"/>
      <c r="CO161"/>
      <c r="CP161"/>
    </row>
    <row r="162" spans="2:94" ht="16" customHeight="1" x14ac:dyDescent="0.2">
      <c r="B162" s="30" t="s">
        <v>5</v>
      </c>
      <c r="C162" s="36">
        <v>0</v>
      </c>
      <c r="D162" s="37"/>
      <c r="E162" s="5" t="s">
        <v>18</v>
      </c>
      <c r="F162" s="38">
        <f t="shared" ref="F162:F172" si="21">(C162*$R$8)/100</f>
        <v>0</v>
      </c>
      <c r="G162" s="38"/>
      <c r="H162" s="39">
        <f t="shared" ref="H162:H172" si="22">F162/1440</f>
        <v>0</v>
      </c>
      <c r="I162" s="39"/>
      <c r="J162" s="39">
        <f>IF(AND(E162="A",E161="A"),L161,IF(AND(E162="A",E161&lt;&gt;"A"),$W$8,IF(AND(E162="B",E161="B"),L161,IF(AND(E162="B",E161&lt;&gt;"B"),$W$9,IF(AND(E162="C",E161="C"),L161,IF(AND(E162="C",E161&lt;&gt;"C"),$W$10,"Start Time"))))))</f>
        <v>0.75</v>
      </c>
      <c r="K162" s="39"/>
      <c r="L162" s="39">
        <f t="shared" ref="L162:L172" si="23">J162+H162</f>
        <v>0.75</v>
      </c>
      <c r="M162" s="38"/>
      <c r="W162" s="42"/>
      <c r="X162" s="42"/>
      <c r="Y162" s="42"/>
      <c r="AD162" s="1"/>
      <c r="AG162"/>
      <c r="BG162" s="1"/>
      <c r="BJ162"/>
      <c r="CJ162" s="1"/>
      <c r="CK162" s="1"/>
      <c r="CL162" s="1"/>
      <c r="CN162"/>
      <c r="CO162"/>
      <c r="CP162"/>
    </row>
    <row r="163" spans="2:94" ht="16" customHeight="1" x14ac:dyDescent="0.2">
      <c r="B163" s="30" t="s">
        <v>6</v>
      </c>
      <c r="C163" s="36">
        <v>0</v>
      </c>
      <c r="D163" s="37"/>
      <c r="E163" s="5" t="s">
        <v>18</v>
      </c>
      <c r="F163" s="38">
        <f t="shared" si="21"/>
        <v>0</v>
      </c>
      <c r="G163" s="38"/>
      <c r="H163" s="39">
        <f t="shared" si="22"/>
        <v>0</v>
      </c>
      <c r="I163" s="39"/>
      <c r="J163" s="39">
        <f>IF(AND(E163="A",E162="A"),L162,IF(AND(E163="A",E161="A"),L161,IF(AND(E163="A",E162&lt;&gt;"A",E161&lt;&gt;"A"),$W$8,IF(AND(E163="B",E162="B"),L162,IF(AND(E163="B",E161="B"),L161,IF(AND(E163="B",E162&lt;&gt;"B",E161&lt;&gt;"B"),$W$9,IF(AND(E163="C",E162="C"),L162,IF(AND(E163="C",E161="C"),L161,IF(E163="C",$W$10,"Start Time")))))))))</f>
        <v>0.75</v>
      </c>
      <c r="K163" s="39"/>
      <c r="L163" s="39">
        <f t="shared" si="23"/>
        <v>0.75</v>
      </c>
      <c r="M163" s="38"/>
      <c r="AD163" s="1"/>
      <c r="AG163"/>
      <c r="BG163" s="1"/>
      <c r="BJ163"/>
      <c r="CJ163" s="1"/>
      <c r="CK163" s="1"/>
      <c r="CL163" s="1"/>
      <c r="CN163"/>
      <c r="CO163"/>
      <c r="CP163"/>
    </row>
    <row r="164" spans="2:94" x14ac:dyDescent="0.2">
      <c r="B164" s="30" t="s">
        <v>7</v>
      </c>
      <c r="C164" s="36">
        <v>0</v>
      </c>
      <c r="D164" s="37"/>
      <c r="E164" s="5" t="s">
        <v>18</v>
      </c>
      <c r="F164" s="38">
        <f t="shared" si="21"/>
        <v>0</v>
      </c>
      <c r="G164" s="38"/>
      <c r="H164" s="39">
        <f t="shared" si="22"/>
        <v>0</v>
      </c>
      <c r="I164" s="39"/>
      <c r="J164" s="39">
        <f>IF(AND(E164="A",E163="A"),L163,IF(AND(E164="A",E162="A"),L162,IF(AND(E164="A",E161="A"),L161,IF(AND(E164="A",E163&lt;&gt;"A",E162&lt;&gt;"A",E161&lt;&gt;"A"),$W$8,IF(AND(E164="B",E163="B"),L163,IF(AND(E164="B",E162="B"),L162,IF(AND(E164="B",E161="B"),L161,IF(AND(E164="B",E163&lt;&gt;"B",E162&lt;&gt;"B"),$W$9,IF(AND(E164="C",E163="C"),L163,IF(AND(E164="C",E162="C"),L162,IF(AND(E164="C",E161="B"),L161,IF(E164="C",$W$10,"Start Time"))))))))))))</f>
        <v>0.75</v>
      </c>
      <c r="K164" s="39"/>
      <c r="L164" s="39">
        <f t="shared" si="23"/>
        <v>0.75</v>
      </c>
      <c r="M164" s="38"/>
    </row>
    <row r="165" spans="2:94" x14ac:dyDescent="0.2">
      <c r="B165" s="30" t="s">
        <v>8</v>
      </c>
      <c r="C165" s="36">
        <v>0</v>
      </c>
      <c r="D165" s="37"/>
      <c r="E165" s="5" t="s">
        <v>18</v>
      </c>
      <c r="F165" s="38">
        <f t="shared" si="21"/>
        <v>0</v>
      </c>
      <c r="G165" s="38"/>
      <c r="H165" s="39">
        <f t="shared" si="22"/>
        <v>0</v>
      </c>
      <c r="I165" s="39"/>
      <c r="J165" s="39">
        <f>IF(AND(E165="A",E164="A"),L164,IF(AND(E165="A",E163="A"),L163,IF(AND(E165="A",E162="A"),L162,IF(AND(E165="A",E161="A"),L161,IF(AND(E165="A",E164&lt;&gt;"A",E163&lt;&gt;"A",E162&lt;&gt;"A",E161&lt;&gt;"A"),$W$8,IF(AND(E165="B",E164="B"),L164,IF(AND(E165="B",E163="B"),L163,IF(AND(E165="B",E162="B"),L162,IF(AND(E165="B",E161="B"),L161,IF(AND(E165="B",E164&lt;&gt;"B",E163&lt;&gt;"B",E162&lt;&gt;"B",E161&lt;&gt;"B"),$W$9,IF(AND(E165="C",E164="C"),L164,IF(AND(E165="C",E163="C"),L163,IF(AND(E165="C",E162="C"),L162,IF(AND(E165="C",E161="C"),L161,IF(AND(E165="C",E164&lt;&gt;"C",E163&lt;&gt;"C",E162&lt;&gt;"C",E161&lt;&gt;"C"),$W$10,"Start Time")))))))))))))))</f>
        <v>0.75</v>
      </c>
      <c r="K165" s="39"/>
      <c r="L165" s="39">
        <f t="shared" si="23"/>
        <v>0.75</v>
      </c>
      <c r="M165" s="38"/>
    </row>
    <row r="166" spans="2:94" x14ac:dyDescent="0.2">
      <c r="B166" s="30" t="s">
        <v>9</v>
      </c>
      <c r="C166" s="36">
        <v>0</v>
      </c>
      <c r="D166" s="37"/>
      <c r="E166" s="5" t="s">
        <v>18</v>
      </c>
      <c r="F166" s="38">
        <f t="shared" si="21"/>
        <v>0</v>
      </c>
      <c r="G166" s="38"/>
      <c r="H166" s="39">
        <f t="shared" si="22"/>
        <v>0</v>
      </c>
      <c r="I166" s="39"/>
      <c r="J166" s="39">
        <f>IF(AND(E166="A",E165="A"),L165,IF(AND(E166="A",E164="A"),L164,IF(AND(E166="A",E163="A"),L163,IF(AND(E166="A",E162="A"),L162,IF(AND(E166="A",E161="A"),L161,IF(AND(E166="A",E165&lt;&gt;"A",E164&lt;&gt;"A",E163&lt;&gt;"A",E162&lt;&gt;"A",E161&lt;&gt;"A"),$W$8,IF(AND(E166="B",E165="B"),L165,IF(AND(E166="B",E164="B"),L164,IF(AND(E166="B",E163="B"),L163,IF(AND(E166="B",E162="B"),L162,IF(AND(E166="B",E161="B"),L161,IF(AND(E166="B",E165&lt;&gt;"B",E164&lt;&gt;"B",E163&lt;&gt;"B",E162&lt;&gt;"B",E161&lt;&gt;"B"),$W$9,IF(AND(E166="C",E165="C"),L165,IF(AND(E166="C",E164="C"),L164,IF(AND(E166="C",E163="C"),L163,IF(AND(E166="C",E162="C"),L162,IF(AND(E166="C",E161="C"),L161,IF(AND(E166="C",E165&lt;&gt;"C",E164&lt;&gt;"C",E163&lt;&gt;"C",E162&lt;&gt;"C",E161&lt;&gt;"C"),$W$10,"Start Time"))))))))))))))))))</f>
        <v>0.75</v>
      </c>
      <c r="K166" s="39"/>
      <c r="L166" s="39">
        <f t="shared" si="23"/>
        <v>0.75</v>
      </c>
      <c r="M166" s="38"/>
    </row>
    <row r="167" spans="2:94" x14ac:dyDescent="0.2">
      <c r="B167" s="30" t="s">
        <v>10</v>
      </c>
      <c r="C167" s="36">
        <v>0</v>
      </c>
      <c r="D167" s="37"/>
      <c r="E167" s="5" t="s">
        <v>18</v>
      </c>
      <c r="F167" s="38">
        <f t="shared" si="21"/>
        <v>0</v>
      </c>
      <c r="G167" s="38"/>
      <c r="H167" s="39">
        <f t="shared" si="22"/>
        <v>0</v>
      </c>
      <c r="I167" s="39"/>
      <c r="J167" s="39">
        <f>IF(AND(E167="A",E166="A"),L166,IF(AND(E167="A",E165="A"),L165,IF(AND(E167="A",E164="A"),L164,IF(AND(E167="A",E163="A"),L163,IF(AND(E167="A",E162="A"),L162,IF(AND(E167="A",E161="A"),L161,IF(AND(E167="A",E166&lt;&gt;"A",E165&lt;&gt;"A",E164&lt;&gt;"A",E163&lt;&gt;"A",E162&lt;&gt;"A",E161&lt;&gt;"A"),$W$8,IF(AND(E167="B",E166="B"),L166,IF(AND(E167="B",E165="B"),L165,IF(AND(E167="B",E164="B"),L164,IF(AND(E167="B",E163="B"),L163,IF(AND(E167="B",E162="B"),L162,IF(AND(E167="B",E161="B"),L161,IF(AND(E167="B",E166&lt;&gt;"B",E165&lt;&gt;"B",E164&lt;&gt;"B",E163&lt;&gt;"B",E162&lt;&gt;"B",E161&lt;&gt;"B"),$W$9,IF(AND(E167="C",E166="C"),L166,IF(AND(E167="C",E165="C"),L165,IF(AND(E167="C",E164="C"),L164,IF(AND(E167="C",E163="C"),L163,IF(AND(E167="C",E162="C"),L162,IF(AND(E167="C",E161="C"),L161,IF(AND(E167="C",E166&lt;&gt;"C",E165&lt;&gt;"C",E164&lt;&gt;"C",E163&lt;&gt;"C",E162&lt;&gt;"C",E161&lt;&gt;"C"),$W$10,"Start Time")))))))))))))))))))))</f>
        <v>0.75</v>
      </c>
      <c r="K167" s="39"/>
      <c r="L167" s="39">
        <f t="shared" si="23"/>
        <v>0.75</v>
      </c>
      <c r="M167" s="38"/>
      <c r="T167" s="40"/>
      <c r="U167" s="40"/>
      <c r="V167" s="40"/>
      <c r="W167" s="40"/>
      <c r="X167" s="40"/>
      <c r="Y167" s="40"/>
    </row>
    <row r="168" spans="2:94" x14ac:dyDescent="0.2">
      <c r="B168" s="30" t="s">
        <v>11</v>
      </c>
      <c r="C168" s="36">
        <v>0</v>
      </c>
      <c r="D168" s="37"/>
      <c r="E168" s="5" t="s">
        <v>18</v>
      </c>
      <c r="F168" s="38">
        <f t="shared" si="21"/>
        <v>0</v>
      </c>
      <c r="G168" s="38"/>
      <c r="H168" s="39">
        <f t="shared" si="22"/>
        <v>0</v>
      </c>
      <c r="I168" s="39"/>
      <c r="J168" s="39">
        <f>IF(AND(E168="A",E167="A"),L167,IF(AND(E168="A",E166="A"),L166,IF(AND(E168="A",E165="A"),L165,IF(AND(E168="A",E164="A"),L164,IF(AND(E168="A",E163="A"),L163,IF(AND(E168="A",E162="A"),L162,IF(AND(E168="A",E161="A"),L161,IF(AND(E168="A",E167&lt;&gt;"A",E166&lt;&gt;"A",E165&lt;&gt;"A",E164&lt;&gt;"A",E163&lt;&gt;"A",E162&lt;&gt;"A",E161&lt;&gt;"A"),$W$8,IF(AND(E168="B",E167="B"),L167,IF(AND(E168="B",E166="B"),L166,IF(AND(E168="B",E165="B"),L165,IF(AND(E168="B",E164="B"),L164,IF(AND(E168="B",E163="B"),L163,IF(AND(E168="B",E162="B"),L162,IF(AND(E168="B",E161="B"),L161,IF(AND(E168="B",E167&lt;&gt;"B",E166&lt;&gt;"B",E165&lt;&gt;"B",E164&lt;&gt;"B",E163&lt;&gt;"B",E162&lt;&gt;"B",E161&lt;&gt;"B"),$W$9,IF(AND(E168="C",E167="C"),L167,IF(AND(E168="C",E166="C"),L166,IF(AND(E168="C",E165="C"),L165,IF(AND(E168="C",E164="C"),L164,IF(AND(E168="C",E163="C"),L163,IF(AND(E168="C",E162="C"),L162,IF(AND(E168="C",E161="C"),L161,IF(AND(E168="C",E167&lt;&gt;"C",E166&lt;&gt;"C",E165&lt;&gt;"C",E164&lt;&gt;"C",E163&lt;&gt;"C",E162&lt;&gt;"C",E161&lt;&gt;"C"),$W$10,"Start Time"))))))))))))))))))))))))</f>
        <v>0.75</v>
      </c>
      <c r="K168" s="39"/>
      <c r="L168" s="39">
        <f t="shared" si="23"/>
        <v>0.75</v>
      </c>
      <c r="M168" s="38"/>
      <c r="T168" s="41"/>
      <c r="U168" s="42"/>
      <c r="V168" s="42"/>
      <c r="W168" s="42"/>
      <c r="X168" s="42"/>
      <c r="Y168" s="42"/>
    </row>
    <row r="169" spans="2:94" x14ac:dyDescent="0.2">
      <c r="B169" s="30" t="s">
        <v>12</v>
      </c>
      <c r="C169" s="36">
        <v>0</v>
      </c>
      <c r="D169" s="37"/>
      <c r="E169" s="5" t="s">
        <v>18</v>
      </c>
      <c r="F169" s="38">
        <f t="shared" si="21"/>
        <v>0</v>
      </c>
      <c r="G169" s="38"/>
      <c r="H169" s="39">
        <f t="shared" si="22"/>
        <v>0</v>
      </c>
      <c r="I169" s="39"/>
      <c r="J169" s="39">
        <f>IF(AND(E169="A",E168="A"),L168,IF(AND(E169="A",E167="A"),L167,IF(AND(E169="A",E166="A"),L166,IF(AND(E169="A",E165="A"),L165,IF(AND(E169="A",E164="A"),L164,IF(AND(E169="A",E163="A"),L163,IF(AND(E169="A",E162="A"),L162,IF(AND(E169="A",E161="A"),L161,IF(AND(E169="A",E168&lt;&gt;"A",E167&lt;&gt;"A",E166&lt;&gt;"A",E165&lt;&gt;"A",E164&lt;&gt;"A",E163&lt;&gt;"A",E162&lt;&gt;"A",E161&lt;&gt;"A"),$W$8,IF(AND(E169="B",E168="B"),L168,IF(AND(E169="B",E167="B"),L167,IF(AND(E169="B",E166="B"),L166,IF(AND(E169="B",E165="B"),L165,IF(AND(E169="B",E164="B"),L164,IF(AND(E169="B",E163="B"),L163,IF(AND(E169="B",E162="B"),L162,IF(AND(E169="B",E161="B"),L161,IF(AND(E169="B",E168&lt;&gt;"B",E167&lt;&gt;"B",E166&lt;&gt;"B",E165&lt;&gt;"B",E164&lt;&gt;"B",E163&lt;&gt;"B",E162&lt;&gt;"B",E161&lt;&gt;"B"),$W$9,IF(AND(E169="C",E168="C"),L168,IF(AND(E169="C",E167="C"),L167,IF(AND(E169="C",E166="C"),L166,IF(AND(E169="C",E165="C"),L165,IF(AND(E169="C",E164="C"),L164,IF(AND(E169="C",E163="C"),L163,IF(AND(E169="C",E162="C"),L162,IF(AND(E169="C",E161="C"),L161,IF(AND(E169="C",E168&lt;&gt;"C",E167&lt;&gt;"C",E166&lt;&gt;"C",E165&lt;&gt;"C",E164&lt;&gt;"C",E163&lt;&gt;"C",E162&lt;&gt;"C",E161&lt;&gt;"C"),$W$10,"Start Time")))))))))))))))))))))))))))</f>
        <v>0.75</v>
      </c>
      <c r="K169" s="39"/>
      <c r="L169" s="39">
        <f t="shared" si="23"/>
        <v>0.75</v>
      </c>
      <c r="M169" s="38"/>
    </row>
    <row r="170" spans="2:94" x14ac:dyDescent="0.2">
      <c r="B170" s="30" t="s">
        <v>13</v>
      </c>
      <c r="C170" s="36">
        <v>0</v>
      </c>
      <c r="D170" s="37"/>
      <c r="E170" s="5" t="s">
        <v>18</v>
      </c>
      <c r="F170" s="38">
        <f t="shared" si="21"/>
        <v>0</v>
      </c>
      <c r="G170" s="38"/>
      <c r="H170" s="39">
        <f t="shared" si="22"/>
        <v>0</v>
      </c>
      <c r="I170" s="39"/>
      <c r="J170" s="39">
        <f>IF(AND(E170="A",E169="A"),L169,IF(AND(E170="A",E168="A"),L168,IF(AND(E170="A",E167="A"),L167,IF(AND(E170="A",E166="A"),L166,IF(AND(E170="A",E165="A"),L165,IF(AND(E170="A",E164="A"),L164,IF(AND(E170="A",E163="A"),L163,IF(AND(E170="A",E162="A"),L162,IF(AND(E170="A",E161="A"),L161,IF(AND(E170="A",E169&lt;&gt;"A",E168&lt;&gt;"A",E167&lt;&gt;"A",E166&lt;&gt;"A",E165&lt;&gt;"A",E164&lt;&gt;"A",E163&lt;&gt;"A",E162&lt;&gt;"A",E161&lt;&gt;"A"),$W$8,IF(AND(E170="B",E169="B"),L169,IF(AND(E170="B",E168="B"),L168,IF(AND(E170="B",E167="B"),L167,IF(AND(E170="B",E166="B"),L166,IF(AND(E170="B",E165="B"),L165,IF(AND(E170="B",E164="B"),L164,IF(AND(E170="B",E163="B"),L163,IF(AND(E170="B",E162="B"),L162,IF(AND(E170="B",E161="B"),L161,IF(AND(E170="B",E169&lt;&gt;"B",E168&lt;&gt;"B",E167&lt;&gt;"B",E166&lt;&gt;"B",E165&lt;&gt;"B",E164&lt;&gt;"B",E163&lt;&gt;"B",E162&lt;&gt;"B",E161&lt;&gt;"B"),$W$9,IF(AND(E170="C",E169="C"),L169,IF(AND(E170="C",E168="C"),L168,IF(AND(E170="C",E167="C"),L167,IF(AND(E170="C",E166="C"),L166,IF(AND(E170="C",E165="C"),L165,IF(AND(E170="C",E164="C"),L164,IF(AND(E170="C",E163="C"),L163,IF(AND(E170="C",E162="C"),L162,IF(AND(E170="C",E161="C"),L161,IF(AND(E170="C",E169&lt;&gt;"C",E168&lt;&gt;"C",E167&lt;&gt;"C",E166&lt;&gt;"C",E165&lt;&gt;"C",E164&lt;&gt;"C",E163&lt;&gt;"C",E162&lt;&gt;"C",E161&lt;&gt;"C"),$W$10,"Start Time"))))))))))))))))))))))))))))))</f>
        <v>0.75</v>
      </c>
      <c r="K170" s="39"/>
      <c r="L170" s="39">
        <f t="shared" si="23"/>
        <v>0.75</v>
      </c>
      <c r="M170" s="38"/>
    </row>
    <row r="171" spans="2:94" x14ac:dyDescent="0.2">
      <c r="B171" s="30" t="s">
        <v>14</v>
      </c>
      <c r="C171" s="36">
        <v>0</v>
      </c>
      <c r="D171" s="37"/>
      <c r="E171" s="5" t="s">
        <v>18</v>
      </c>
      <c r="F171" s="38">
        <f t="shared" si="21"/>
        <v>0</v>
      </c>
      <c r="G171" s="38"/>
      <c r="H171" s="39">
        <f t="shared" si="22"/>
        <v>0</v>
      </c>
      <c r="I171" s="39"/>
      <c r="J171" s="39">
        <f>IF(AND(E171="A",E170="A"),L170,IF(AND(E171="A",E169="A"),L169,IF(AND(E171="A",E168="A"),L168,IF(AND(E171="A",E167="A"),L167,IF(AND(E171="A",E166="A"),L166,IF(AND(E171="A",E165="A"),L165,IF(AND(E171="A",E164="A"),L164,IF(AND(E171="A",E163="A"),L163,IF(AND(E171="A",E162="A"),L162,IF(AND(E171="A",E161="A"),L161,IF(AND(E171="A",E170&lt;&gt;"A",E169&lt;&gt;"A",E168&lt;&gt;"A",E167&lt;&gt;"A",E166&lt;&gt;"A",E165&lt;&gt;"A",E164&lt;&gt;"A",E163&lt;&gt;"A",E162&lt;&gt;"A",E161&lt;&gt;"A"),$W$8,IF(AND(E171="B",E170="B"),L170,IF(AND(E171="B",E169="B"),L169,IF(AND(E171="B",E168="B"),L168,IF(AND(E171="B",E167="B"),L167,IF(AND(E171="B",E166="B"),L166,IF(AND(E171="B",E165="B"),L165,IF(AND(E171="B",E164="B"),L164,IF(AND(E171="B",E163="B"),L163,IF(AND(E171="B",E162="B"),L162,IF(AND(E171="B",E161="B"),L161,IF(AND(E171="B",E170&lt;&gt;"B",E169&lt;&gt;"B",E168&lt;&gt;"B",E167&lt;&gt;"B",E166&lt;&gt;"B",E165&lt;&gt;"B",E164&lt;&gt;"B",E163&lt;&gt;"B",E162&lt;&gt;"B",E161&lt;&gt;"B"),$W$9,IF(AND(E171="C",E170="C"),L170,IF(AND(E171="C",E169="C"),L169,IF(AND(E171="C",E168="C"),L168,IF(AND(E171="C",E167="C"),L167,IF(AND(E171="C",E166="C"),L166,IF(AND(E171="C",E165="C"),L165,IF(AND(E171="C",E164="C"),L164,IF(AND(E171="C",E163="C"),L163,IF(AND(E171="C",E162="C"),L162,IF(AND(E171="C",E161="C"),L161,IF(AND(E171="C",E170&lt;&gt;"C",E169&lt;&gt;"C",E168&lt;&gt;"C",E167&lt;&gt;"C",E166&lt;&gt;"C",E165&lt;&gt;"C",E164&lt;&gt;"C",E163&lt;&gt;"C",E162&lt;&gt;"C",E161&lt;&gt;"C"),$W$10,"Start Time")))))))))))))))))))))))))))))))))</f>
        <v>0.75</v>
      </c>
      <c r="K171" s="39"/>
      <c r="L171" s="39">
        <f t="shared" si="23"/>
        <v>0.75</v>
      </c>
      <c r="M171" s="38"/>
    </row>
    <row r="172" spans="2:94" ht="17" thickBot="1" x14ac:dyDescent="0.25">
      <c r="B172" s="31" t="s">
        <v>15</v>
      </c>
      <c r="C172" s="36">
        <v>0</v>
      </c>
      <c r="D172" s="37"/>
      <c r="E172" s="5" t="s">
        <v>18</v>
      </c>
      <c r="F172" s="38">
        <f t="shared" si="21"/>
        <v>0</v>
      </c>
      <c r="G172" s="38"/>
      <c r="H172" s="39">
        <f t="shared" si="22"/>
        <v>0</v>
      </c>
      <c r="I172" s="39"/>
      <c r="J172" s="39">
        <f>IF(AND(E172="A",E171="A"),L171,IF(AND(E172="A",E170="A"),L170,IF(AND(E172="A",E169="A"),L169,IF(AND(E172="A",E168="A"),L168,IF(AND(E172="A",E167="A"),L167,IF(AND(E172="A",E166="A"),L166,IF(AND(E172="A",E165="A"),L165,IF(AND(E172="A",E164="A"),L164,IF(AND(E172="A",E163="A"),L163,IF(AND(E172="A",E162="A"),L162,IF(AND(E172="A",E161="A"),L161,IF(AND(E172="A",E171&lt;&gt;"A",E170&lt;&gt;"A",E169&lt;&gt;"A",E168&lt;&gt;"A",E167&lt;&gt;"A",E166&lt;&gt;"A",E165&lt;&gt;"A",E164&lt;&gt;"A",E163&lt;&gt;"A",E162&lt;&gt;"A",E161&lt;&gt;"A"),$W$8,IF(AND(E172="B",E171="B"),L171,IF(AND(E172="B",E170="B"),L170,IF(AND(E172="B",E169="B"),L169,IF(AND(E172="B",E168="B"),L168,IF(AND(E172="B",E167="B"),L167,IF(AND(E172="B",E166="B"),L166,IF(AND(E172="B",E165="B"),L165,IF(AND(E172="B",E164="B"),L164,IF(AND(E172="B",E163="B"),L163,IF(AND(E172="B",E162="B"),L162,IF(AND(E172="B",E161="B"),L161,IF(AND(E172="B",E171&lt;&gt;"B",E170&lt;&gt;"B",E169&lt;&gt;"B",E168&lt;&gt;"B",E167&lt;&gt;"B",E166&lt;&gt;"B",E165&lt;&gt;"B",E164&lt;&gt;"B",E163&lt;&gt;"B",E162&lt;&gt;"B",E161&lt;&gt;"B"),$W$9,IF(AND(E172="C",E171="C"),L171,IF(AND(E172="C",E170="C"),L170,IF(AND(E172="C",E169="C"),L169,IF(AND(E172="C",E168="C"),L168,IF(AND(E172="C",E167="C"),L167,IF(AND(E172="C",E166="C"),L166,IF(AND(E172="C",E165="C"),L165,IF(AND(E172="C",E164="C"),L164,IF(AND(E172="C",E163="C"),L163,IF(AND(E172="C",E162="C"),L162,IF(AND(E172="C",E161="C"),L161,IF(AND(E172="C",E171&lt;&gt;"C",E170&lt;&gt;"C",E169&lt;&gt;"C",E168&lt;&gt;"C",E167&lt;&gt;"C",E166&lt;&gt;"C",E165&lt;&gt;"C",E164&lt;&gt;"C",E163&lt;&gt;"C",E162&lt;&gt;"C",E161&lt;&gt;"C"),$W$10,"Start Time"))))))))))))))))))))))))))))))))))))</f>
        <v>0.75</v>
      </c>
      <c r="K172" s="39"/>
      <c r="L172" s="39">
        <f t="shared" si="23"/>
        <v>0.75</v>
      </c>
      <c r="M172" s="38"/>
    </row>
    <row r="173" spans="2:94" ht="17" thickBot="1" x14ac:dyDescent="0.25"/>
    <row r="174" spans="2:94" ht="16" customHeight="1" x14ac:dyDescent="0.2">
      <c r="C174" s="62" t="s">
        <v>29</v>
      </c>
      <c r="D174" s="63"/>
      <c r="E174" s="64"/>
      <c r="F174" s="65" t="s">
        <v>31</v>
      </c>
      <c r="G174" s="66"/>
      <c r="H174" s="66"/>
      <c r="I174" s="66"/>
      <c r="J174" s="66"/>
      <c r="K174" s="66"/>
      <c r="L174" s="66"/>
      <c r="M174" s="66"/>
      <c r="N174" s="66"/>
      <c r="O174" s="66"/>
      <c r="P174" s="67"/>
      <c r="R174" s="68" t="s">
        <v>21</v>
      </c>
      <c r="S174" s="68"/>
      <c r="T174" s="68"/>
    </row>
    <row r="175" spans="2:94" ht="16" customHeight="1" thickBot="1" x14ac:dyDescent="0.25">
      <c r="C175" s="17" t="s">
        <v>50</v>
      </c>
      <c r="D175" s="18" t="s">
        <v>51</v>
      </c>
      <c r="E175" s="19" t="s">
        <v>49</v>
      </c>
      <c r="F175" s="20" t="s">
        <v>22</v>
      </c>
      <c r="G175" s="35" t="s">
        <v>23</v>
      </c>
      <c r="H175" s="35" t="s">
        <v>24</v>
      </c>
      <c r="I175" s="35" t="s">
        <v>25</v>
      </c>
      <c r="J175" s="35" t="s">
        <v>26</v>
      </c>
      <c r="K175" s="35" t="s">
        <v>27</v>
      </c>
      <c r="L175" s="35" t="s">
        <v>28</v>
      </c>
      <c r="M175" s="22" t="s">
        <v>40</v>
      </c>
      <c r="N175" s="35" t="s">
        <v>41</v>
      </c>
      <c r="O175" s="69" t="s">
        <v>30</v>
      </c>
      <c r="P175" s="70"/>
      <c r="R175" s="68"/>
      <c r="S175" s="68"/>
      <c r="T175" s="68"/>
      <c r="W175" s="10" t="s">
        <v>29</v>
      </c>
      <c r="X175" t="s">
        <v>30</v>
      </c>
    </row>
    <row r="176" spans="2:94" ht="16" customHeight="1" x14ac:dyDescent="0.2">
      <c r="B176" s="23" t="s">
        <v>18</v>
      </c>
      <c r="C176" s="14">
        <v>0</v>
      </c>
      <c r="D176" s="15" t="s">
        <v>51</v>
      </c>
      <c r="E176" s="16">
        <v>0</v>
      </c>
      <c r="F176" s="3" t="s">
        <v>39</v>
      </c>
      <c r="G176" s="3" t="s">
        <v>39</v>
      </c>
      <c r="H176" s="3" t="s">
        <v>39</v>
      </c>
      <c r="I176" s="3" t="s">
        <v>39</v>
      </c>
      <c r="J176" s="3" t="s">
        <v>39</v>
      </c>
      <c r="K176" s="3" t="s">
        <v>39</v>
      </c>
      <c r="L176" s="3" t="s">
        <v>39</v>
      </c>
      <c r="M176" s="6" t="s">
        <v>39</v>
      </c>
      <c r="N176" s="6" t="s">
        <v>39</v>
      </c>
      <c r="O176" s="71">
        <v>0</v>
      </c>
      <c r="P176" s="72"/>
      <c r="R176" s="73">
        <v>100</v>
      </c>
      <c r="S176" s="74"/>
      <c r="T176" s="79" t="s">
        <v>32</v>
      </c>
      <c r="W176" s="59">
        <f>E176+C176</f>
        <v>0</v>
      </c>
      <c r="X176" s="59"/>
    </row>
    <row r="177" spans="2:94" ht="16" customHeight="1" x14ac:dyDescent="0.2">
      <c r="B177" s="24" t="s">
        <v>19</v>
      </c>
      <c r="C177" s="13">
        <v>0</v>
      </c>
      <c r="D177" s="11" t="s">
        <v>51</v>
      </c>
      <c r="E177" s="12">
        <v>0</v>
      </c>
      <c r="F177" s="3" t="s">
        <v>39</v>
      </c>
      <c r="G177" s="3" t="s">
        <v>39</v>
      </c>
      <c r="H177" s="3" t="s">
        <v>39</v>
      </c>
      <c r="I177" s="3" t="s">
        <v>39</v>
      </c>
      <c r="J177" s="3" t="s">
        <v>39</v>
      </c>
      <c r="K177" s="3" t="s">
        <v>39</v>
      </c>
      <c r="L177" s="3" t="s">
        <v>39</v>
      </c>
      <c r="M177" s="6" t="s">
        <v>39</v>
      </c>
      <c r="N177" s="6" t="s">
        <v>39</v>
      </c>
      <c r="O177" s="60">
        <v>0</v>
      </c>
      <c r="P177" s="61"/>
      <c r="R177" s="75"/>
      <c r="S177" s="76"/>
      <c r="T177" s="80"/>
      <c r="W177" s="59">
        <f>E177+C177</f>
        <v>0</v>
      </c>
      <c r="X177" s="59"/>
    </row>
    <row r="178" spans="2:94" ht="17" customHeight="1" thickBot="1" x14ac:dyDescent="0.25">
      <c r="B178" s="25" t="s">
        <v>20</v>
      </c>
      <c r="C178" s="13">
        <v>0</v>
      </c>
      <c r="D178" s="11" t="s">
        <v>51</v>
      </c>
      <c r="E178" s="12">
        <v>0</v>
      </c>
      <c r="F178" s="3" t="s">
        <v>39</v>
      </c>
      <c r="G178" s="3" t="s">
        <v>39</v>
      </c>
      <c r="H178" s="3" t="s">
        <v>39</v>
      </c>
      <c r="I178" s="3" t="s">
        <v>39</v>
      </c>
      <c r="J178" s="3" t="s">
        <v>39</v>
      </c>
      <c r="K178" s="3" t="s">
        <v>39</v>
      </c>
      <c r="L178" s="3" t="s">
        <v>39</v>
      </c>
      <c r="M178" s="6" t="s">
        <v>39</v>
      </c>
      <c r="N178" s="6" t="s">
        <v>39</v>
      </c>
      <c r="O178" s="60">
        <v>0</v>
      </c>
      <c r="P178" s="61"/>
      <c r="R178" s="77"/>
      <c r="S178" s="78"/>
      <c r="T178" s="81"/>
      <c r="W178" s="59">
        <f>E178+C178</f>
        <v>0</v>
      </c>
      <c r="X178" s="59"/>
    </row>
    <row r="179" spans="2:94" ht="10" customHeight="1" thickBot="1" x14ac:dyDescent="0.25"/>
    <row r="180" spans="2:94" x14ac:dyDescent="0.2">
      <c r="B180" s="2"/>
      <c r="C180" s="54" t="s">
        <v>16</v>
      </c>
      <c r="D180" s="27"/>
      <c r="E180" s="56" t="s">
        <v>36</v>
      </c>
      <c r="F180" s="58" t="s">
        <v>33</v>
      </c>
      <c r="G180" s="58"/>
      <c r="H180" s="58" t="s">
        <v>33</v>
      </c>
      <c r="I180" s="58"/>
      <c r="J180" s="49" t="s">
        <v>29</v>
      </c>
      <c r="K180" s="49"/>
      <c r="L180" s="49" t="s">
        <v>42</v>
      </c>
      <c r="M180" s="50"/>
      <c r="W180" s="44"/>
      <c r="X180" s="44"/>
      <c r="Y180" s="44"/>
      <c r="Z180" s="44"/>
      <c r="AD180" s="1"/>
      <c r="AG180"/>
      <c r="BG180" s="1"/>
      <c r="BJ180"/>
      <c r="CJ180" s="1"/>
      <c r="CK180" s="1"/>
      <c r="CL180" s="1"/>
      <c r="CN180"/>
      <c r="CO180"/>
      <c r="CP180"/>
    </row>
    <row r="181" spans="2:94" ht="17" thickBot="1" x14ac:dyDescent="0.25">
      <c r="B181" s="2"/>
      <c r="C181" s="55"/>
      <c r="D181" s="28"/>
      <c r="E181" s="57"/>
      <c r="F181" s="53" t="s">
        <v>34</v>
      </c>
      <c r="G181" s="53"/>
      <c r="H181" s="53" t="s">
        <v>35</v>
      </c>
      <c r="I181" s="53"/>
      <c r="J181" s="51"/>
      <c r="K181" s="51"/>
      <c r="L181" s="51"/>
      <c r="M181" s="52"/>
      <c r="W181" s="41"/>
      <c r="X181" s="42"/>
      <c r="Y181" s="42"/>
      <c r="Z181" s="42"/>
      <c r="AD181" s="1"/>
      <c r="AG181"/>
      <c r="BG181" s="1"/>
      <c r="BJ181"/>
      <c r="CJ181" s="1"/>
      <c r="CK181" s="1"/>
      <c r="CL181" s="1"/>
      <c r="CN181"/>
      <c r="CO181"/>
      <c r="CP181"/>
    </row>
    <row r="182" spans="2:94" ht="16" customHeight="1" x14ac:dyDescent="0.2">
      <c r="B182" s="29" t="s">
        <v>4</v>
      </c>
      <c r="C182" s="45">
        <v>0</v>
      </c>
      <c r="D182" s="46"/>
      <c r="E182" s="4" t="s">
        <v>18</v>
      </c>
      <c r="F182" s="47">
        <f>(C182*$R$8)/100</f>
        <v>0</v>
      </c>
      <c r="G182" s="47"/>
      <c r="H182" s="48">
        <f>F182/1440</f>
        <v>0</v>
      </c>
      <c r="I182" s="48"/>
      <c r="J182" s="48">
        <f>IF(E182="A",$W$8,IF(E182="B",$W$9,IF(E182="C",$W$10,"Start Time")))</f>
        <v>0.75</v>
      </c>
      <c r="K182" s="48"/>
      <c r="L182" s="48">
        <f>J182+H182</f>
        <v>0.75</v>
      </c>
      <c r="M182" s="47"/>
      <c r="W182" s="43"/>
      <c r="X182" s="44"/>
      <c r="Y182" s="44"/>
      <c r="Z182" s="44"/>
      <c r="AD182" s="1"/>
      <c r="AG182"/>
      <c r="BG182" s="1"/>
      <c r="BJ182"/>
      <c r="CJ182" s="1"/>
      <c r="CK182" s="1"/>
      <c r="CL182" s="1"/>
      <c r="CN182"/>
      <c r="CO182"/>
      <c r="CP182"/>
    </row>
    <row r="183" spans="2:94" ht="16" customHeight="1" x14ac:dyDescent="0.2">
      <c r="B183" s="30" t="s">
        <v>5</v>
      </c>
      <c r="C183" s="36">
        <v>0</v>
      </c>
      <c r="D183" s="37"/>
      <c r="E183" s="5" t="s">
        <v>18</v>
      </c>
      <c r="F183" s="38">
        <f t="shared" ref="F183:F193" si="24">(C183*$R$8)/100</f>
        <v>0</v>
      </c>
      <c r="G183" s="38"/>
      <c r="H183" s="39">
        <f t="shared" ref="H183:H193" si="25">F183/1440</f>
        <v>0</v>
      </c>
      <c r="I183" s="39"/>
      <c r="J183" s="39">
        <f>IF(AND(E183="A",E182="A"),L182,IF(AND(E183="A",E182&lt;&gt;"A"),$W$8,IF(AND(E183="B",E182="B"),L182,IF(AND(E183="B",E182&lt;&gt;"B"),$W$9,IF(AND(E183="C",E182="C"),L182,IF(AND(E183="C",E182&lt;&gt;"C"),$W$10,"Start Time"))))))</f>
        <v>0.75</v>
      </c>
      <c r="K183" s="39"/>
      <c r="L183" s="39">
        <f t="shared" ref="L183:L193" si="26">J183+H183</f>
        <v>0.75</v>
      </c>
      <c r="M183" s="38"/>
      <c r="W183" s="42"/>
      <c r="X183" s="42"/>
      <c r="Y183" s="42"/>
      <c r="AD183" s="1"/>
      <c r="AG183"/>
      <c r="BG183" s="1"/>
      <c r="BJ183"/>
      <c r="CJ183" s="1"/>
      <c r="CK183" s="1"/>
      <c r="CL183" s="1"/>
      <c r="CN183"/>
      <c r="CO183"/>
      <c r="CP183"/>
    </row>
    <row r="184" spans="2:94" ht="16" customHeight="1" x14ac:dyDescent="0.2">
      <c r="B184" s="30" t="s">
        <v>6</v>
      </c>
      <c r="C184" s="36">
        <v>0</v>
      </c>
      <c r="D184" s="37"/>
      <c r="E184" s="5" t="s">
        <v>18</v>
      </c>
      <c r="F184" s="38">
        <f t="shared" si="24"/>
        <v>0</v>
      </c>
      <c r="G184" s="38"/>
      <c r="H184" s="39">
        <f t="shared" si="25"/>
        <v>0</v>
      </c>
      <c r="I184" s="39"/>
      <c r="J184" s="39">
        <f>IF(AND(E184="A",E183="A"),L183,IF(AND(E184="A",E182="A"),L182,IF(AND(E184="A",E183&lt;&gt;"A",E182&lt;&gt;"A"),$W$8,IF(AND(E184="B",E183="B"),L183,IF(AND(E184="B",E182="B"),L182,IF(AND(E184="B",E183&lt;&gt;"B",E182&lt;&gt;"B"),$W$9,IF(AND(E184="C",E183="C"),L183,IF(AND(E184="C",E182="C"),L182,IF(E184="C",$W$10,"Start Time")))))))))</f>
        <v>0.75</v>
      </c>
      <c r="K184" s="39"/>
      <c r="L184" s="39">
        <f t="shared" si="26"/>
        <v>0.75</v>
      </c>
      <c r="M184" s="38"/>
      <c r="AD184" s="1"/>
      <c r="AG184"/>
      <c r="BG184" s="1"/>
      <c r="BJ184"/>
      <c r="CJ184" s="1"/>
      <c r="CK184" s="1"/>
      <c r="CL184" s="1"/>
      <c r="CN184"/>
      <c r="CO184"/>
      <c r="CP184"/>
    </row>
    <row r="185" spans="2:94" x14ac:dyDescent="0.2">
      <c r="B185" s="30" t="s">
        <v>7</v>
      </c>
      <c r="C185" s="36">
        <v>0</v>
      </c>
      <c r="D185" s="37"/>
      <c r="E185" s="5" t="s">
        <v>18</v>
      </c>
      <c r="F185" s="38">
        <f t="shared" si="24"/>
        <v>0</v>
      </c>
      <c r="G185" s="38"/>
      <c r="H185" s="39">
        <f t="shared" si="25"/>
        <v>0</v>
      </c>
      <c r="I185" s="39"/>
      <c r="J185" s="39">
        <f>IF(AND(E185="A",E184="A"),L184,IF(AND(E185="A",E183="A"),L183,IF(AND(E185="A",E182="A"),L182,IF(AND(E185="A",E184&lt;&gt;"A",E183&lt;&gt;"A",E182&lt;&gt;"A"),$W$8,IF(AND(E185="B",E184="B"),L184,IF(AND(E185="B",E183="B"),L183,IF(AND(E185="B",E182="B"),L182,IF(AND(E185="B",E184&lt;&gt;"B",E183&lt;&gt;"B"),$W$9,IF(AND(E185="C",E184="C"),L184,IF(AND(E185="C",E183="C"),L183,IF(AND(E185="C",E182="B"),L182,IF(E185="C",$W$10,"Start Time"))))))))))))</f>
        <v>0.75</v>
      </c>
      <c r="K185" s="39"/>
      <c r="L185" s="39">
        <f t="shared" si="26"/>
        <v>0.75</v>
      </c>
      <c r="M185" s="38"/>
    </row>
    <row r="186" spans="2:94" x14ac:dyDescent="0.2">
      <c r="B186" s="30" t="s">
        <v>8</v>
      </c>
      <c r="C186" s="36">
        <v>0</v>
      </c>
      <c r="D186" s="37"/>
      <c r="E186" s="5" t="s">
        <v>18</v>
      </c>
      <c r="F186" s="38">
        <f t="shared" si="24"/>
        <v>0</v>
      </c>
      <c r="G186" s="38"/>
      <c r="H186" s="39">
        <f t="shared" si="25"/>
        <v>0</v>
      </c>
      <c r="I186" s="39"/>
      <c r="J186" s="39">
        <f>IF(AND(E186="A",E185="A"),L185,IF(AND(E186="A",E184="A"),L184,IF(AND(E186="A",E183="A"),L183,IF(AND(E186="A",E182="A"),L182,IF(AND(E186="A",E185&lt;&gt;"A",E184&lt;&gt;"A",E183&lt;&gt;"A",E182&lt;&gt;"A"),$W$8,IF(AND(E186="B",E185="B"),L185,IF(AND(E186="B",E184="B"),L184,IF(AND(E186="B",E183="B"),L183,IF(AND(E186="B",E182="B"),L182,IF(AND(E186="B",E185&lt;&gt;"B",E184&lt;&gt;"B",E183&lt;&gt;"B",E182&lt;&gt;"B"),$W$9,IF(AND(E186="C",E185="C"),L185,IF(AND(E186="C",E184="C"),L184,IF(AND(E186="C",E183="C"),L183,IF(AND(E186="C",E182="C"),L182,IF(AND(E186="C",E185&lt;&gt;"C",E184&lt;&gt;"C",E183&lt;&gt;"C",E182&lt;&gt;"C"),$W$10,"Start Time")))))))))))))))</f>
        <v>0.75</v>
      </c>
      <c r="K186" s="39"/>
      <c r="L186" s="39">
        <f t="shared" si="26"/>
        <v>0.75</v>
      </c>
      <c r="M186" s="38"/>
    </row>
    <row r="187" spans="2:94" x14ac:dyDescent="0.2">
      <c r="B187" s="30" t="s">
        <v>9</v>
      </c>
      <c r="C187" s="36">
        <v>0</v>
      </c>
      <c r="D187" s="37"/>
      <c r="E187" s="5" t="s">
        <v>18</v>
      </c>
      <c r="F187" s="38">
        <f t="shared" si="24"/>
        <v>0</v>
      </c>
      <c r="G187" s="38"/>
      <c r="H187" s="39">
        <f t="shared" si="25"/>
        <v>0</v>
      </c>
      <c r="I187" s="39"/>
      <c r="J187" s="39">
        <f>IF(AND(E187="A",E186="A"),L186,IF(AND(E187="A",E185="A"),L185,IF(AND(E187="A",E184="A"),L184,IF(AND(E187="A",E183="A"),L183,IF(AND(E187="A",E182="A"),L182,IF(AND(E187="A",E186&lt;&gt;"A",E185&lt;&gt;"A",E184&lt;&gt;"A",E183&lt;&gt;"A",E182&lt;&gt;"A"),$W$8,IF(AND(E187="B",E186="B"),L186,IF(AND(E187="B",E185="B"),L185,IF(AND(E187="B",E184="B"),L184,IF(AND(E187="B",E183="B"),L183,IF(AND(E187="B",E182="B"),L182,IF(AND(E187="B",E186&lt;&gt;"B",E185&lt;&gt;"B",E184&lt;&gt;"B",E183&lt;&gt;"B",E182&lt;&gt;"B"),$W$9,IF(AND(E187="C",E186="C"),L186,IF(AND(E187="C",E185="C"),L185,IF(AND(E187="C",E184="C"),L184,IF(AND(E187="C",E183="C"),L183,IF(AND(E187="C",E182="C"),L182,IF(AND(E187="C",E186&lt;&gt;"C",E185&lt;&gt;"C",E184&lt;&gt;"C",E183&lt;&gt;"C",E182&lt;&gt;"C"),$W$10,"Start Time"))))))))))))))))))</f>
        <v>0.75</v>
      </c>
      <c r="K187" s="39"/>
      <c r="L187" s="39">
        <f t="shared" si="26"/>
        <v>0.75</v>
      </c>
      <c r="M187" s="38"/>
    </row>
    <row r="188" spans="2:94" x14ac:dyDescent="0.2">
      <c r="B188" s="30" t="s">
        <v>10</v>
      </c>
      <c r="C188" s="36">
        <v>0</v>
      </c>
      <c r="D188" s="37"/>
      <c r="E188" s="5" t="s">
        <v>18</v>
      </c>
      <c r="F188" s="38">
        <f t="shared" si="24"/>
        <v>0</v>
      </c>
      <c r="G188" s="38"/>
      <c r="H188" s="39">
        <f t="shared" si="25"/>
        <v>0</v>
      </c>
      <c r="I188" s="39"/>
      <c r="J188" s="39">
        <f>IF(AND(E188="A",E187="A"),L187,IF(AND(E188="A",E186="A"),L186,IF(AND(E188="A",E185="A"),L185,IF(AND(E188="A",E184="A"),L184,IF(AND(E188="A",E183="A"),L183,IF(AND(E188="A",E182="A"),L182,IF(AND(E188="A",E187&lt;&gt;"A",E186&lt;&gt;"A",E185&lt;&gt;"A",E184&lt;&gt;"A",E183&lt;&gt;"A",E182&lt;&gt;"A"),$W$8,IF(AND(E188="B",E187="B"),L187,IF(AND(E188="B",E186="B"),L186,IF(AND(E188="B",E185="B"),L185,IF(AND(E188="B",E184="B"),L184,IF(AND(E188="B",E183="B"),L183,IF(AND(E188="B",E182="B"),L182,IF(AND(E188="B",E187&lt;&gt;"B",E186&lt;&gt;"B",E185&lt;&gt;"B",E184&lt;&gt;"B",E183&lt;&gt;"B",E182&lt;&gt;"B"),$W$9,IF(AND(E188="C",E187="C"),L187,IF(AND(E188="C",E186="C"),L186,IF(AND(E188="C",E185="C"),L185,IF(AND(E188="C",E184="C"),L184,IF(AND(E188="C",E183="C"),L183,IF(AND(E188="C",E182="C"),L182,IF(AND(E188="C",E187&lt;&gt;"C",E186&lt;&gt;"C",E185&lt;&gt;"C",E184&lt;&gt;"C",E183&lt;&gt;"C",E182&lt;&gt;"C"),$W$10,"Start Time")))))))))))))))))))))</f>
        <v>0.75</v>
      </c>
      <c r="K188" s="39"/>
      <c r="L188" s="39">
        <f t="shared" si="26"/>
        <v>0.75</v>
      </c>
      <c r="M188" s="38"/>
      <c r="T188" s="40"/>
      <c r="U188" s="40"/>
      <c r="V188" s="40"/>
      <c r="W188" s="40"/>
      <c r="X188" s="40"/>
      <c r="Y188" s="40"/>
    </row>
    <row r="189" spans="2:94" x14ac:dyDescent="0.2">
      <c r="B189" s="30" t="s">
        <v>11</v>
      </c>
      <c r="C189" s="36">
        <v>0</v>
      </c>
      <c r="D189" s="37"/>
      <c r="E189" s="5" t="s">
        <v>18</v>
      </c>
      <c r="F189" s="38">
        <f t="shared" si="24"/>
        <v>0</v>
      </c>
      <c r="G189" s="38"/>
      <c r="H189" s="39">
        <f t="shared" si="25"/>
        <v>0</v>
      </c>
      <c r="I189" s="39"/>
      <c r="J189" s="39">
        <f>IF(AND(E189="A",E188="A"),L188,IF(AND(E189="A",E187="A"),L187,IF(AND(E189="A",E186="A"),L186,IF(AND(E189="A",E185="A"),L185,IF(AND(E189="A",E184="A"),L184,IF(AND(E189="A",E183="A"),L183,IF(AND(E189="A",E182="A"),L182,IF(AND(E189="A",E188&lt;&gt;"A",E187&lt;&gt;"A",E186&lt;&gt;"A",E185&lt;&gt;"A",E184&lt;&gt;"A",E183&lt;&gt;"A",E182&lt;&gt;"A"),$W$8,IF(AND(E189="B",E188="B"),L188,IF(AND(E189="B",E187="B"),L187,IF(AND(E189="B",E186="B"),L186,IF(AND(E189="B",E185="B"),L185,IF(AND(E189="B",E184="B"),L184,IF(AND(E189="B",E183="B"),L183,IF(AND(E189="B",E182="B"),L182,IF(AND(E189="B",E188&lt;&gt;"B",E187&lt;&gt;"B",E186&lt;&gt;"B",E185&lt;&gt;"B",E184&lt;&gt;"B",E183&lt;&gt;"B",E182&lt;&gt;"B"),$W$9,IF(AND(E189="C",E188="C"),L188,IF(AND(E189="C",E187="C"),L187,IF(AND(E189="C",E186="C"),L186,IF(AND(E189="C",E185="C"),L185,IF(AND(E189="C",E184="C"),L184,IF(AND(E189="C",E183="C"),L183,IF(AND(E189="C",E182="C"),L182,IF(AND(E189="C",E188&lt;&gt;"C",E187&lt;&gt;"C",E186&lt;&gt;"C",E185&lt;&gt;"C",E184&lt;&gt;"C",E183&lt;&gt;"C",E182&lt;&gt;"C"),$W$10,"Start Time"))))))))))))))))))))))))</f>
        <v>0.75</v>
      </c>
      <c r="K189" s="39"/>
      <c r="L189" s="39">
        <f t="shared" si="26"/>
        <v>0.75</v>
      </c>
      <c r="M189" s="38"/>
      <c r="T189" s="41"/>
      <c r="U189" s="42"/>
      <c r="V189" s="42"/>
      <c r="W189" s="42"/>
      <c r="X189" s="42"/>
      <c r="Y189" s="42"/>
    </row>
    <row r="190" spans="2:94" x14ac:dyDescent="0.2">
      <c r="B190" s="30" t="s">
        <v>12</v>
      </c>
      <c r="C190" s="36">
        <v>0</v>
      </c>
      <c r="D190" s="37"/>
      <c r="E190" s="5" t="s">
        <v>18</v>
      </c>
      <c r="F190" s="38">
        <f t="shared" si="24"/>
        <v>0</v>
      </c>
      <c r="G190" s="38"/>
      <c r="H190" s="39">
        <f t="shared" si="25"/>
        <v>0</v>
      </c>
      <c r="I190" s="39"/>
      <c r="J190" s="39">
        <f>IF(AND(E190="A",E189="A"),L189,IF(AND(E190="A",E188="A"),L188,IF(AND(E190="A",E187="A"),L187,IF(AND(E190="A",E186="A"),L186,IF(AND(E190="A",E185="A"),L185,IF(AND(E190="A",E184="A"),L184,IF(AND(E190="A",E183="A"),L183,IF(AND(E190="A",E182="A"),L182,IF(AND(E190="A",E189&lt;&gt;"A",E188&lt;&gt;"A",E187&lt;&gt;"A",E186&lt;&gt;"A",E185&lt;&gt;"A",E184&lt;&gt;"A",E183&lt;&gt;"A",E182&lt;&gt;"A"),$W$8,IF(AND(E190="B",E189="B"),L189,IF(AND(E190="B",E188="B"),L188,IF(AND(E190="B",E187="B"),L187,IF(AND(E190="B",E186="B"),L186,IF(AND(E190="B",E185="B"),L185,IF(AND(E190="B",E184="B"),L184,IF(AND(E190="B",E183="B"),L183,IF(AND(E190="B",E182="B"),L182,IF(AND(E190="B",E189&lt;&gt;"B",E188&lt;&gt;"B",E187&lt;&gt;"B",E186&lt;&gt;"B",E185&lt;&gt;"B",E184&lt;&gt;"B",E183&lt;&gt;"B",E182&lt;&gt;"B"),$W$9,IF(AND(E190="C",E189="C"),L189,IF(AND(E190="C",E188="C"),L188,IF(AND(E190="C",E187="C"),L187,IF(AND(E190="C",E186="C"),L186,IF(AND(E190="C",E185="C"),L185,IF(AND(E190="C",E184="C"),L184,IF(AND(E190="C",E183="C"),L183,IF(AND(E190="C",E182="C"),L182,IF(AND(E190="C",E189&lt;&gt;"C",E188&lt;&gt;"C",E187&lt;&gt;"C",E186&lt;&gt;"C",E185&lt;&gt;"C",E184&lt;&gt;"C",E183&lt;&gt;"C",E182&lt;&gt;"C"),$W$10,"Start Time")))))))))))))))))))))))))))</f>
        <v>0.75</v>
      </c>
      <c r="K190" s="39"/>
      <c r="L190" s="39">
        <f t="shared" si="26"/>
        <v>0.75</v>
      </c>
      <c r="M190" s="38"/>
    </row>
    <row r="191" spans="2:94" x14ac:dyDescent="0.2">
      <c r="B191" s="30" t="s">
        <v>13</v>
      </c>
      <c r="C191" s="36">
        <v>0</v>
      </c>
      <c r="D191" s="37"/>
      <c r="E191" s="5" t="s">
        <v>18</v>
      </c>
      <c r="F191" s="38">
        <f t="shared" si="24"/>
        <v>0</v>
      </c>
      <c r="G191" s="38"/>
      <c r="H191" s="39">
        <f t="shared" si="25"/>
        <v>0</v>
      </c>
      <c r="I191" s="39"/>
      <c r="J191" s="39">
        <f>IF(AND(E191="A",E190="A"),L190,IF(AND(E191="A",E189="A"),L189,IF(AND(E191="A",E188="A"),L188,IF(AND(E191="A",E187="A"),L187,IF(AND(E191="A",E186="A"),L186,IF(AND(E191="A",E185="A"),L185,IF(AND(E191="A",E184="A"),L184,IF(AND(E191="A",E183="A"),L183,IF(AND(E191="A",E182="A"),L182,IF(AND(E191="A",E190&lt;&gt;"A",E189&lt;&gt;"A",E188&lt;&gt;"A",E187&lt;&gt;"A",E186&lt;&gt;"A",E185&lt;&gt;"A",E184&lt;&gt;"A",E183&lt;&gt;"A",E182&lt;&gt;"A"),$W$8,IF(AND(E191="B",E190="B"),L190,IF(AND(E191="B",E189="B"),L189,IF(AND(E191="B",E188="B"),L188,IF(AND(E191="B",E187="B"),L187,IF(AND(E191="B",E186="B"),L186,IF(AND(E191="B",E185="B"),L185,IF(AND(E191="B",E184="B"),L184,IF(AND(E191="B",E183="B"),L183,IF(AND(E191="B",E182="B"),L182,IF(AND(E191="B",E190&lt;&gt;"B",E189&lt;&gt;"B",E188&lt;&gt;"B",E187&lt;&gt;"B",E186&lt;&gt;"B",E185&lt;&gt;"B",E184&lt;&gt;"B",E183&lt;&gt;"B",E182&lt;&gt;"B"),$W$9,IF(AND(E191="C",E190="C"),L190,IF(AND(E191="C",E189="C"),L189,IF(AND(E191="C",E188="C"),L188,IF(AND(E191="C",E187="C"),L187,IF(AND(E191="C",E186="C"),L186,IF(AND(E191="C",E185="C"),L185,IF(AND(E191="C",E184="C"),L184,IF(AND(E191="C",E183="C"),L183,IF(AND(E191="C",E182="C"),L182,IF(AND(E191="C",E190&lt;&gt;"C",E189&lt;&gt;"C",E188&lt;&gt;"C",E187&lt;&gt;"C",E186&lt;&gt;"C",E185&lt;&gt;"C",E184&lt;&gt;"C",E183&lt;&gt;"C",E182&lt;&gt;"C"),$W$10,"Start Time"))))))))))))))))))))))))))))))</f>
        <v>0.75</v>
      </c>
      <c r="K191" s="39"/>
      <c r="L191" s="39">
        <f t="shared" si="26"/>
        <v>0.75</v>
      </c>
      <c r="M191" s="38"/>
    </row>
    <row r="192" spans="2:94" x14ac:dyDescent="0.2">
      <c r="B192" s="30" t="s">
        <v>14</v>
      </c>
      <c r="C192" s="36">
        <v>0</v>
      </c>
      <c r="D192" s="37"/>
      <c r="E192" s="5" t="s">
        <v>18</v>
      </c>
      <c r="F192" s="38">
        <f t="shared" si="24"/>
        <v>0</v>
      </c>
      <c r="G192" s="38"/>
      <c r="H192" s="39">
        <f t="shared" si="25"/>
        <v>0</v>
      </c>
      <c r="I192" s="39"/>
      <c r="J192" s="39">
        <f>IF(AND(E192="A",E191="A"),L191,IF(AND(E192="A",E190="A"),L190,IF(AND(E192="A",E189="A"),L189,IF(AND(E192="A",E188="A"),L188,IF(AND(E192="A",E187="A"),L187,IF(AND(E192="A",E186="A"),L186,IF(AND(E192="A",E185="A"),L185,IF(AND(E192="A",E184="A"),L184,IF(AND(E192="A",E183="A"),L183,IF(AND(E192="A",E182="A"),L182,IF(AND(E192="A",E191&lt;&gt;"A",E190&lt;&gt;"A",E189&lt;&gt;"A",E188&lt;&gt;"A",E187&lt;&gt;"A",E186&lt;&gt;"A",E185&lt;&gt;"A",E184&lt;&gt;"A",E183&lt;&gt;"A",E182&lt;&gt;"A"),$W$8,IF(AND(E192="B",E191="B"),L191,IF(AND(E192="B",E190="B"),L190,IF(AND(E192="B",E189="B"),L189,IF(AND(E192="B",E188="B"),L188,IF(AND(E192="B",E187="B"),L187,IF(AND(E192="B",E186="B"),L186,IF(AND(E192="B",E185="B"),L185,IF(AND(E192="B",E184="B"),L184,IF(AND(E192="B",E183="B"),L183,IF(AND(E192="B",E182="B"),L182,IF(AND(E192="B",E191&lt;&gt;"B",E190&lt;&gt;"B",E189&lt;&gt;"B",E188&lt;&gt;"B",E187&lt;&gt;"B",E186&lt;&gt;"B",E185&lt;&gt;"B",E184&lt;&gt;"B",E183&lt;&gt;"B",E182&lt;&gt;"B"),$W$9,IF(AND(E192="C",E191="C"),L191,IF(AND(E192="C",E190="C"),L190,IF(AND(E192="C",E189="C"),L189,IF(AND(E192="C",E188="C"),L188,IF(AND(E192="C",E187="C"),L187,IF(AND(E192="C",E186="C"),L186,IF(AND(E192="C",E185="C"),L185,IF(AND(E192="C",E184="C"),L184,IF(AND(E192="C",E183="C"),L183,IF(AND(E192="C",E182="C"),L182,IF(AND(E192="C",E191&lt;&gt;"C",E190&lt;&gt;"C",E189&lt;&gt;"C",E188&lt;&gt;"C",E187&lt;&gt;"C",E186&lt;&gt;"C",E185&lt;&gt;"C",E184&lt;&gt;"C",E183&lt;&gt;"C",E182&lt;&gt;"C"),$W$10,"Start Time")))))))))))))))))))))))))))))))))</f>
        <v>0.75</v>
      </c>
      <c r="K192" s="39"/>
      <c r="L192" s="39">
        <f t="shared" si="26"/>
        <v>0.75</v>
      </c>
      <c r="M192" s="38"/>
    </row>
    <row r="193" spans="2:13" ht="17" thickBot="1" x14ac:dyDescent="0.25">
      <c r="B193" s="31" t="s">
        <v>15</v>
      </c>
      <c r="C193" s="36">
        <v>0</v>
      </c>
      <c r="D193" s="37"/>
      <c r="E193" s="5" t="s">
        <v>18</v>
      </c>
      <c r="F193" s="38">
        <f t="shared" si="24"/>
        <v>0</v>
      </c>
      <c r="G193" s="38"/>
      <c r="H193" s="39">
        <f t="shared" si="25"/>
        <v>0</v>
      </c>
      <c r="I193" s="39"/>
      <c r="J193" s="39">
        <f>IF(AND(E193="A",E192="A"),L192,IF(AND(E193="A",E191="A"),L191,IF(AND(E193="A",E190="A"),L190,IF(AND(E193="A",E189="A"),L189,IF(AND(E193="A",E188="A"),L188,IF(AND(E193="A",E187="A"),L187,IF(AND(E193="A",E186="A"),L186,IF(AND(E193="A",E185="A"),L185,IF(AND(E193="A",E184="A"),L184,IF(AND(E193="A",E183="A"),L183,IF(AND(E193="A",E182="A"),L182,IF(AND(E193="A",E192&lt;&gt;"A",E191&lt;&gt;"A",E190&lt;&gt;"A",E189&lt;&gt;"A",E188&lt;&gt;"A",E187&lt;&gt;"A",E186&lt;&gt;"A",E185&lt;&gt;"A",E184&lt;&gt;"A",E183&lt;&gt;"A",E182&lt;&gt;"A"),$W$8,IF(AND(E193="B",E192="B"),L192,IF(AND(E193="B",E191="B"),L191,IF(AND(E193="B",E190="B"),L190,IF(AND(E193="B",E189="B"),L189,IF(AND(E193="B",E188="B"),L188,IF(AND(E193="B",E187="B"),L187,IF(AND(E193="B",E186="B"),L186,IF(AND(E193="B",E185="B"),L185,IF(AND(E193="B",E184="B"),L184,IF(AND(E193="B",E183="B"),L183,IF(AND(E193="B",E182="B"),L182,IF(AND(E193="B",E192&lt;&gt;"B",E191&lt;&gt;"B",E190&lt;&gt;"B",E189&lt;&gt;"B",E188&lt;&gt;"B",E187&lt;&gt;"B",E186&lt;&gt;"B",E185&lt;&gt;"B",E184&lt;&gt;"B",E183&lt;&gt;"B",E182&lt;&gt;"B"),$W$9,IF(AND(E193="C",E192="C"),L192,IF(AND(E193="C",E191="C"),L191,IF(AND(E193="C",E190="C"),L190,IF(AND(E193="C",E189="C"),L189,IF(AND(E193="C",E188="C"),L188,IF(AND(E193="C",E187="C"),L187,IF(AND(E193="C",E186="C"),L186,IF(AND(E193="C",E185="C"),L185,IF(AND(E193="C",E184="C"),L184,IF(AND(E193="C",E183="C"),L183,IF(AND(E193="C",E182="C"),L182,IF(AND(E193="C",E192&lt;&gt;"C",E191&lt;&gt;"C",E190&lt;&gt;"C",E189&lt;&gt;"C",E188&lt;&gt;"C",E187&lt;&gt;"C",E186&lt;&gt;"C",E185&lt;&gt;"C",E184&lt;&gt;"C",E183&lt;&gt;"C",E182&lt;&gt;"C"),$W$10,"Start Time"))))))))))))))))))))))))))))))))))))</f>
        <v>0.75</v>
      </c>
      <c r="K193" s="39"/>
      <c r="L193" s="39">
        <f t="shared" si="26"/>
        <v>0.75</v>
      </c>
      <c r="M193" s="38"/>
    </row>
  </sheetData>
  <mergeCells count="776">
    <mergeCell ref="L24:M24"/>
    <mergeCell ref="L25:M25"/>
    <mergeCell ref="J25:K25"/>
    <mergeCell ref="H25:I25"/>
    <mergeCell ref="L17:M17"/>
    <mergeCell ref="L18:M18"/>
    <mergeCell ref="H19:I19"/>
    <mergeCell ref="H21:I21"/>
    <mergeCell ref="J23:K23"/>
    <mergeCell ref="J24:K24"/>
    <mergeCell ref="H22:I22"/>
    <mergeCell ref="H23:I23"/>
    <mergeCell ref="H24:I24"/>
    <mergeCell ref="L20:M20"/>
    <mergeCell ref="L21:M21"/>
    <mergeCell ref="L22:M22"/>
    <mergeCell ref="L23:M23"/>
    <mergeCell ref="J19:K19"/>
    <mergeCell ref="J20:K20"/>
    <mergeCell ref="J21:K21"/>
    <mergeCell ref="J22:K22"/>
    <mergeCell ref="L19:M19"/>
    <mergeCell ref="C21:D21"/>
    <mergeCell ref="W8:X8"/>
    <mergeCell ref="W9:X9"/>
    <mergeCell ref="W10:X10"/>
    <mergeCell ref="L15:M15"/>
    <mergeCell ref="L16:M16"/>
    <mergeCell ref="W15:Y15"/>
    <mergeCell ref="W12:Z12"/>
    <mergeCell ref="W14:Z14"/>
    <mergeCell ref="W13:Z13"/>
    <mergeCell ref="L14:M14"/>
    <mergeCell ref="F23:G23"/>
    <mergeCell ref="F24:G24"/>
    <mergeCell ref="F25:G25"/>
    <mergeCell ref="C12:C13"/>
    <mergeCell ref="E12:E13"/>
    <mergeCell ref="F13:G13"/>
    <mergeCell ref="F17:G17"/>
    <mergeCell ref="F18:G18"/>
    <mergeCell ref="F19:G19"/>
    <mergeCell ref="F20:G20"/>
    <mergeCell ref="F21:G21"/>
    <mergeCell ref="F22:G22"/>
    <mergeCell ref="F16:G16"/>
    <mergeCell ref="C14:D14"/>
    <mergeCell ref="C15:D15"/>
    <mergeCell ref="C16:D16"/>
    <mergeCell ref="C22:D22"/>
    <mergeCell ref="C23:D23"/>
    <mergeCell ref="C24:D24"/>
    <mergeCell ref="C25:D25"/>
    <mergeCell ref="C17:D17"/>
    <mergeCell ref="C18:D18"/>
    <mergeCell ref="C19:D19"/>
    <mergeCell ref="C20:D20"/>
    <mergeCell ref="R6:T7"/>
    <mergeCell ref="J12:K13"/>
    <mergeCell ref="L12:M13"/>
    <mergeCell ref="B2:T2"/>
    <mergeCell ref="C6:E6"/>
    <mergeCell ref="O7:P7"/>
    <mergeCell ref="O8:P8"/>
    <mergeCell ref="O9:P9"/>
    <mergeCell ref="F6:P6"/>
    <mergeCell ref="T8:T10"/>
    <mergeCell ref="R8:S10"/>
    <mergeCell ref="O10:P10"/>
    <mergeCell ref="B4:T4"/>
    <mergeCell ref="H12:I12"/>
    <mergeCell ref="H13:I13"/>
    <mergeCell ref="F12:G12"/>
    <mergeCell ref="F14:G14"/>
    <mergeCell ref="F15:G15"/>
    <mergeCell ref="T20:Y20"/>
    <mergeCell ref="T21:Y21"/>
    <mergeCell ref="J15:K15"/>
    <mergeCell ref="J16:K16"/>
    <mergeCell ref="J17:K17"/>
    <mergeCell ref="J18:K18"/>
    <mergeCell ref="J14:K14"/>
    <mergeCell ref="H20:I20"/>
    <mergeCell ref="H14:I14"/>
    <mergeCell ref="H15:I15"/>
    <mergeCell ref="H16:I16"/>
    <mergeCell ref="H17:I17"/>
    <mergeCell ref="H18:I18"/>
    <mergeCell ref="W29:X29"/>
    <mergeCell ref="O30:P30"/>
    <mergeCell ref="W30:X30"/>
    <mergeCell ref="O31:P31"/>
    <mergeCell ref="W31:X31"/>
    <mergeCell ref="C27:E27"/>
    <mergeCell ref="F27:P27"/>
    <mergeCell ref="R27:T28"/>
    <mergeCell ref="O28:P28"/>
    <mergeCell ref="O29:P29"/>
    <mergeCell ref="R29:S31"/>
    <mergeCell ref="T29:T31"/>
    <mergeCell ref="L33:M34"/>
    <mergeCell ref="W33:Z33"/>
    <mergeCell ref="F34:G34"/>
    <mergeCell ref="H34:I34"/>
    <mergeCell ref="W34:Z34"/>
    <mergeCell ref="C33:C34"/>
    <mergeCell ref="E33:E34"/>
    <mergeCell ref="F33:G33"/>
    <mergeCell ref="H33:I33"/>
    <mergeCell ref="J33:K34"/>
    <mergeCell ref="W35:Z35"/>
    <mergeCell ref="C36:D36"/>
    <mergeCell ref="F36:G36"/>
    <mergeCell ref="H36:I36"/>
    <mergeCell ref="J36:K36"/>
    <mergeCell ref="L36:M36"/>
    <mergeCell ref="W36:Y36"/>
    <mergeCell ref="C35:D35"/>
    <mergeCell ref="F35:G35"/>
    <mergeCell ref="H35:I35"/>
    <mergeCell ref="J35:K35"/>
    <mergeCell ref="L35:M35"/>
    <mergeCell ref="C38:D38"/>
    <mergeCell ref="F38:G38"/>
    <mergeCell ref="H38:I38"/>
    <mergeCell ref="J38:K38"/>
    <mergeCell ref="L38:M38"/>
    <mergeCell ref="C37:D37"/>
    <mergeCell ref="F37:G37"/>
    <mergeCell ref="H37:I37"/>
    <mergeCell ref="J37:K37"/>
    <mergeCell ref="L37:M37"/>
    <mergeCell ref="C40:D40"/>
    <mergeCell ref="F40:G40"/>
    <mergeCell ref="H40:I40"/>
    <mergeCell ref="J40:K40"/>
    <mergeCell ref="L40:M40"/>
    <mergeCell ref="C39:D39"/>
    <mergeCell ref="F39:G39"/>
    <mergeCell ref="H39:I39"/>
    <mergeCell ref="J39:K39"/>
    <mergeCell ref="L39:M39"/>
    <mergeCell ref="T41:Y41"/>
    <mergeCell ref="C42:D42"/>
    <mergeCell ref="F42:G42"/>
    <mergeCell ref="H42:I42"/>
    <mergeCell ref="J42:K42"/>
    <mergeCell ref="L42:M42"/>
    <mergeCell ref="T42:Y42"/>
    <mergeCell ref="C41:D41"/>
    <mergeCell ref="F41:G41"/>
    <mergeCell ref="H41:I41"/>
    <mergeCell ref="J41:K41"/>
    <mergeCell ref="L41:M41"/>
    <mergeCell ref="C44:D44"/>
    <mergeCell ref="F44:G44"/>
    <mergeCell ref="H44:I44"/>
    <mergeCell ref="J44:K44"/>
    <mergeCell ref="L44:M44"/>
    <mergeCell ref="C43:D43"/>
    <mergeCell ref="F43:G43"/>
    <mergeCell ref="H43:I43"/>
    <mergeCell ref="J43:K43"/>
    <mergeCell ref="L43:M43"/>
    <mergeCell ref="C46:D46"/>
    <mergeCell ref="F46:G46"/>
    <mergeCell ref="H46:I46"/>
    <mergeCell ref="J46:K46"/>
    <mergeCell ref="L46:M46"/>
    <mergeCell ref="C45:D45"/>
    <mergeCell ref="F45:G45"/>
    <mergeCell ref="H45:I45"/>
    <mergeCell ref="J45:K45"/>
    <mergeCell ref="L45:M45"/>
    <mergeCell ref="W50:X50"/>
    <mergeCell ref="O51:P51"/>
    <mergeCell ref="W51:X51"/>
    <mergeCell ref="O52:P52"/>
    <mergeCell ref="W52:X52"/>
    <mergeCell ref="C48:E48"/>
    <mergeCell ref="F48:P48"/>
    <mergeCell ref="R48:T49"/>
    <mergeCell ref="O49:P49"/>
    <mergeCell ref="O50:P50"/>
    <mergeCell ref="R50:S52"/>
    <mergeCell ref="T50:T52"/>
    <mergeCell ref="L54:M55"/>
    <mergeCell ref="W54:Z54"/>
    <mergeCell ref="F55:G55"/>
    <mergeCell ref="H55:I55"/>
    <mergeCell ref="W55:Z55"/>
    <mergeCell ref="C54:C55"/>
    <mergeCell ref="E54:E55"/>
    <mergeCell ref="F54:G54"/>
    <mergeCell ref="H54:I54"/>
    <mergeCell ref="J54:K55"/>
    <mergeCell ref="W56:Z56"/>
    <mergeCell ref="C57:D57"/>
    <mergeCell ref="F57:G57"/>
    <mergeCell ref="H57:I57"/>
    <mergeCell ref="J57:K57"/>
    <mergeCell ref="L57:M57"/>
    <mergeCell ref="W57:Y57"/>
    <mergeCell ref="C56:D56"/>
    <mergeCell ref="F56:G56"/>
    <mergeCell ref="H56:I56"/>
    <mergeCell ref="J56:K56"/>
    <mergeCell ref="L56:M56"/>
    <mergeCell ref="C59:D59"/>
    <mergeCell ref="F59:G59"/>
    <mergeCell ref="H59:I59"/>
    <mergeCell ref="J59:K59"/>
    <mergeCell ref="L59:M59"/>
    <mergeCell ref="C58:D58"/>
    <mergeCell ref="F58:G58"/>
    <mergeCell ref="H58:I58"/>
    <mergeCell ref="J58:K58"/>
    <mergeCell ref="L58:M58"/>
    <mergeCell ref="C61:D61"/>
    <mergeCell ref="F61:G61"/>
    <mergeCell ref="H61:I61"/>
    <mergeCell ref="J61:K61"/>
    <mergeCell ref="L61:M61"/>
    <mergeCell ref="C60:D60"/>
    <mergeCell ref="F60:G60"/>
    <mergeCell ref="H60:I60"/>
    <mergeCell ref="J60:K60"/>
    <mergeCell ref="L60:M60"/>
    <mergeCell ref="T62:Y62"/>
    <mergeCell ref="C63:D63"/>
    <mergeCell ref="F63:G63"/>
    <mergeCell ref="H63:I63"/>
    <mergeCell ref="J63:K63"/>
    <mergeCell ref="L63:M63"/>
    <mergeCell ref="T63:Y63"/>
    <mergeCell ref="C62:D62"/>
    <mergeCell ref="F62:G62"/>
    <mergeCell ref="H62:I62"/>
    <mergeCell ref="J62:K62"/>
    <mergeCell ref="L62:M62"/>
    <mergeCell ref="C65:D65"/>
    <mergeCell ref="F65:G65"/>
    <mergeCell ref="H65:I65"/>
    <mergeCell ref="J65:K65"/>
    <mergeCell ref="L65:M65"/>
    <mergeCell ref="C64:D64"/>
    <mergeCell ref="F64:G64"/>
    <mergeCell ref="H64:I64"/>
    <mergeCell ref="J64:K64"/>
    <mergeCell ref="L64:M64"/>
    <mergeCell ref="C67:D67"/>
    <mergeCell ref="F67:G67"/>
    <mergeCell ref="H67:I67"/>
    <mergeCell ref="J67:K67"/>
    <mergeCell ref="L67:M67"/>
    <mergeCell ref="C66:D66"/>
    <mergeCell ref="F66:G66"/>
    <mergeCell ref="H66:I66"/>
    <mergeCell ref="J66:K66"/>
    <mergeCell ref="L66:M66"/>
    <mergeCell ref="W71:X71"/>
    <mergeCell ref="O72:P72"/>
    <mergeCell ref="W72:X72"/>
    <mergeCell ref="O73:P73"/>
    <mergeCell ref="W73:X73"/>
    <mergeCell ref="C69:E69"/>
    <mergeCell ref="F69:P69"/>
    <mergeCell ref="R69:T70"/>
    <mergeCell ref="O70:P70"/>
    <mergeCell ref="O71:P71"/>
    <mergeCell ref="R71:S73"/>
    <mergeCell ref="T71:T73"/>
    <mergeCell ref="L75:M76"/>
    <mergeCell ref="W75:Z75"/>
    <mergeCell ref="F76:G76"/>
    <mergeCell ref="H76:I76"/>
    <mergeCell ref="W76:Z76"/>
    <mergeCell ref="C75:C76"/>
    <mergeCell ref="E75:E76"/>
    <mergeCell ref="F75:G75"/>
    <mergeCell ref="H75:I75"/>
    <mergeCell ref="J75:K76"/>
    <mergeCell ref="W77:Z77"/>
    <mergeCell ref="C78:D78"/>
    <mergeCell ref="F78:G78"/>
    <mergeCell ref="H78:I78"/>
    <mergeCell ref="J78:K78"/>
    <mergeCell ref="L78:M78"/>
    <mergeCell ref="W78:Y78"/>
    <mergeCell ref="C77:D77"/>
    <mergeCell ref="F77:G77"/>
    <mergeCell ref="H77:I77"/>
    <mergeCell ref="J77:K77"/>
    <mergeCell ref="L77:M77"/>
    <mergeCell ref="C80:D80"/>
    <mergeCell ref="F80:G80"/>
    <mergeCell ref="H80:I80"/>
    <mergeCell ref="J80:K80"/>
    <mergeCell ref="L80:M80"/>
    <mergeCell ref="C79:D79"/>
    <mergeCell ref="F79:G79"/>
    <mergeCell ref="H79:I79"/>
    <mergeCell ref="J79:K79"/>
    <mergeCell ref="L79:M79"/>
    <mergeCell ref="C82:D82"/>
    <mergeCell ref="F82:G82"/>
    <mergeCell ref="H82:I82"/>
    <mergeCell ref="J82:K82"/>
    <mergeCell ref="L82:M82"/>
    <mergeCell ref="C81:D81"/>
    <mergeCell ref="F81:G81"/>
    <mergeCell ref="H81:I81"/>
    <mergeCell ref="J81:K81"/>
    <mergeCell ref="L81:M81"/>
    <mergeCell ref="T83:Y83"/>
    <mergeCell ref="C84:D84"/>
    <mergeCell ref="F84:G84"/>
    <mergeCell ref="H84:I84"/>
    <mergeCell ref="J84:K84"/>
    <mergeCell ref="L84:M84"/>
    <mergeCell ref="T84:Y84"/>
    <mergeCell ref="C83:D83"/>
    <mergeCell ref="F83:G83"/>
    <mergeCell ref="H83:I83"/>
    <mergeCell ref="J83:K83"/>
    <mergeCell ref="L83:M83"/>
    <mergeCell ref="C86:D86"/>
    <mergeCell ref="F86:G86"/>
    <mergeCell ref="H86:I86"/>
    <mergeCell ref="J86:K86"/>
    <mergeCell ref="L86:M86"/>
    <mergeCell ref="C85:D85"/>
    <mergeCell ref="F85:G85"/>
    <mergeCell ref="H85:I85"/>
    <mergeCell ref="J85:K85"/>
    <mergeCell ref="L85:M85"/>
    <mergeCell ref="C88:D88"/>
    <mergeCell ref="F88:G88"/>
    <mergeCell ref="H88:I88"/>
    <mergeCell ref="J88:K88"/>
    <mergeCell ref="L88:M88"/>
    <mergeCell ref="C87:D87"/>
    <mergeCell ref="F87:G87"/>
    <mergeCell ref="H87:I87"/>
    <mergeCell ref="J87:K87"/>
    <mergeCell ref="L87:M87"/>
    <mergeCell ref="W92:X92"/>
    <mergeCell ref="O93:P93"/>
    <mergeCell ref="W93:X93"/>
    <mergeCell ref="O94:P94"/>
    <mergeCell ref="W94:X94"/>
    <mergeCell ref="C90:E90"/>
    <mergeCell ref="F90:P90"/>
    <mergeCell ref="R90:T91"/>
    <mergeCell ref="O91:P91"/>
    <mergeCell ref="O92:P92"/>
    <mergeCell ref="R92:S94"/>
    <mergeCell ref="T92:T94"/>
    <mergeCell ref="L96:M97"/>
    <mergeCell ref="W96:Z96"/>
    <mergeCell ref="F97:G97"/>
    <mergeCell ref="H97:I97"/>
    <mergeCell ref="W97:Z97"/>
    <mergeCell ref="C96:C97"/>
    <mergeCell ref="E96:E97"/>
    <mergeCell ref="F96:G96"/>
    <mergeCell ref="H96:I96"/>
    <mergeCell ref="J96:K97"/>
    <mergeCell ref="W98:Z98"/>
    <mergeCell ref="C99:D99"/>
    <mergeCell ref="F99:G99"/>
    <mergeCell ref="H99:I99"/>
    <mergeCell ref="J99:K99"/>
    <mergeCell ref="L99:M99"/>
    <mergeCell ref="W99:Y99"/>
    <mergeCell ref="C98:D98"/>
    <mergeCell ref="F98:G98"/>
    <mergeCell ref="H98:I98"/>
    <mergeCell ref="J98:K98"/>
    <mergeCell ref="L98:M98"/>
    <mergeCell ref="C101:D101"/>
    <mergeCell ref="F101:G101"/>
    <mergeCell ref="H101:I101"/>
    <mergeCell ref="J101:K101"/>
    <mergeCell ref="L101:M101"/>
    <mergeCell ref="C100:D100"/>
    <mergeCell ref="F100:G100"/>
    <mergeCell ref="H100:I100"/>
    <mergeCell ref="J100:K100"/>
    <mergeCell ref="L100:M100"/>
    <mergeCell ref="C103:D103"/>
    <mergeCell ref="F103:G103"/>
    <mergeCell ref="H103:I103"/>
    <mergeCell ref="J103:K103"/>
    <mergeCell ref="L103:M103"/>
    <mergeCell ref="C102:D102"/>
    <mergeCell ref="F102:G102"/>
    <mergeCell ref="H102:I102"/>
    <mergeCell ref="J102:K102"/>
    <mergeCell ref="L102:M102"/>
    <mergeCell ref="T104:Y104"/>
    <mergeCell ref="C105:D105"/>
    <mergeCell ref="F105:G105"/>
    <mergeCell ref="H105:I105"/>
    <mergeCell ref="J105:K105"/>
    <mergeCell ref="L105:M105"/>
    <mergeCell ref="T105:Y105"/>
    <mergeCell ref="C104:D104"/>
    <mergeCell ref="F104:G104"/>
    <mergeCell ref="H104:I104"/>
    <mergeCell ref="J104:K104"/>
    <mergeCell ref="L104:M104"/>
    <mergeCell ref="C107:D107"/>
    <mergeCell ref="F107:G107"/>
    <mergeCell ref="H107:I107"/>
    <mergeCell ref="J107:K107"/>
    <mergeCell ref="L107:M107"/>
    <mergeCell ref="C106:D106"/>
    <mergeCell ref="F106:G106"/>
    <mergeCell ref="H106:I106"/>
    <mergeCell ref="J106:K106"/>
    <mergeCell ref="L106:M106"/>
    <mergeCell ref="C109:D109"/>
    <mergeCell ref="F109:G109"/>
    <mergeCell ref="H109:I109"/>
    <mergeCell ref="J109:K109"/>
    <mergeCell ref="L109:M109"/>
    <mergeCell ref="C108:D108"/>
    <mergeCell ref="F108:G108"/>
    <mergeCell ref="H108:I108"/>
    <mergeCell ref="J108:K108"/>
    <mergeCell ref="L108:M108"/>
    <mergeCell ref="W113:X113"/>
    <mergeCell ref="O114:P114"/>
    <mergeCell ref="W114:X114"/>
    <mergeCell ref="O115:P115"/>
    <mergeCell ref="W115:X115"/>
    <mergeCell ref="C111:E111"/>
    <mergeCell ref="F111:P111"/>
    <mergeCell ref="R111:T112"/>
    <mergeCell ref="O112:P112"/>
    <mergeCell ref="O113:P113"/>
    <mergeCell ref="R113:S115"/>
    <mergeCell ref="T113:T115"/>
    <mergeCell ref="L117:M118"/>
    <mergeCell ref="W117:Z117"/>
    <mergeCell ref="F118:G118"/>
    <mergeCell ref="H118:I118"/>
    <mergeCell ref="W118:Z118"/>
    <mergeCell ref="C117:C118"/>
    <mergeCell ref="E117:E118"/>
    <mergeCell ref="F117:G117"/>
    <mergeCell ref="H117:I117"/>
    <mergeCell ref="J117:K118"/>
    <mergeCell ref="W119:Z119"/>
    <mergeCell ref="C120:D120"/>
    <mergeCell ref="F120:G120"/>
    <mergeCell ref="H120:I120"/>
    <mergeCell ref="J120:K120"/>
    <mergeCell ref="L120:M120"/>
    <mergeCell ref="W120:Y120"/>
    <mergeCell ref="C119:D119"/>
    <mergeCell ref="F119:G119"/>
    <mergeCell ref="H119:I119"/>
    <mergeCell ref="J119:K119"/>
    <mergeCell ref="L119:M119"/>
    <mergeCell ref="C122:D122"/>
    <mergeCell ref="F122:G122"/>
    <mergeCell ref="H122:I122"/>
    <mergeCell ref="J122:K122"/>
    <mergeCell ref="L122:M122"/>
    <mergeCell ref="C121:D121"/>
    <mergeCell ref="F121:G121"/>
    <mergeCell ref="H121:I121"/>
    <mergeCell ref="J121:K121"/>
    <mergeCell ref="L121:M121"/>
    <mergeCell ref="C124:D124"/>
    <mergeCell ref="F124:G124"/>
    <mergeCell ref="H124:I124"/>
    <mergeCell ref="J124:K124"/>
    <mergeCell ref="L124:M124"/>
    <mergeCell ref="C123:D123"/>
    <mergeCell ref="F123:G123"/>
    <mergeCell ref="H123:I123"/>
    <mergeCell ref="J123:K123"/>
    <mergeCell ref="L123:M123"/>
    <mergeCell ref="T125:Y125"/>
    <mergeCell ref="C126:D126"/>
    <mergeCell ref="F126:G126"/>
    <mergeCell ref="H126:I126"/>
    <mergeCell ref="J126:K126"/>
    <mergeCell ref="L126:M126"/>
    <mergeCell ref="T126:Y126"/>
    <mergeCell ref="C125:D125"/>
    <mergeCell ref="F125:G125"/>
    <mergeCell ref="H125:I125"/>
    <mergeCell ref="J125:K125"/>
    <mergeCell ref="L125:M125"/>
    <mergeCell ref="C128:D128"/>
    <mergeCell ref="F128:G128"/>
    <mergeCell ref="H128:I128"/>
    <mergeCell ref="J128:K128"/>
    <mergeCell ref="L128:M128"/>
    <mergeCell ref="C127:D127"/>
    <mergeCell ref="F127:G127"/>
    <mergeCell ref="H127:I127"/>
    <mergeCell ref="J127:K127"/>
    <mergeCell ref="L127:M127"/>
    <mergeCell ref="C130:D130"/>
    <mergeCell ref="F130:G130"/>
    <mergeCell ref="H130:I130"/>
    <mergeCell ref="J130:K130"/>
    <mergeCell ref="L130:M130"/>
    <mergeCell ref="C129:D129"/>
    <mergeCell ref="F129:G129"/>
    <mergeCell ref="H129:I129"/>
    <mergeCell ref="J129:K129"/>
    <mergeCell ref="L129:M129"/>
    <mergeCell ref="W134:X134"/>
    <mergeCell ref="O135:P135"/>
    <mergeCell ref="W135:X135"/>
    <mergeCell ref="O136:P136"/>
    <mergeCell ref="W136:X136"/>
    <mergeCell ref="C132:E132"/>
    <mergeCell ref="F132:P132"/>
    <mergeCell ref="R132:T133"/>
    <mergeCell ref="O133:P133"/>
    <mergeCell ref="O134:P134"/>
    <mergeCell ref="R134:S136"/>
    <mergeCell ref="T134:T136"/>
    <mergeCell ref="L138:M139"/>
    <mergeCell ref="W138:Z138"/>
    <mergeCell ref="F139:G139"/>
    <mergeCell ref="H139:I139"/>
    <mergeCell ref="W139:Z139"/>
    <mergeCell ref="C138:C139"/>
    <mergeCell ref="E138:E139"/>
    <mergeCell ref="F138:G138"/>
    <mergeCell ref="H138:I138"/>
    <mergeCell ref="J138:K139"/>
    <mergeCell ref="W140:Z140"/>
    <mergeCell ref="C141:D141"/>
    <mergeCell ref="F141:G141"/>
    <mergeCell ref="H141:I141"/>
    <mergeCell ref="J141:K141"/>
    <mergeCell ref="L141:M141"/>
    <mergeCell ref="W141:Y141"/>
    <mergeCell ref="C140:D140"/>
    <mergeCell ref="F140:G140"/>
    <mergeCell ref="H140:I140"/>
    <mergeCell ref="J140:K140"/>
    <mergeCell ref="L140:M140"/>
    <mergeCell ref="C143:D143"/>
    <mergeCell ref="F143:G143"/>
    <mergeCell ref="H143:I143"/>
    <mergeCell ref="J143:K143"/>
    <mergeCell ref="L143:M143"/>
    <mergeCell ref="C142:D142"/>
    <mergeCell ref="F142:G142"/>
    <mergeCell ref="H142:I142"/>
    <mergeCell ref="J142:K142"/>
    <mergeCell ref="L142:M142"/>
    <mergeCell ref="C145:D145"/>
    <mergeCell ref="F145:G145"/>
    <mergeCell ref="H145:I145"/>
    <mergeCell ref="J145:K145"/>
    <mergeCell ref="L145:M145"/>
    <mergeCell ref="C144:D144"/>
    <mergeCell ref="F144:G144"/>
    <mergeCell ref="H144:I144"/>
    <mergeCell ref="J144:K144"/>
    <mergeCell ref="L144:M144"/>
    <mergeCell ref="T146:Y146"/>
    <mergeCell ref="C147:D147"/>
    <mergeCell ref="F147:G147"/>
    <mergeCell ref="H147:I147"/>
    <mergeCell ref="J147:K147"/>
    <mergeCell ref="L147:M147"/>
    <mergeCell ref="T147:Y147"/>
    <mergeCell ref="C146:D146"/>
    <mergeCell ref="F146:G146"/>
    <mergeCell ref="H146:I146"/>
    <mergeCell ref="J146:K146"/>
    <mergeCell ref="L146:M146"/>
    <mergeCell ref="C149:D149"/>
    <mergeCell ref="F149:G149"/>
    <mergeCell ref="H149:I149"/>
    <mergeCell ref="J149:K149"/>
    <mergeCell ref="L149:M149"/>
    <mergeCell ref="C148:D148"/>
    <mergeCell ref="F148:G148"/>
    <mergeCell ref="H148:I148"/>
    <mergeCell ref="J148:K148"/>
    <mergeCell ref="L148:M148"/>
    <mergeCell ref="C151:D151"/>
    <mergeCell ref="F151:G151"/>
    <mergeCell ref="H151:I151"/>
    <mergeCell ref="J151:K151"/>
    <mergeCell ref="L151:M151"/>
    <mergeCell ref="C150:D150"/>
    <mergeCell ref="F150:G150"/>
    <mergeCell ref="H150:I150"/>
    <mergeCell ref="J150:K150"/>
    <mergeCell ref="L150:M150"/>
    <mergeCell ref="W155:X155"/>
    <mergeCell ref="O156:P156"/>
    <mergeCell ref="W156:X156"/>
    <mergeCell ref="O157:P157"/>
    <mergeCell ref="W157:X157"/>
    <mergeCell ref="C153:E153"/>
    <mergeCell ref="F153:P153"/>
    <mergeCell ref="R153:T154"/>
    <mergeCell ref="O154:P154"/>
    <mergeCell ref="O155:P155"/>
    <mergeCell ref="R155:S157"/>
    <mergeCell ref="T155:T157"/>
    <mergeCell ref="L159:M160"/>
    <mergeCell ref="W159:Z159"/>
    <mergeCell ref="F160:G160"/>
    <mergeCell ref="H160:I160"/>
    <mergeCell ref="W160:Z160"/>
    <mergeCell ref="C159:C160"/>
    <mergeCell ref="E159:E160"/>
    <mergeCell ref="F159:G159"/>
    <mergeCell ref="H159:I159"/>
    <mergeCell ref="J159:K160"/>
    <mergeCell ref="W161:Z161"/>
    <mergeCell ref="C162:D162"/>
    <mergeCell ref="F162:G162"/>
    <mergeCell ref="H162:I162"/>
    <mergeCell ref="J162:K162"/>
    <mergeCell ref="L162:M162"/>
    <mergeCell ref="W162:Y162"/>
    <mergeCell ref="C161:D161"/>
    <mergeCell ref="F161:G161"/>
    <mergeCell ref="H161:I161"/>
    <mergeCell ref="J161:K161"/>
    <mergeCell ref="L161:M161"/>
    <mergeCell ref="C164:D164"/>
    <mergeCell ref="F164:G164"/>
    <mergeCell ref="H164:I164"/>
    <mergeCell ref="J164:K164"/>
    <mergeCell ref="L164:M164"/>
    <mergeCell ref="C163:D163"/>
    <mergeCell ref="F163:G163"/>
    <mergeCell ref="H163:I163"/>
    <mergeCell ref="J163:K163"/>
    <mergeCell ref="L163:M163"/>
    <mergeCell ref="C166:D166"/>
    <mergeCell ref="F166:G166"/>
    <mergeCell ref="H166:I166"/>
    <mergeCell ref="J166:K166"/>
    <mergeCell ref="L166:M166"/>
    <mergeCell ref="C165:D165"/>
    <mergeCell ref="F165:G165"/>
    <mergeCell ref="H165:I165"/>
    <mergeCell ref="J165:K165"/>
    <mergeCell ref="L165:M165"/>
    <mergeCell ref="T167:Y167"/>
    <mergeCell ref="C168:D168"/>
    <mergeCell ref="F168:G168"/>
    <mergeCell ref="H168:I168"/>
    <mergeCell ref="J168:K168"/>
    <mergeCell ref="L168:M168"/>
    <mergeCell ref="T168:Y168"/>
    <mergeCell ref="C167:D167"/>
    <mergeCell ref="F167:G167"/>
    <mergeCell ref="H167:I167"/>
    <mergeCell ref="J167:K167"/>
    <mergeCell ref="L167:M167"/>
    <mergeCell ref="C170:D170"/>
    <mergeCell ref="F170:G170"/>
    <mergeCell ref="H170:I170"/>
    <mergeCell ref="J170:K170"/>
    <mergeCell ref="L170:M170"/>
    <mergeCell ref="C169:D169"/>
    <mergeCell ref="F169:G169"/>
    <mergeCell ref="H169:I169"/>
    <mergeCell ref="J169:K169"/>
    <mergeCell ref="L169:M169"/>
    <mergeCell ref="C172:D172"/>
    <mergeCell ref="F172:G172"/>
    <mergeCell ref="H172:I172"/>
    <mergeCell ref="J172:K172"/>
    <mergeCell ref="L172:M172"/>
    <mergeCell ref="C171:D171"/>
    <mergeCell ref="F171:G171"/>
    <mergeCell ref="H171:I171"/>
    <mergeCell ref="J171:K171"/>
    <mergeCell ref="L171:M171"/>
    <mergeCell ref="W176:X176"/>
    <mergeCell ref="O177:P177"/>
    <mergeCell ref="W177:X177"/>
    <mergeCell ref="O178:P178"/>
    <mergeCell ref="W178:X178"/>
    <mergeCell ref="C174:E174"/>
    <mergeCell ref="F174:P174"/>
    <mergeCell ref="R174:T175"/>
    <mergeCell ref="O175:P175"/>
    <mergeCell ref="O176:P176"/>
    <mergeCell ref="R176:S178"/>
    <mergeCell ref="T176:T178"/>
    <mergeCell ref="L180:M181"/>
    <mergeCell ref="W180:Z180"/>
    <mergeCell ref="F181:G181"/>
    <mergeCell ref="H181:I181"/>
    <mergeCell ref="W181:Z181"/>
    <mergeCell ref="C180:C181"/>
    <mergeCell ref="E180:E181"/>
    <mergeCell ref="F180:G180"/>
    <mergeCell ref="H180:I180"/>
    <mergeCell ref="J180:K181"/>
    <mergeCell ref="W182:Z182"/>
    <mergeCell ref="C183:D183"/>
    <mergeCell ref="F183:G183"/>
    <mergeCell ref="H183:I183"/>
    <mergeCell ref="J183:K183"/>
    <mergeCell ref="L183:M183"/>
    <mergeCell ref="W183:Y183"/>
    <mergeCell ref="C182:D182"/>
    <mergeCell ref="F182:G182"/>
    <mergeCell ref="H182:I182"/>
    <mergeCell ref="J182:K182"/>
    <mergeCell ref="L182:M182"/>
    <mergeCell ref="C185:D185"/>
    <mergeCell ref="F185:G185"/>
    <mergeCell ref="H185:I185"/>
    <mergeCell ref="J185:K185"/>
    <mergeCell ref="L185:M185"/>
    <mergeCell ref="C184:D184"/>
    <mergeCell ref="F184:G184"/>
    <mergeCell ref="H184:I184"/>
    <mergeCell ref="J184:K184"/>
    <mergeCell ref="L184:M184"/>
    <mergeCell ref="C187:D187"/>
    <mergeCell ref="F187:G187"/>
    <mergeCell ref="H187:I187"/>
    <mergeCell ref="J187:K187"/>
    <mergeCell ref="L187:M187"/>
    <mergeCell ref="C186:D186"/>
    <mergeCell ref="F186:G186"/>
    <mergeCell ref="H186:I186"/>
    <mergeCell ref="J186:K186"/>
    <mergeCell ref="L186:M186"/>
    <mergeCell ref="T188:Y188"/>
    <mergeCell ref="C189:D189"/>
    <mergeCell ref="F189:G189"/>
    <mergeCell ref="H189:I189"/>
    <mergeCell ref="J189:K189"/>
    <mergeCell ref="L189:M189"/>
    <mergeCell ref="T189:Y189"/>
    <mergeCell ref="C188:D188"/>
    <mergeCell ref="F188:G188"/>
    <mergeCell ref="H188:I188"/>
    <mergeCell ref="J188:K188"/>
    <mergeCell ref="L188:M188"/>
    <mergeCell ref="C191:D191"/>
    <mergeCell ref="F191:G191"/>
    <mergeCell ref="H191:I191"/>
    <mergeCell ref="J191:K191"/>
    <mergeCell ref="L191:M191"/>
    <mergeCell ref="C190:D190"/>
    <mergeCell ref="F190:G190"/>
    <mergeCell ref="H190:I190"/>
    <mergeCell ref="J190:K190"/>
    <mergeCell ref="L190:M190"/>
    <mergeCell ref="C193:D193"/>
    <mergeCell ref="F193:G193"/>
    <mergeCell ref="H193:I193"/>
    <mergeCell ref="J193:K193"/>
    <mergeCell ref="L193:M193"/>
    <mergeCell ref="C192:D192"/>
    <mergeCell ref="F192:G192"/>
    <mergeCell ref="H192:I192"/>
    <mergeCell ref="J192:K192"/>
    <mergeCell ref="L192:M192"/>
  </mergeCells>
  <phoneticPr fontId="7" type="noConversion"/>
  <conditionalFormatting sqref="J12 L12 F8:N10">
    <cfRule type="containsText" dxfId="71" priority="80" operator="containsText" text="OFF">
      <formula>NOT(ISERROR(SEARCH("OFF",F8)))</formula>
    </cfRule>
  </conditionalFormatting>
  <conditionalFormatting sqref="M8:N10">
    <cfRule type="containsText" dxfId="70" priority="79" operator="containsText" text="OFF">
      <formula>NOT(ISERROR(SEARCH("OFF",M8)))</formula>
    </cfRule>
  </conditionalFormatting>
  <conditionalFormatting sqref="F14:M25">
    <cfRule type="expression" dxfId="69" priority="76">
      <formula>$E14="C"</formula>
    </cfRule>
    <cfRule type="expression" dxfId="68" priority="77">
      <formula>$E14="B"</formula>
    </cfRule>
    <cfRule type="expression" dxfId="67" priority="78">
      <formula>$E14="A"</formula>
    </cfRule>
  </conditionalFormatting>
  <conditionalFormatting sqref="F8:N10">
    <cfRule type="containsText" dxfId="66" priority="81" operator="containsText" text="ON">
      <formula>NOT(ISERROR(SEARCH("ON",F8)))</formula>
    </cfRule>
  </conditionalFormatting>
  <conditionalFormatting sqref="O8:P10">
    <cfRule type="cellIs" dxfId="65" priority="73" operator="notEqual">
      <formula>0</formula>
    </cfRule>
    <cfRule type="cellIs" dxfId="64" priority="74" operator="equal">
      <formula>0</formula>
    </cfRule>
  </conditionalFormatting>
  <conditionalFormatting sqref="J33 L33 F29:N31">
    <cfRule type="containsText" dxfId="63" priority="71" operator="containsText" text="OFF">
      <formula>NOT(ISERROR(SEARCH("OFF",F29)))</formula>
    </cfRule>
  </conditionalFormatting>
  <conditionalFormatting sqref="M29:N31">
    <cfRule type="containsText" dxfId="62" priority="70" operator="containsText" text="OFF">
      <formula>NOT(ISERROR(SEARCH("OFF",M29)))</formula>
    </cfRule>
  </conditionalFormatting>
  <conditionalFormatting sqref="F35:M46">
    <cfRule type="expression" dxfId="61" priority="67">
      <formula>$E35="C"</formula>
    </cfRule>
    <cfRule type="expression" dxfId="60" priority="68">
      <formula>$E35="B"</formula>
    </cfRule>
    <cfRule type="expression" dxfId="59" priority="69">
      <formula>$E35="A"</formula>
    </cfRule>
  </conditionalFormatting>
  <conditionalFormatting sqref="F29:N31">
    <cfRule type="containsText" dxfId="58" priority="72" operator="containsText" text="ON">
      <formula>NOT(ISERROR(SEARCH("ON",F29)))</formula>
    </cfRule>
  </conditionalFormatting>
  <conditionalFormatting sqref="O29:P31">
    <cfRule type="cellIs" dxfId="57" priority="65" operator="notEqual">
      <formula>0</formula>
    </cfRule>
    <cfRule type="cellIs" dxfId="56" priority="66" operator="equal">
      <formula>0</formula>
    </cfRule>
  </conditionalFormatting>
  <conditionalFormatting sqref="J54 L54 F50:N52">
    <cfRule type="containsText" dxfId="55" priority="55" operator="containsText" text="OFF">
      <formula>NOT(ISERROR(SEARCH("OFF",F50)))</formula>
    </cfRule>
  </conditionalFormatting>
  <conditionalFormatting sqref="M50:N52">
    <cfRule type="containsText" dxfId="54" priority="54" operator="containsText" text="OFF">
      <formula>NOT(ISERROR(SEARCH("OFF",M50)))</formula>
    </cfRule>
  </conditionalFormatting>
  <conditionalFormatting sqref="F56:M67">
    <cfRule type="expression" dxfId="53" priority="51">
      <formula>$E56="C"</formula>
    </cfRule>
    <cfRule type="expression" dxfId="52" priority="52">
      <formula>$E56="B"</formula>
    </cfRule>
    <cfRule type="expression" dxfId="51" priority="53">
      <formula>$E56="A"</formula>
    </cfRule>
  </conditionalFormatting>
  <conditionalFormatting sqref="F50:N52">
    <cfRule type="containsText" dxfId="50" priority="56" operator="containsText" text="ON">
      <formula>NOT(ISERROR(SEARCH("ON",F50)))</formula>
    </cfRule>
  </conditionalFormatting>
  <conditionalFormatting sqref="O50:P52">
    <cfRule type="cellIs" dxfId="49" priority="49" operator="notEqual">
      <formula>0</formula>
    </cfRule>
    <cfRule type="cellIs" dxfId="48" priority="50" operator="equal">
      <formula>0</formula>
    </cfRule>
  </conditionalFormatting>
  <conditionalFormatting sqref="J75 L75 F71:N73">
    <cfRule type="containsText" dxfId="47" priority="47" operator="containsText" text="OFF">
      <formula>NOT(ISERROR(SEARCH("OFF",F71)))</formula>
    </cfRule>
  </conditionalFormatting>
  <conditionalFormatting sqref="M71:N73">
    <cfRule type="containsText" dxfId="46" priority="46" operator="containsText" text="OFF">
      <formula>NOT(ISERROR(SEARCH("OFF",M71)))</formula>
    </cfRule>
  </conditionalFormatting>
  <conditionalFormatting sqref="F77:M88">
    <cfRule type="expression" dxfId="45" priority="43">
      <formula>$E77="C"</formula>
    </cfRule>
    <cfRule type="expression" dxfId="44" priority="44">
      <formula>$E77="B"</formula>
    </cfRule>
    <cfRule type="expression" dxfId="43" priority="45">
      <formula>$E77="A"</formula>
    </cfRule>
  </conditionalFormatting>
  <conditionalFormatting sqref="F71:N73">
    <cfRule type="containsText" dxfId="42" priority="48" operator="containsText" text="ON">
      <formula>NOT(ISERROR(SEARCH("ON",F71)))</formula>
    </cfRule>
  </conditionalFormatting>
  <conditionalFormatting sqref="O71:P73">
    <cfRule type="cellIs" dxfId="41" priority="41" operator="notEqual">
      <formula>0</formula>
    </cfRule>
    <cfRule type="cellIs" dxfId="40" priority="42" operator="equal">
      <formula>0</formula>
    </cfRule>
  </conditionalFormatting>
  <conditionalFormatting sqref="J96 L96 F92:N94">
    <cfRule type="containsText" dxfId="39" priority="39" operator="containsText" text="OFF">
      <formula>NOT(ISERROR(SEARCH("OFF",F92)))</formula>
    </cfRule>
  </conditionalFormatting>
  <conditionalFormatting sqref="M92:N94">
    <cfRule type="containsText" dxfId="38" priority="38" operator="containsText" text="OFF">
      <formula>NOT(ISERROR(SEARCH("OFF",M92)))</formula>
    </cfRule>
  </conditionalFormatting>
  <conditionalFormatting sqref="F98:M109">
    <cfRule type="expression" dxfId="37" priority="35">
      <formula>$E98="C"</formula>
    </cfRule>
    <cfRule type="expression" dxfId="36" priority="36">
      <formula>$E98="B"</formula>
    </cfRule>
    <cfRule type="expression" dxfId="35" priority="37">
      <formula>$E98="A"</formula>
    </cfRule>
  </conditionalFormatting>
  <conditionalFormatting sqref="F92:N94">
    <cfRule type="containsText" dxfId="34" priority="40" operator="containsText" text="ON">
      <formula>NOT(ISERROR(SEARCH("ON",F92)))</formula>
    </cfRule>
  </conditionalFormatting>
  <conditionalFormatting sqref="O92:P94">
    <cfRule type="cellIs" dxfId="33" priority="33" operator="notEqual">
      <formula>0</formula>
    </cfRule>
    <cfRule type="cellIs" dxfId="32" priority="34" operator="equal">
      <formula>0</formula>
    </cfRule>
  </conditionalFormatting>
  <conditionalFormatting sqref="J117 L117 F113:N115">
    <cfRule type="containsText" dxfId="31" priority="31" operator="containsText" text="OFF">
      <formula>NOT(ISERROR(SEARCH("OFF",F113)))</formula>
    </cfRule>
  </conditionalFormatting>
  <conditionalFormatting sqref="M113:N115">
    <cfRule type="containsText" dxfId="30" priority="30" operator="containsText" text="OFF">
      <formula>NOT(ISERROR(SEARCH("OFF",M113)))</formula>
    </cfRule>
  </conditionalFormatting>
  <conditionalFormatting sqref="F119:M130">
    <cfRule type="expression" dxfId="29" priority="27">
      <formula>$E119="C"</formula>
    </cfRule>
    <cfRule type="expression" dxfId="28" priority="28">
      <formula>$E119="B"</formula>
    </cfRule>
    <cfRule type="expression" dxfId="27" priority="29">
      <formula>$E119="A"</formula>
    </cfRule>
  </conditionalFormatting>
  <conditionalFormatting sqref="F113:N115">
    <cfRule type="containsText" dxfId="26" priority="32" operator="containsText" text="ON">
      <formula>NOT(ISERROR(SEARCH("ON",F113)))</formula>
    </cfRule>
  </conditionalFormatting>
  <conditionalFormatting sqref="O113:P115">
    <cfRule type="cellIs" dxfId="25" priority="25" operator="notEqual">
      <formula>0</formula>
    </cfRule>
    <cfRule type="cellIs" dxfId="24" priority="26" operator="equal">
      <formula>0</formula>
    </cfRule>
  </conditionalFormatting>
  <conditionalFormatting sqref="J138 L138 F134:N136">
    <cfRule type="containsText" dxfId="23" priority="23" operator="containsText" text="OFF">
      <formula>NOT(ISERROR(SEARCH("OFF",F134)))</formula>
    </cfRule>
  </conditionalFormatting>
  <conditionalFormatting sqref="M134:N136">
    <cfRule type="containsText" dxfId="22" priority="22" operator="containsText" text="OFF">
      <formula>NOT(ISERROR(SEARCH("OFF",M134)))</formula>
    </cfRule>
  </conditionalFormatting>
  <conditionalFormatting sqref="F140:M151">
    <cfRule type="expression" dxfId="21" priority="19">
      <formula>$E140="C"</formula>
    </cfRule>
    <cfRule type="expression" dxfId="20" priority="20">
      <formula>$E140="B"</formula>
    </cfRule>
    <cfRule type="expression" dxfId="19" priority="21">
      <formula>$E140="A"</formula>
    </cfRule>
  </conditionalFormatting>
  <conditionalFormatting sqref="F134:N136">
    <cfRule type="containsText" dxfId="18" priority="24" operator="containsText" text="ON">
      <formula>NOT(ISERROR(SEARCH("ON",F134)))</formula>
    </cfRule>
  </conditionalFormatting>
  <conditionalFormatting sqref="O134:P136">
    <cfRule type="cellIs" dxfId="17" priority="17" operator="notEqual">
      <formula>0</formula>
    </cfRule>
    <cfRule type="cellIs" dxfId="16" priority="18" operator="equal">
      <formula>0</formula>
    </cfRule>
  </conditionalFormatting>
  <conditionalFormatting sqref="J159 L159 F155:N157">
    <cfRule type="containsText" dxfId="15" priority="15" operator="containsText" text="OFF">
      <formula>NOT(ISERROR(SEARCH("OFF",F155)))</formula>
    </cfRule>
  </conditionalFormatting>
  <conditionalFormatting sqref="M155:N157">
    <cfRule type="containsText" dxfId="14" priority="14" operator="containsText" text="OFF">
      <formula>NOT(ISERROR(SEARCH("OFF",M155)))</formula>
    </cfRule>
  </conditionalFormatting>
  <conditionalFormatting sqref="F161:M172">
    <cfRule type="expression" dxfId="13" priority="11">
      <formula>$E161="C"</formula>
    </cfRule>
    <cfRule type="expression" dxfId="12" priority="12">
      <formula>$E161="B"</formula>
    </cfRule>
    <cfRule type="expression" dxfId="11" priority="13">
      <formula>$E161="A"</formula>
    </cfRule>
  </conditionalFormatting>
  <conditionalFormatting sqref="F155:N157">
    <cfRule type="containsText" dxfId="10" priority="16" operator="containsText" text="ON">
      <formula>NOT(ISERROR(SEARCH("ON",F155)))</formula>
    </cfRule>
  </conditionalFormatting>
  <conditionalFormatting sqref="O155:P157">
    <cfRule type="cellIs" dxfId="9" priority="9" operator="notEqual">
      <formula>0</formula>
    </cfRule>
    <cfRule type="cellIs" dxfId="8" priority="10" operator="equal">
      <formula>0</formula>
    </cfRule>
  </conditionalFormatting>
  <conditionalFormatting sqref="J180 L180 F176:N178">
    <cfRule type="containsText" dxfId="7" priority="7" operator="containsText" text="OFF">
      <formula>NOT(ISERROR(SEARCH("OFF",F176)))</formula>
    </cfRule>
  </conditionalFormatting>
  <conditionalFormatting sqref="M176:N178">
    <cfRule type="containsText" dxfId="6" priority="6" operator="containsText" text="OFF">
      <formula>NOT(ISERROR(SEARCH("OFF",M176)))</formula>
    </cfRule>
  </conditionalFormatting>
  <conditionalFormatting sqref="F182:M193">
    <cfRule type="expression" dxfId="5" priority="3">
      <formula>$E182="C"</formula>
    </cfRule>
    <cfRule type="expression" dxfId="4" priority="4">
      <formula>$E182="B"</formula>
    </cfRule>
    <cfRule type="expression" dxfId="3" priority="5">
      <formula>$E182="A"</formula>
    </cfRule>
  </conditionalFormatting>
  <conditionalFormatting sqref="F176:N178">
    <cfRule type="containsText" dxfId="2" priority="8" operator="containsText" text="ON">
      <formula>NOT(ISERROR(SEARCH("ON",F176)))</formula>
    </cfRule>
  </conditionalFormatting>
  <conditionalFormatting sqref="O176:P178">
    <cfRule type="cellIs" dxfId="1" priority="1" operator="notEqual">
      <formula>0</formula>
    </cfRule>
    <cfRule type="cellIs" dxfId="0" priority="2" operator="equal">
      <formula>0</formula>
    </cfRule>
  </conditionalFormatting>
  <pageMargins left="0.25" right="0.25" top="0.75" bottom="0.75" header="0.3" footer="0.3"/>
  <pageSetup paperSize="9" scale="74" orientation="portrait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19">
        <x14:dataValidation type="list" allowBlank="1" showInputMessage="1" showErrorMessage="1">
          <x14:formula1>
            <xm:f>'LIST (ALL LIST USED HERE)'!$B$3:$B$12</xm:f>
          </x14:formula1>
          <xm:sqref>C14:C25 C35:C46 C56:C67 C77:C88 C98:C109 C119:C130 C140:C151 C161:C172 C182:C193</xm:sqref>
        </x14:dataValidation>
        <x14:dataValidation type="list" allowBlank="1" showInputMessage="1" showErrorMessage="1">
          <x14:formula1>
            <xm:f>'LIST (ALL LIST USED HERE)'!$C$3:$C$5</xm:f>
          </x14:formula1>
          <xm:sqref>E14:E25 E35:E46 E56:E67 E77:E88 E98:E109 E119:E130 E140:E151 E161:E172 E182:E193</xm:sqref>
        </x14:dataValidation>
        <x14:dataValidation type="list" allowBlank="1" showInputMessage="1" showErrorMessage="1">
          <x14:formula1>
            <xm:f>'LIST (ALL LIST USED HERE)'!$A$3:$A$23</xm:f>
          </x14:formula1>
          <xm:sqref>R8:S10 R29:S31 R50:S52 R71:S73 R92:S94 R113:S115 R134:S136 R155:S157 R176:S178</xm:sqref>
        </x14:dataValidation>
        <x14:dataValidation type="list" allowBlank="1" showInputMessage="1" showErrorMessage="1">
          <x14:formula1>
            <xm:f>IF(OR($M$10="ON",$N$10="ON",$O$10&lt;&gt;0),"OFF",'LIST (ALL LIST USED HERE)'!$D$3:$D$4)</xm:f>
          </x14:formula1>
          <xm:sqref>F10:L10 F31:L31 F52:L52 F73:L73 F94:L94 F115:L115 F136:L136 F157:L157 F178:L178</xm:sqref>
        </x14:dataValidation>
        <x14:dataValidation type="list" allowBlank="1" showInputMessage="1" showErrorMessage="1">
          <x14:formula1>
            <xm:f>IF(OR(M8="ON",N8="ON",O8&lt;&gt;0),"OFF",'LIST (ALL LIST USED HERE)'!$D$3:$D$4)</xm:f>
          </x14:formula1>
          <xm:sqref>F8 F29 F50 F71 F92 F113 F134 F155 F176</xm:sqref>
        </x14:dataValidation>
        <x14:dataValidation type="list" allowBlank="1" showInputMessage="1" showErrorMessage="1">
          <x14:formula1>
            <xm:f>IF(OR(M8="ON",N8="ON",O8&lt;&gt;0),"OFF",'LIST (ALL LIST USED HERE)'!$D$3:$D$4)</xm:f>
          </x14:formula1>
          <xm:sqref>G8 G29 G50 G71 G92 G113 G134 G155 G176</xm:sqref>
        </x14:dataValidation>
        <x14:dataValidation type="list" allowBlank="1" showInputMessage="1" showErrorMessage="1">
          <x14:formula1>
            <xm:f>IF(OR(M8="ON",N8="ON",O8&lt;&gt;0),"OFF",'LIST (ALL LIST USED HERE)'!$D$3:$D$4)</xm:f>
          </x14:formula1>
          <xm:sqref>H8 H29 H50 H71 H92 H113 H134 H155 H176</xm:sqref>
        </x14:dataValidation>
        <x14:dataValidation type="list" allowBlank="1" showInputMessage="1" showErrorMessage="1">
          <x14:formula1>
            <xm:f>IF(OR(M8="ON",N8="ON",O8&lt;&gt;0),"OFF",'LIST (ALL LIST USED HERE)'!$D$3:$D$4)</xm:f>
          </x14:formula1>
          <xm:sqref>I8 I29 I50 I71 I92 I113 I134 I155 I176</xm:sqref>
        </x14:dataValidation>
        <x14:dataValidation type="list" allowBlank="1" showInputMessage="1" showErrorMessage="1">
          <x14:formula1>
            <xm:f>IF(OR(M8="ON",N8="ON",O8&lt;&gt;0),"OFF",'LIST (ALL LIST USED HERE)'!$D$3:$D$4)</xm:f>
          </x14:formula1>
          <xm:sqref>J8 J29 J50 J71 J92 J113 J134 J155 J176</xm:sqref>
        </x14:dataValidation>
        <x14:dataValidation type="list" allowBlank="1" showInputMessage="1" showErrorMessage="1">
          <x14:formula1>
            <xm:f>IF(OR(M8="ON",N8="ON",O8&lt;&gt;0),"OFF",'LIST (ALL LIST USED HERE)'!$D$3:$D$4)</xm:f>
          </x14:formula1>
          <xm:sqref>K8 K29 K50 K71 K92 K113 K134 K155 K176</xm:sqref>
        </x14:dataValidation>
        <x14:dataValidation type="list" allowBlank="1" showInputMessage="1" showErrorMessage="1">
          <x14:formula1>
            <xm:f>IF(OR(M8="ON",N8="ON",O8&lt;&gt;0),"OFF",'LIST (ALL LIST USED HERE)'!$D$3:$D$4)</xm:f>
          </x14:formula1>
          <xm:sqref>L8 L29 L50 L71 L92 L113 L134 L155 L176</xm:sqref>
        </x14:dataValidation>
        <x14:dataValidation type="list" allowBlank="1" showInputMessage="1" showErrorMessage="1">
          <x14:formula1>
            <xm:f>'LIST (ALL LIST USED HERE)'!$G$3:$G$62</xm:f>
          </x14:formula1>
          <xm:sqref>E8:E10 E29:E31 E50:E52 E71:E73 E92:E94 E113:E115 E134:E136 E155:E157 E176:E178</xm:sqref>
        </x14:dataValidation>
        <x14:dataValidation type="list" allowBlank="1" showInputMessage="1" showErrorMessage="1" prompt="ENTRA EL NOMBRE DEL ORDENADOR DE PROGRAMATION_x000a_">
          <x14:formula1>
            <xm:f>'LIST (ALL LIST USED HERE)'!$E$3:$E$11</xm:f>
          </x14:formula1>
          <xm:sqref>B2:T2</xm:sqref>
        </x14:dataValidation>
        <x14:dataValidation type="list" allowBlank="1" showInputMessage="1" showErrorMessage="1">
          <x14:formula1>
            <xm:f>'LIST (ALL LIST USED HERE)'!$F$3:$F$26</xm:f>
          </x14:formula1>
          <xm:sqref>C8:C10 C29:C31 C50:C52 C71:C73 C92:C94 C113:C115 C134:C136 C155:C157 C176:C178</xm:sqref>
        </x14:dataValidation>
        <x14:dataValidation type="list" allowBlank="1" showInputMessage="1" showErrorMessage="1">
          <x14:formula1>
            <xm:f>'LIST (ALL LIST USED HERE)'!$H$3:$H$33</xm:f>
          </x14:formula1>
          <xm:sqref>O9:P10 O30:P31 O51:P52 O72:P73 O93:P94 O114:P115 O135:P136 O156:P157 O177:P178</xm:sqref>
        </x14:dataValidation>
        <x14:dataValidation type="list" allowBlank="1" showInputMessage="1" showErrorMessage="1">
          <x14:formula1>
            <xm:f>IF(OR(F8="ON",G8="ON",H8="ON",I8="ON",J8="ON",K8="ON",L8="ON",O8&lt;&gt;0),"OFF",'LIST (ALL LIST USED HERE)'!$D$3:$D$4)</xm:f>
          </x14:formula1>
          <xm:sqref>M8:M10 M29:M31 M50:M52 M71:M73 M92:M94 M113:M115 M134:M136 M155:M157 M176:M178</xm:sqref>
        </x14:dataValidation>
        <x14:dataValidation type="list" allowBlank="1" showInputMessage="1" showErrorMessage="1">
          <x14:formula1>
            <xm:f>IF(OR($M$9="ON",$N$9="ON",$O$9&lt;&gt;0),"OFF",'LIST (ALL LIST USED HERE)'!$D$3:$D$4)</xm:f>
          </x14:formula1>
          <xm:sqref>F9:L9 F30:L30 F51:L51 F72:L72 F93:L93 F114:L114 F135:L135 F156:L156 F177:L177</xm:sqref>
        </x14:dataValidation>
        <x14:dataValidation type="list" allowBlank="1" showInputMessage="1" showErrorMessage="1">
          <x14:formula1>
            <xm:f>IF(OR(F8="ON",G8="ON",H8="ON",I8="ON",J8="ON",K8="ON",L8="ON",O8&lt;&gt;0),"OFF",'LIST (ALL LIST USED HERE)'!$D$3:$D$4)</xm:f>
          </x14:formula1>
          <xm:sqref>N8:N10 N29:N31 N50:N52 N71:N73 N92:N94 N113:N115 N134:N136 N155:N157 N176:N178</xm:sqref>
        </x14:dataValidation>
        <x14:dataValidation type="list" allowBlank="1" showInputMessage="1" showErrorMessage="1">
          <x14:formula1>
            <xm:f>IF(OR(F8="ON",G8="ON",H8="ON",I8="ON",J8="ON",K8="ON",L8="ON”;M6=“ON”;N6=“ON"),"OFF",'LIST (ALL LIST USED HERE)'!$H$3:$H$33)</xm:f>
          </x14:formula1>
          <xm:sqref>O8:P8 O29:P29 O50:P50 O71:P71 O92:P92 O113:P113 O134:P134 O155:P155 O176:P176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enableFormatConditionsCalculation="0"/>
  <dimension ref="A2:H63"/>
  <sheetViews>
    <sheetView workbookViewId="0">
      <selection activeCell="E15" sqref="E15"/>
    </sheetView>
  </sheetViews>
  <sheetFormatPr baseColWidth="10" defaultRowHeight="16" x14ac:dyDescent="0.2"/>
  <cols>
    <col min="5" max="5" width="21.6640625" customWidth="1"/>
  </cols>
  <sheetData>
    <row r="2" spans="1:8" x14ac:dyDescent="0.2">
      <c r="A2" s="26" t="s">
        <v>32</v>
      </c>
      <c r="B2" s="26" t="s">
        <v>3</v>
      </c>
      <c r="C2" s="26" t="s">
        <v>17</v>
      </c>
      <c r="D2" s="26" t="s">
        <v>37</v>
      </c>
      <c r="E2" s="26" t="s">
        <v>43</v>
      </c>
      <c r="F2" s="26" t="s">
        <v>50</v>
      </c>
      <c r="G2" s="26" t="s">
        <v>49</v>
      </c>
      <c r="H2" s="26" t="s">
        <v>30</v>
      </c>
    </row>
    <row r="3" spans="1:8" x14ac:dyDescent="0.2">
      <c r="A3">
        <v>0</v>
      </c>
      <c r="B3">
        <v>0</v>
      </c>
      <c r="C3" t="s">
        <v>18</v>
      </c>
      <c r="D3" t="s">
        <v>38</v>
      </c>
      <c r="E3" t="s">
        <v>44</v>
      </c>
      <c r="F3" s="9">
        <v>0</v>
      </c>
      <c r="G3" s="8">
        <v>0</v>
      </c>
      <c r="H3">
        <v>0</v>
      </c>
    </row>
    <row r="4" spans="1:8" x14ac:dyDescent="0.2">
      <c r="A4">
        <v>10</v>
      </c>
      <c r="B4">
        <v>2</v>
      </c>
      <c r="C4" t="s">
        <v>19</v>
      </c>
      <c r="D4" t="s">
        <v>39</v>
      </c>
      <c r="E4" t="s">
        <v>45</v>
      </c>
      <c r="F4" s="9">
        <v>4.1666666666666699E-2</v>
      </c>
      <c r="G4" s="8">
        <v>6.9444444444444447E-4</v>
      </c>
      <c r="H4">
        <v>1</v>
      </c>
    </row>
    <row r="5" spans="1:8" x14ac:dyDescent="0.2">
      <c r="A5">
        <v>20</v>
      </c>
      <c r="B5">
        <v>5</v>
      </c>
      <c r="C5" t="s">
        <v>20</v>
      </c>
      <c r="E5" t="s">
        <v>46</v>
      </c>
      <c r="F5" s="9">
        <v>8.3333333333333301E-2</v>
      </c>
      <c r="G5" s="8">
        <v>1.3888888888888889E-3</v>
      </c>
      <c r="H5">
        <v>2</v>
      </c>
    </row>
    <row r="6" spans="1:8" x14ac:dyDescent="0.2">
      <c r="A6">
        <v>30</v>
      </c>
      <c r="B6">
        <v>10</v>
      </c>
      <c r="E6" t="s">
        <v>0</v>
      </c>
      <c r="F6" s="9">
        <v>0.125</v>
      </c>
      <c r="G6" s="8">
        <v>2.0833333333333333E-3</v>
      </c>
      <c r="H6">
        <v>3</v>
      </c>
    </row>
    <row r="7" spans="1:8" x14ac:dyDescent="0.2">
      <c r="A7">
        <v>40</v>
      </c>
      <c r="B7">
        <v>15</v>
      </c>
      <c r="E7" t="s">
        <v>1</v>
      </c>
      <c r="F7" s="9">
        <v>0.16666666666666699</v>
      </c>
      <c r="G7" s="8">
        <v>2.7777777777777779E-3</v>
      </c>
      <c r="H7">
        <v>4</v>
      </c>
    </row>
    <row r="8" spans="1:8" x14ac:dyDescent="0.2">
      <c r="A8">
        <v>50</v>
      </c>
      <c r="B8">
        <v>20</v>
      </c>
      <c r="E8" t="s">
        <v>2</v>
      </c>
      <c r="F8" s="9">
        <v>0.20833333333333301</v>
      </c>
      <c r="G8" s="8">
        <v>3.472222222222222E-3</v>
      </c>
      <c r="H8">
        <v>5</v>
      </c>
    </row>
    <row r="9" spans="1:8" x14ac:dyDescent="0.2">
      <c r="A9">
        <v>60</v>
      </c>
      <c r="B9">
        <v>30</v>
      </c>
      <c r="E9" t="s">
        <v>47</v>
      </c>
      <c r="F9" s="9">
        <v>0.25</v>
      </c>
      <c r="G9" s="8">
        <v>4.1666666666666666E-3</v>
      </c>
      <c r="H9">
        <v>6</v>
      </c>
    </row>
    <row r="10" spans="1:8" x14ac:dyDescent="0.2">
      <c r="A10">
        <v>70</v>
      </c>
      <c r="B10">
        <v>45</v>
      </c>
      <c r="E10" t="s">
        <v>52</v>
      </c>
      <c r="F10" s="9">
        <v>0.29166666666666702</v>
      </c>
      <c r="G10" s="8">
        <v>4.8611111111111112E-3</v>
      </c>
      <c r="H10">
        <v>7</v>
      </c>
    </row>
    <row r="11" spans="1:8" x14ac:dyDescent="0.2">
      <c r="A11">
        <v>80</v>
      </c>
      <c r="B11">
        <v>60</v>
      </c>
      <c r="E11" s="7" t="s">
        <v>48</v>
      </c>
      <c r="F11" s="9">
        <v>0.33333333333333298</v>
      </c>
      <c r="G11" s="8">
        <v>5.5555555555555558E-3</v>
      </c>
      <c r="H11">
        <v>8</v>
      </c>
    </row>
    <row r="12" spans="1:8" x14ac:dyDescent="0.2">
      <c r="A12">
        <v>90</v>
      </c>
      <c r="B12">
        <v>120</v>
      </c>
      <c r="F12" s="9">
        <v>0.375</v>
      </c>
      <c r="G12" s="8">
        <v>6.2499999999999995E-3</v>
      </c>
      <c r="H12">
        <v>9</v>
      </c>
    </row>
    <row r="13" spans="1:8" x14ac:dyDescent="0.2">
      <c r="A13">
        <v>100</v>
      </c>
      <c r="F13" s="9">
        <v>0.41666666666666702</v>
      </c>
      <c r="G13" s="8">
        <v>6.9444444444444441E-3</v>
      </c>
      <c r="H13">
        <v>10</v>
      </c>
    </row>
    <row r="14" spans="1:8" x14ac:dyDescent="0.2">
      <c r="A14">
        <v>110</v>
      </c>
      <c r="F14" s="9">
        <v>0.45833333333333298</v>
      </c>
      <c r="G14" s="8">
        <v>7.6388888888888886E-3</v>
      </c>
      <c r="H14">
        <v>11</v>
      </c>
    </row>
    <row r="15" spans="1:8" x14ac:dyDescent="0.2">
      <c r="A15">
        <v>120</v>
      </c>
      <c r="F15" s="9">
        <v>0.5</v>
      </c>
      <c r="G15" s="8">
        <v>8.3333333333333332E-3</v>
      </c>
      <c r="H15">
        <v>12</v>
      </c>
    </row>
    <row r="16" spans="1:8" x14ac:dyDescent="0.2">
      <c r="A16">
        <v>130</v>
      </c>
      <c r="F16" s="9">
        <v>0.54166666666666696</v>
      </c>
      <c r="G16" s="8">
        <v>9.0277777777777787E-3</v>
      </c>
      <c r="H16">
        <v>13</v>
      </c>
    </row>
    <row r="17" spans="1:8" x14ac:dyDescent="0.2">
      <c r="A17">
        <v>140</v>
      </c>
      <c r="F17" s="9">
        <v>0.58333333333333304</v>
      </c>
      <c r="G17" s="8">
        <v>9.7222222222222224E-3</v>
      </c>
      <c r="H17">
        <v>14</v>
      </c>
    </row>
    <row r="18" spans="1:8" x14ac:dyDescent="0.2">
      <c r="A18">
        <v>150</v>
      </c>
      <c r="F18" s="9">
        <v>0.625</v>
      </c>
      <c r="G18" s="8">
        <v>1.0416666666666666E-2</v>
      </c>
      <c r="H18">
        <v>15</v>
      </c>
    </row>
    <row r="19" spans="1:8" x14ac:dyDescent="0.2">
      <c r="A19">
        <v>160</v>
      </c>
      <c r="F19" s="9">
        <v>0.66666666666666696</v>
      </c>
      <c r="G19" s="8">
        <v>1.1111111111111112E-2</v>
      </c>
      <c r="H19">
        <v>16</v>
      </c>
    </row>
    <row r="20" spans="1:8" x14ac:dyDescent="0.2">
      <c r="A20">
        <v>170</v>
      </c>
      <c r="F20" s="9">
        <v>0.70833333333333304</v>
      </c>
      <c r="G20" s="8">
        <v>1.1805555555555555E-2</v>
      </c>
      <c r="H20">
        <v>17</v>
      </c>
    </row>
    <row r="21" spans="1:8" x14ac:dyDescent="0.2">
      <c r="A21">
        <v>180</v>
      </c>
      <c r="F21" s="9">
        <v>0.75</v>
      </c>
      <c r="G21" s="8">
        <v>1.2499999999999999E-2</v>
      </c>
      <c r="H21">
        <v>18</v>
      </c>
    </row>
    <row r="22" spans="1:8" x14ac:dyDescent="0.2">
      <c r="A22">
        <v>190</v>
      </c>
      <c r="F22" s="9">
        <v>0.79166666666666696</v>
      </c>
      <c r="G22" s="8">
        <v>1.3194444444444444E-2</v>
      </c>
      <c r="H22">
        <v>19</v>
      </c>
    </row>
    <row r="23" spans="1:8" x14ac:dyDescent="0.2">
      <c r="A23">
        <v>200</v>
      </c>
      <c r="F23" s="9">
        <v>0.83333333333333304</v>
      </c>
      <c r="G23" s="8">
        <v>1.3888888888888888E-2</v>
      </c>
      <c r="H23">
        <v>20</v>
      </c>
    </row>
    <row r="24" spans="1:8" x14ac:dyDescent="0.2">
      <c r="F24" s="9">
        <v>0.875</v>
      </c>
      <c r="G24" s="8">
        <v>1.4583333333333332E-2</v>
      </c>
      <c r="H24">
        <v>21</v>
      </c>
    </row>
    <row r="25" spans="1:8" x14ac:dyDescent="0.2">
      <c r="F25" s="9">
        <v>0.91666666666666696</v>
      </c>
      <c r="G25" s="8">
        <v>1.5277777777777777E-2</v>
      </c>
      <c r="H25">
        <v>22</v>
      </c>
    </row>
    <row r="26" spans="1:8" x14ac:dyDescent="0.2">
      <c r="F26" s="9">
        <v>0.95833333333333304</v>
      </c>
      <c r="G26" s="8">
        <v>1.5972222222222224E-2</v>
      </c>
      <c r="H26">
        <v>23</v>
      </c>
    </row>
    <row r="27" spans="1:8" x14ac:dyDescent="0.2">
      <c r="G27" s="8">
        <v>1.6666666666666666E-2</v>
      </c>
      <c r="H27">
        <v>24</v>
      </c>
    </row>
    <row r="28" spans="1:8" x14ac:dyDescent="0.2">
      <c r="G28" s="8">
        <v>1.7361111111111112E-2</v>
      </c>
      <c r="H28">
        <v>25</v>
      </c>
    </row>
    <row r="29" spans="1:8" x14ac:dyDescent="0.2">
      <c r="G29" s="8">
        <v>1.8055555555555557E-2</v>
      </c>
      <c r="H29">
        <v>26</v>
      </c>
    </row>
    <row r="30" spans="1:8" x14ac:dyDescent="0.2">
      <c r="G30" s="8">
        <v>1.8749999999999999E-2</v>
      </c>
      <c r="H30">
        <v>27</v>
      </c>
    </row>
    <row r="31" spans="1:8" x14ac:dyDescent="0.2">
      <c r="G31" s="8">
        <v>1.9444444444444445E-2</v>
      </c>
      <c r="H31">
        <v>28</v>
      </c>
    </row>
    <row r="32" spans="1:8" x14ac:dyDescent="0.2">
      <c r="G32" s="8">
        <v>2.013888888888889E-2</v>
      </c>
      <c r="H32">
        <v>29</v>
      </c>
    </row>
    <row r="33" spans="7:8" x14ac:dyDescent="0.2">
      <c r="G33" s="8">
        <v>2.0833333333333332E-2</v>
      </c>
      <c r="H33">
        <v>30</v>
      </c>
    </row>
    <row r="34" spans="7:8" x14ac:dyDescent="0.2">
      <c r="G34" s="8">
        <v>2.1527777777777781E-2</v>
      </c>
    </row>
    <row r="35" spans="7:8" x14ac:dyDescent="0.2">
      <c r="G35" s="8">
        <v>2.2222222222222223E-2</v>
      </c>
    </row>
    <row r="36" spans="7:8" x14ac:dyDescent="0.2">
      <c r="G36" s="8">
        <v>2.2916666666666669E-2</v>
      </c>
    </row>
    <row r="37" spans="7:8" x14ac:dyDescent="0.2">
      <c r="G37" s="8">
        <v>2.361111111111111E-2</v>
      </c>
    </row>
    <row r="38" spans="7:8" x14ac:dyDescent="0.2">
      <c r="G38" s="8">
        <v>2.4305555555555556E-2</v>
      </c>
    </row>
    <row r="39" spans="7:8" x14ac:dyDescent="0.2">
      <c r="G39" s="8">
        <v>2.4999999999999998E-2</v>
      </c>
    </row>
    <row r="40" spans="7:8" x14ac:dyDescent="0.2">
      <c r="G40" s="8">
        <v>2.5694444444444447E-2</v>
      </c>
    </row>
    <row r="41" spans="7:8" x14ac:dyDescent="0.2">
      <c r="G41" s="8">
        <v>2.6388888888888889E-2</v>
      </c>
    </row>
    <row r="42" spans="7:8" x14ac:dyDescent="0.2">
      <c r="G42" s="8">
        <v>2.7083333333333334E-2</v>
      </c>
    </row>
    <row r="43" spans="7:8" x14ac:dyDescent="0.2">
      <c r="G43" s="8">
        <v>2.7777777777777776E-2</v>
      </c>
    </row>
    <row r="44" spans="7:8" x14ac:dyDescent="0.2">
      <c r="G44" s="8">
        <v>2.8472222222222222E-2</v>
      </c>
    </row>
    <row r="45" spans="7:8" x14ac:dyDescent="0.2">
      <c r="G45" s="8">
        <v>2.9166666666666664E-2</v>
      </c>
    </row>
    <row r="46" spans="7:8" x14ac:dyDescent="0.2">
      <c r="G46" s="8">
        <v>2.9861111111111113E-2</v>
      </c>
    </row>
    <row r="47" spans="7:8" x14ac:dyDescent="0.2">
      <c r="G47" s="8">
        <v>3.0555555555555555E-2</v>
      </c>
    </row>
    <row r="48" spans="7:8" x14ac:dyDescent="0.2">
      <c r="G48" s="8">
        <v>3.125E-2</v>
      </c>
    </row>
    <row r="49" spans="7:7" x14ac:dyDescent="0.2">
      <c r="G49" s="8">
        <v>3.1944444444444449E-2</v>
      </c>
    </row>
    <row r="50" spans="7:7" x14ac:dyDescent="0.2">
      <c r="G50" s="8">
        <v>3.2638888888888891E-2</v>
      </c>
    </row>
    <row r="51" spans="7:7" x14ac:dyDescent="0.2">
      <c r="G51" s="8">
        <v>3.3333333333333333E-2</v>
      </c>
    </row>
    <row r="52" spans="7:7" x14ac:dyDescent="0.2">
      <c r="G52" s="8">
        <v>3.4027777777777775E-2</v>
      </c>
    </row>
    <row r="53" spans="7:7" x14ac:dyDescent="0.2">
      <c r="G53" s="8">
        <v>3.4722222222222224E-2</v>
      </c>
    </row>
    <row r="54" spans="7:7" x14ac:dyDescent="0.2">
      <c r="G54" s="8">
        <v>3.5416666666666666E-2</v>
      </c>
    </row>
    <row r="55" spans="7:7" x14ac:dyDescent="0.2">
      <c r="G55" s="8">
        <v>3.6111111111111115E-2</v>
      </c>
    </row>
    <row r="56" spans="7:7" x14ac:dyDescent="0.2">
      <c r="G56" s="8">
        <v>3.6805555555555557E-2</v>
      </c>
    </row>
    <row r="57" spans="7:7" x14ac:dyDescent="0.2">
      <c r="G57" s="8">
        <v>3.7499999999999999E-2</v>
      </c>
    </row>
    <row r="58" spans="7:7" x14ac:dyDescent="0.2">
      <c r="G58" s="8">
        <v>3.8194444444444441E-2</v>
      </c>
    </row>
    <row r="59" spans="7:7" x14ac:dyDescent="0.2">
      <c r="G59" s="8">
        <v>3.888888888888889E-2</v>
      </c>
    </row>
    <row r="60" spans="7:7" x14ac:dyDescent="0.2">
      <c r="G60" s="8">
        <v>3.9583333333333331E-2</v>
      </c>
    </row>
    <row r="61" spans="7:7" x14ac:dyDescent="0.2">
      <c r="G61" s="8">
        <v>4.027777777777778E-2</v>
      </c>
    </row>
    <row r="62" spans="7:7" x14ac:dyDescent="0.2">
      <c r="G62" s="8">
        <v>4.0972222222222222E-2</v>
      </c>
    </row>
    <row r="63" spans="7:7" x14ac:dyDescent="0.2">
      <c r="G63" s="8"/>
    </row>
  </sheetData>
  <pageMargins left="0.7" right="0.7" top="0.75" bottom="0.75" header="0.3" footer="0.3"/>
  <pageSetup paperSize="9" orientation="landscape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A1:B29"/>
  <sheetViews>
    <sheetView workbookViewId="0">
      <selection activeCell="C7" sqref="C7"/>
    </sheetView>
  </sheetViews>
  <sheetFormatPr baseColWidth="10" defaultRowHeight="16" x14ac:dyDescent="0.2"/>
  <cols>
    <col min="1" max="1" width="30.6640625" customWidth="1"/>
    <col min="2" max="2" width="12.1640625" customWidth="1"/>
  </cols>
  <sheetData>
    <row r="1" spans="1:2" x14ac:dyDescent="0.2">
      <c r="A1" s="34"/>
    </row>
    <row r="2" spans="1:2" x14ac:dyDescent="0.2">
      <c r="A2" s="33">
        <f ca="1">$B$2-1+ROW()/24</f>
        <v>42435.65804988426</v>
      </c>
      <c r="B2" s="32">
        <f ca="1">NOW()</f>
        <v>42436.574716550924</v>
      </c>
    </row>
    <row r="3" spans="1:2" x14ac:dyDescent="0.2">
      <c r="A3" s="33">
        <f t="shared" ref="A3:A29" ca="1" si="0">$B$2-1+ROW()/24</f>
        <v>42435.699716550924</v>
      </c>
    </row>
    <row r="4" spans="1:2" x14ac:dyDescent="0.2">
      <c r="A4" s="33">
        <f t="shared" ca="1" si="0"/>
        <v>42435.741383217588</v>
      </c>
    </row>
    <row r="5" spans="1:2" x14ac:dyDescent="0.2">
      <c r="A5" s="33">
        <f t="shared" ca="1" si="0"/>
        <v>42435.78304988426</v>
      </c>
    </row>
    <row r="6" spans="1:2" x14ac:dyDescent="0.2">
      <c r="A6" s="33">
        <f t="shared" ca="1" si="0"/>
        <v>42435.824716550924</v>
      </c>
    </row>
    <row r="7" spans="1:2" x14ac:dyDescent="0.2">
      <c r="A7" s="33">
        <f t="shared" ca="1" si="0"/>
        <v>42435.866383217588</v>
      </c>
    </row>
    <row r="8" spans="1:2" x14ac:dyDescent="0.2">
      <c r="A8" s="33">
        <f t="shared" ca="1" si="0"/>
        <v>42435.90804988426</v>
      </c>
    </row>
    <row r="9" spans="1:2" x14ac:dyDescent="0.2">
      <c r="A9" s="33">
        <f t="shared" ca="1" si="0"/>
        <v>42435.949716550924</v>
      </c>
    </row>
    <row r="10" spans="1:2" x14ac:dyDescent="0.2">
      <c r="A10" s="33">
        <f t="shared" ca="1" si="0"/>
        <v>42435.991383217588</v>
      </c>
    </row>
    <row r="11" spans="1:2" x14ac:dyDescent="0.2">
      <c r="A11" s="33">
        <f t="shared" ca="1" si="0"/>
        <v>42436.03304988426</v>
      </c>
    </row>
    <row r="12" spans="1:2" x14ac:dyDescent="0.2">
      <c r="A12" s="33">
        <f t="shared" ca="1" si="0"/>
        <v>42436.074716550924</v>
      </c>
    </row>
    <row r="13" spans="1:2" x14ac:dyDescent="0.2">
      <c r="A13" s="33">
        <f t="shared" ca="1" si="0"/>
        <v>42436.116383217588</v>
      </c>
    </row>
    <row r="14" spans="1:2" x14ac:dyDescent="0.2">
      <c r="A14" s="33">
        <f t="shared" ca="1" si="0"/>
        <v>42436.15804988426</v>
      </c>
    </row>
    <row r="15" spans="1:2" x14ac:dyDescent="0.2">
      <c r="A15" s="33">
        <f t="shared" ca="1" si="0"/>
        <v>42436.199716550924</v>
      </c>
    </row>
    <row r="16" spans="1:2" x14ac:dyDescent="0.2">
      <c r="A16" s="33">
        <f t="shared" ca="1" si="0"/>
        <v>42436.241383217588</v>
      </c>
    </row>
    <row r="17" spans="1:1" x14ac:dyDescent="0.2">
      <c r="A17" s="33">
        <f t="shared" ca="1" si="0"/>
        <v>42436.28304988426</v>
      </c>
    </row>
    <row r="18" spans="1:1" x14ac:dyDescent="0.2">
      <c r="A18" s="33">
        <f t="shared" ca="1" si="0"/>
        <v>42436.324716550924</v>
      </c>
    </row>
    <row r="19" spans="1:1" x14ac:dyDescent="0.2">
      <c r="A19" s="33">
        <f t="shared" ca="1" si="0"/>
        <v>42436.366383217588</v>
      </c>
    </row>
    <row r="20" spans="1:1" x14ac:dyDescent="0.2">
      <c r="A20" s="33">
        <f t="shared" ca="1" si="0"/>
        <v>42436.40804988426</v>
      </c>
    </row>
    <row r="21" spans="1:1" x14ac:dyDescent="0.2">
      <c r="A21" s="33">
        <f t="shared" ca="1" si="0"/>
        <v>42436.449716550924</v>
      </c>
    </row>
    <row r="22" spans="1:1" x14ac:dyDescent="0.2">
      <c r="A22" s="33">
        <f t="shared" ca="1" si="0"/>
        <v>42436.491383217588</v>
      </c>
    </row>
    <row r="23" spans="1:1" x14ac:dyDescent="0.2">
      <c r="A23" s="33">
        <f t="shared" ca="1" si="0"/>
        <v>42436.53304988426</v>
      </c>
    </row>
    <row r="24" spans="1:1" x14ac:dyDescent="0.2">
      <c r="A24" s="33">
        <f t="shared" ca="1" si="0"/>
        <v>42436.574716550924</v>
      </c>
    </row>
    <row r="25" spans="1:1" x14ac:dyDescent="0.2">
      <c r="A25" s="33">
        <f t="shared" ca="1" si="0"/>
        <v>42436.616383217588</v>
      </c>
    </row>
    <row r="26" spans="1:1" x14ac:dyDescent="0.2">
      <c r="A26" s="33">
        <f t="shared" ca="1" si="0"/>
        <v>42436.65804988426</v>
      </c>
    </row>
    <row r="27" spans="1:1" x14ac:dyDescent="0.2">
      <c r="A27" s="33">
        <f t="shared" ca="1" si="0"/>
        <v>42436.699716550924</v>
      </c>
    </row>
    <row r="28" spans="1:1" x14ac:dyDescent="0.2">
      <c r="A28" s="33">
        <f t="shared" ca="1" si="0"/>
        <v>42436.741383217588</v>
      </c>
    </row>
    <row r="29" spans="1:1" x14ac:dyDescent="0.2">
      <c r="A29" s="33">
        <f t="shared" ca="1" si="0"/>
        <v>42436.78304988426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 PROGRAM</vt:lpstr>
      <vt:lpstr>LIST (ALL LIST USED HERE)</vt:lpstr>
      <vt:lpstr>LOG (project - next step)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cp:lastPrinted>2016-03-07T09:40:10Z</cp:lastPrinted>
  <dcterms:created xsi:type="dcterms:W3CDTF">2016-02-02T09:04:48Z</dcterms:created>
  <dcterms:modified xsi:type="dcterms:W3CDTF">2016-03-07T12:48:11Z</dcterms:modified>
</cp:coreProperties>
</file>