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90" windowWidth="9315" windowHeight="12540"/>
  </bookViews>
  <sheets>
    <sheet name="Feuil1" sheetId="1" r:id="rId1"/>
    <sheet name="Feuil2" sheetId="2" r:id="rId2"/>
    <sheet name="Feuil3" sheetId="3" r:id="rId3"/>
  </sheets>
  <calcPr calcId="125725"/>
  <fileRecoveryPr repairLoad="1"/>
</workbook>
</file>

<file path=xl/calcChain.xml><?xml version="1.0" encoding="utf-8"?>
<calcChain xmlns="http://schemas.openxmlformats.org/spreadsheetml/2006/main">
  <c r="H4" i="1"/>
  <c r="H5"/>
  <c r="H6"/>
  <c r="H7"/>
  <c r="H8"/>
  <c r="H3"/>
  <c r="H9"/>
  <c r="D3"/>
  <c r="J4" l="1"/>
  <c r="J5"/>
  <c r="J6"/>
  <c r="J7"/>
  <c r="J8"/>
  <c r="J3"/>
  <c r="G3"/>
  <c r="E3"/>
  <c r="I9"/>
  <c r="I4"/>
  <c r="I5"/>
  <c r="I6"/>
  <c r="I7"/>
  <c r="I8"/>
  <c r="I3"/>
  <c r="K7" s="1"/>
  <c r="D4"/>
  <c r="G4" s="1"/>
  <c r="D5"/>
  <c r="G5" s="1"/>
  <c r="D6"/>
  <c r="G6" s="1"/>
  <c r="D7"/>
  <c r="E7" s="1"/>
  <c r="D8"/>
  <c r="G8" s="1"/>
  <c r="K8" l="1"/>
  <c r="K4"/>
  <c r="K3"/>
  <c r="K5"/>
  <c r="K6"/>
  <c r="G7"/>
  <c r="E8"/>
  <c r="E4"/>
  <c r="E5"/>
  <c r="E6"/>
</calcChain>
</file>

<file path=xl/sharedStrings.xml><?xml version="1.0" encoding="utf-8"?>
<sst xmlns="http://schemas.openxmlformats.org/spreadsheetml/2006/main" count="19" uniqueCount="16">
  <si>
    <t>ID patient</t>
  </si>
  <si>
    <t>MEMS</t>
  </si>
  <si>
    <t>MEMS 1</t>
  </si>
  <si>
    <t>MEMS 2</t>
  </si>
  <si>
    <t>MEMS 3</t>
  </si>
  <si>
    <t>date relative</t>
  </si>
  <si>
    <t>réalisée par MEMS</t>
  </si>
  <si>
    <t>réalisée pour traitement</t>
  </si>
  <si>
    <t>&gt; colonne E somme sans doublons différents MEMS pour nb ouverture totale</t>
  </si>
  <si>
    <t>&gt;somme de toutes les ouvertures réalisées par MEMS</t>
  </si>
  <si>
    <t>Rea -1</t>
  </si>
  <si>
    <t>attendue</t>
  </si>
  <si>
    <t>rea corrigée</t>
  </si>
  <si>
    <t>je veux 4</t>
  </si>
  <si>
    <t>((Rea-1)/Rea)*reacorrigee)</t>
  </si>
  <si>
    <t>Nombre d'ouvertures supplémentaires</t>
  </si>
</sst>
</file>

<file path=xl/styles.xml><?xml version="1.0" encoding="utf-8"?>
<styleSheet xmlns="http://schemas.openxmlformats.org/spreadsheetml/2006/main">
  <fonts count="1"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L11"/>
  <sheetViews>
    <sheetView tabSelected="1" workbookViewId="0">
      <selection activeCell="J13" sqref="J13"/>
    </sheetView>
  </sheetViews>
  <sheetFormatPr baseColWidth="10" defaultRowHeight="14.25"/>
  <cols>
    <col min="3" max="3" width="14.25" customWidth="1"/>
    <col min="4" max="4" width="16.75" customWidth="1"/>
    <col min="5" max="5" width="8.125" hidden="1" customWidth="1"/>
    <col min="6" max="6" width="9.625" customWidth="1"/>
    <col min="7" max="8" width="17.25" customWidth="1"/>
    <col min="9" max="9" width="21.125" customWidth="1"/>
  </cols>
  <sheetData>
    <row r="2" spans="1:12">
      <c r="A2" t="s">
        <v>0</v>
      </c>
      <c r="B2" t="s">
        <v>1</v>
      </c>
      <c r="C2" t="s">
        <v>5</v>
      </c>
      <c r="D2" t="s">
        <v>6</v>
      </c>
      <c r="E2" s="1" t="s">
        <v>10</v>
      </c>
      <c r="F2" t="s">
        <v>11</v>
      </c>
      <c r="G2" t="s">
        <v>12</v>
      </c>
      <c r="H2" s="2" t="s">
        <v>14</v>
      </c>
      <c r="I2" s="2" t="s">
        <v>15</v>
      </c>
      <c r="J2" t="s">
        <v>7</v>
      </c>
    </row>
    <row r="3" spans="1:12">
      <c r="A3">
        <v>320121</v>
      </c>
      <c r="B3" t="s">
        <v>2</v>
      </c>
      <c r="C3">
        <v>1</v>
      </c>
      <c r="D3">
        <f>COUNTIFS(B$3:B$8,B3,C$3:C$8,C3)</f>
        <v>3</v>
      </c>
      <c r="E3">
        <f>(D3-1)/D3</f>
        <v>0.66666666666666663</v>
      </c>
      <c r="F3">
        <v>2</v>
      </c>
      <c r="G3">
        <f>IF(D3&gt;F3,F3,D3)</f>
        <v>2</v>
      </c>
      <c r="H3">
        <f>IF((((D3-1)/D3)*G3)&lt;0,0,(D3-1)/D3)*G3</f>
        <v>1.3333333333333333</v>
      </c>
      <c r="I3">
        <f>SUMIFS(H:H,A:A,A3,C:C,C3)</f>
        <v>5</v>
      </c>
      <c r="J3">
        <f>SUMIFS(G:G,A:A,A3,C:C,C3)</f>
        <v>9</v>
      </c>
      <c r="K3" s="1">
        <f>J3-SUM(I$3)</f>
        <v>4</v>
      </c>
      <c r="L3" t="s">
        <v>8</v>
      </c>
    </row>
    <row r="4" spans="1:12">
      <c r="A4">
        <v>320121</v>
      </c>
      <c r="B4" t="s">
        <v>3</v>
      </c>
      <c r="C4">
        <v>1</v>
      </c>
      <c r="D4">
        <f>COUNTIFS(B$3:B$8,B4,C$3:C$8,C4)</f>
        <v>1</v>
      </c>
      <c r="E4">
        <f t="shared" ref="E4:E8" si="0">(D4-1)/D4</f>
        <v>0</v>
      </c>
      <c r="F4">
        <v>1</v>
      </c>
      <c r="G4">
        <f t="shared" ref="G4:G8" si="1">IF(D4&gt;F4,F4,D4)</f>
        <v>1</v>
      </c>
      <c r="H4">
        <f t="shared" ref="H4:H8" si="2">IF((((D4-1)/D4)*G4)&lt;0,0,(D4-1)/D4)*G4</f>
        <v>0</v>
      </c>
      <c r="I4">
        <f t="shared" ref="I4:I9" si="3">SUMIFS(H:H,A:A,A4,C:C,C4)</f>
        <v>5</v>
      </c>
      <c r="J4">
        <f t="shared" ref="J4:J8" si="4">SUMIFS(G:G,A:A,A4,C:C,C4)</f>
        <v>9</v>
      </c>
      <c r="K4" s="1">
        <f t="shared" ref="K4:K8" si="5">J4-SUM(I$3)</f>
        <v>4</v>
      </c>
      <c r="L4" t="s">
        <v>9</v>
      </c>
    </row>
    <row r="5" spans="1:12">
      <c r="A5">
        <v>320121</v>
      </c>
      <c r="B5" t="s">
        <v>2</v>
      </c>
      <c r="C5">
        <v>1</v>
      </c>
      <c r="D5">
        <f>COUNTIFS(B$3:B$8,B5,C$3:C$8,C5)</f>
        <v>3</v>
      </c>
      <c r="E5">
        <f t="shared" si="0"/>
        <v>0.66666666666666663</v>
      </c>
      <c r="F5">
        <v>2</v>
      </c>
      <c r="G5">
        <f t="shared" si="1"/>
        <v>2</v>
      </c>
      <c r="H5">
        <f t="shared" si="2"/>
        <v>1.3333333333333333</v>
      </c>
      <c r="I5">
        <f t="shared" si="3"/>
        <v>5</v>
      </c>
      <c r="J5">
        <f t="shared" si="4"/>
        <v>9</v>
      </c>
      <c r="K5" s="1">
        <f t="shared" si="5"/>
        <v>4</v>
      </c>
    </row>
    <row r="6" spans="1:12">
      <c r="A6">
        <v>320121</v>
      </c>
      <c r="B6" t="s">
        <v>4</v>
      </c>
      <c r="C6">
        <v>1</v>
      </c>
      <c r="D6">
        <f>COUNTIFS(B$3:B$8,B6,C$3:C$8,C6)</f>
        <v>2</v>
      </c>
      <c r="E6">
        <f t="shared" si="0"/>
        <v>0.5</v>
      </c>
      <c r="F6">
        <v>1</v>
      </c>
      <c r="G6">
        <f t="shared" si="1"/>
        <v>1</v>
      </c>
      <c r="H6">
        <f t="shared" si="2"/>
        <v>0.5</v>
      </c>
      <c r="I6">
        <f t="shared" si="3"/>
        <v>5</v>
      </c>
      <c r="J6">
        <f t="shared" si="4"/>
        <v>9</v>
      </c>
      <c r="K6" s="1">
        <f t="shared" si="5"/>
        <v>4</v>
      </c>
    </row>
    <row r="7" spans="1:12">
      <c r="A7">
        <v>320121</v>
      </c>
      <c r="B7" t="s">
        <v>2</v>
      </c>
      <c r="C7">
        <v>1</v>
      </c>
      <c r="D7">
        <f>COUNTIFS(B$3:B$8,B7,C$3:C$8,C7)</f>
        <v>3</v>
      </c>
      <c r="E7">
        <f t="shared" si="0"/>
        <v>0.66666666666666663</v>
      </c>
      <c r="F7">
        <v>2</v>
      </c>
      <c r="G7">
        <f t="shared" si="1"/>
        <v>2</v>
      </c>
      <c r="H7">
        <f t="shared" si="2"/>
        <v>1.3333333333333333</v>
      </c>
      <c r="I7">
        <f t="shared" si="3"/>
        <v>5</v>
      </c>
      <c r="J7">
        <f t="shared" si="4"/>
        <v>9</v>
      </c>
      <c r="K7" s="1">
        <f t="shared" si="5"/>
        <v>4</v>
      </c>
    </row>
    <row r="8" spans="1:12">
      <c r="A8">
        <v>320121</v>
      </c>
      <c r="B8" t="s">
        <v>4</v>
      </c>
      <c r="C8">
        <v>1</v>
      </c>
      <c r="D8">
        <f>COUNTIFS(B$3:B$8,B8,C$3:C$8,C8)</f>
        <v>2</v>
      </c>
      <c r="E8">
        <f t="shared" si="0"/>
        <v>0.5</v>
      </c>
      <c r="F8">
        <v>1</v>
      </c>
      <c r="G8">
        <f t="shared" si="1"/>
        <v>1</v>
      </c>
      <c r="H8">
        <f t="shared" si="2"/>
        <v>0.5</v>
      </c>
      <c r="I8">
        <f t="shared" si="3"/>
        <v>5</v>
      </c>
      <c r="J8">
        <f t="shared" si="4"/>
        <v>9</v>
      </c>
      <c r="K8" s="1">
        <f t="shared" si="5"/>
        <v>4</v>
      </c>
    </row>
    <row r="9" spans="1:12">
      <c r="A9">
        <v>320121</v>
      </c>
      <c r="C9">
        <v>2</v>
      </c>
      <c r="H9" t="e">
        <f t="shared" ref="H4:H9" si="6">IF((((D9-1)/D9)*G9)&lt;0,0,(D9-1)/D9)*G9</f>
        <v>#DIV/0!</v>
      </c>
      <c r="I9" t="e">
        <f>SUMIFS(H:H,A:A,A9,C:C,C9)</f>
        <v>#DIV/0!</v>
      </c>
    </row>
    <row r="11" spans="1:12">
      <c r="J11" t="s">
        <v>13</v>
      </c>
    </row>
  </sheetData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CHUV | Centre hospitalier universitaire vaudois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Rychen Mickael (HOS39024)</dc:creator>
  <cp:lastModifiedBy>Rychen Mickael (HOS39024)</cp:lastModifiedBy>
  <cp:lastPrinted>2016-04-20T10:02:13Z</cp:lastPrinted>
  <dcterms:created xsi:type="dcterms:W3CDTF">2016-04-20T07:11:42Z</dcterms:created>
  <dcterms:modified xsi:type="dcterms:W3CDTF">2016-04-20T12:10:45Z</dcterms:modified>
</cp:coreProperties>
</file>