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zevedo1\Desktop\"/>
    </mc:Choice>
  </mc:AlternateContent>
  <xr:revisionPtr revIDLastSave="0" documentId="8_{B276C494-C181-4241-BB2A-F68664D8CE7C}" xr6:coauthVersionLast="36" xr6:coauthVersionMax="36" xr10:uidLastSave="{00000000-0000-0000-0000-000000000000}"/>
  <bookViews>
    <workbookView xWindow="0" yWindow="0" windowWidth="28800" windowHeight="11925" xr2:uid="{1AA86541-4251-4502-986F-3EA0BBF114CF}"/>
  </bookViews>
  <sheets>
    <sheet name="BD" sheetId="1" r:id="rId1"/>
    <sheet name="TBD" sheetId="2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2" i="2" l="1"/>
  <c r="B2" i="2"/>
  <c r="E2" i="2"/>
  <c r="G2" i="2" l="1"/>
  <c r="C2" i="2"/>
</calcChain>
</file>

<file path=xl/sharedStrings.xml><?xml version="1.0" encoding="utf-8"?>
<sst xmlns="http://schemas.openxmlformats.org/spreadsheetml/2006/main" count="85" uniqueCount="47">
  <si>
    <t>Date planifiée</t>
  </si>
  <si>
    <t>Heure fin théorique</t>
  </si>
  <si>
    <t>Statut système</t>
  </si>
  <si>
    <t>Article</t>
  </si>
  <si>
    <t>Opération</t>
  </si>
  <si>
    <t>Ressource</t>
  </si>
  <si>
    <t>Désign. opération</t>
  </si>
  <si>
    <t>Quantité d'opération</t>
  </si>
  <si>
    <t>0710</t>
  </si>
  <si>
    <t>CNFP DTRA IMPR LANC XSpr</t>
  </si>
  <si>
    <t>0310</t>
  </si>
  <si>
    <t>0610</t>
  </si>
  <si>
    <t>a-001</t>
  </si>
  <si>
    <t>b-002</t>
  </si>
  <si>
    <t>c-003</t>
  </si>
  <si>
    <t>d-004</t>
  </si>
  <si>
    <t>e-005</t>
  </si>
  <si>
    <t>f-006</t>
  </si>
  <si>
    <t>g-007</t>
  </si>
  <si>
    <t>Ordre fabrication</t>
  </si>
  <si>
    <t>629315</t>
  </si>
  <si>
    <t>629348</t>
  </si>
  <si>
    <t>629578</t>
  </si>
  <si>
    <t>629475-1</t>
  </si>
  <si>
    <t>629321</t>
  </si>
  <si>
    <t>629769</t>
  </si>
  <si>
    <t>629123</t>
  </si>
  <si>
    <t>Mach1</t>
  </si>
  <si>
    <t>m2</t>
  </si>
  <si>
    <t>Date début  exécution</t>
  </si>
  <si>
    <t>Heure début  exécution</t>
  </si>
  <si>
    <t>Temps de traitement (min)</t>
  </si>
  <si>
    <t>Date OF</t>
  </si>
  <si>
    <t>H utilisées</t>
  </si>
  <si>
    <t>Heures restantes</t>
  </si>
  <si>
    <t>H nécessaires</t>
  </si>
  <si>
    <t>Heure actuelle</t>
  </si>
  <si>
    <t>Solde</t>
  </si>
  <si>
    <t>H ouverture (2x8)</t>
  </si>
  <si>
    <t>a-002</t>
  </si>
  <si>
    <t>b-003</t>
  </si>
  <si>
    <t>c-004</t>
  </si>
  <si>
    <t>d-005</t>
  </si>
  <si>
    <t>629475-4</t>
  </si>
  <si>
    <t>629377</t>
  </si>
  <si>
    <t>629780</t>
  </si>
  <si>
    <t>629168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</si>
</sst>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sz val="11"/>
      <color rgb="FF303030"/>
      <name val="Calibri"/>
      <family val="2"/>
      <scheme val="minor"/>
    </font>
    <font>
      <b/>
      <sz val="10"/>
      <name val="Arial"/>
      <family val="2"/>
    </font>
    <font>
      <u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23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7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17">
    <xf numFmtId="0" fontId="0" fillId="0" borderId="0" xfId="0"/>
    <xf numFmtId="14" fontId="1" fillId="3" borderId="1" xfId="0" applyNumberFormat="1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14" fontId="0" fillId="4" borderId="4" xfId="0" applyNumberFormat="1" applyFont="1" applyFill="1" applyBorder="1" applyAlignment="1">
      <alignment horizontal="center" vertical="center"/>
    </xf>
    <xf numFmtId="0" fontId="0" fillId="4" borderId="4" xfId="0" applyFont="1" applyFill="1" applyBorder="1" applyAlignment="1">
      <alignment horizontal="center" vertical="center"/>
    </xf>
    <xf numFmtId="1" fontId="4" fillId="4" borderId="4" xfId="0" applyNumberFormat="1" applyFont="1" applyFill="1" applyBorder="1" applyAlignment="1">
      <alignment horizontal="center" vertical="center"/>
    </xf>
    <xf numFmtId="2" fontId="0" fillId="4" borderId="4" xfId="0" applyNumberFormat="1" applyFont="1" applyFill="1" applyBorder="1" applyAlignment="1">
      <alignment horizontal="center" vertical="center"/>
    </xf>
    <xf numFmtId="1" fontId="0" fillId="4" borderId="4" xfId="0" applyNumberFormat="1" applyFont="1" applyFill="1" applyBorder="1" applyAlignment="1">
      <alignment horizontal="center" vertical="center"/>
    </xf>
    <xf numFmtId="20" fontId="0" fillId="4" borderId="4" xfId="0" applyNumberFormat="1" applyFont="1" applyFill="1" applyBorder="1" applyAlignment="1">
      <alignment horizontal="center" vertical="center"/>
    </xf>
    <xf numFmtId="0" fontId="3" fillId="2" borderId="4" xfId="1" applyFont="1" applyFill="1" applyBorder="1" applyAlignment="1">
      <alignment wrapText="1"/>
    </xf>
    <xf numFmtId="49" fontId="2" fillId="0" borderId="4" xfId="1" applyNumberFormat="1" applyBorder="1"/>
    <xf numFmtId="0" fontId="2" fillId="0" borderId="4" xfId="1" applyBorder="1"/>
    <xf numFmtId="14" fontId="2" fillId="0" borderId="4" xfId="1" applyNumberFormat="1" applyBorder="1"/>
    <xf numFmtId="21" fontId="2" fillId="0" borderId="4" xfId="1" applyNumberFormat="1" applyBorder="1"/>
    <xf numFmtId="14" fontId="5" fillId="0" borderId="4" xfId="1" applyNumberFormat="1" applyFont="1" applyBorder="1"/>
    <xf numFmtId="14" fontId="6" fillId="0" borderId="4" xfId="1" applyNumberFormat="1" applyFont="1" applyBorder="1"/>
  </cellXfs>
  <cellStyles count="2">
    <cellStyle name="Normal" xfId="0" builtinId="0"/>
    <cellStyle name="Normal_données" xfId="1" xr:uid="{5AE550E0-F66F-479A-822C-9E95589DC8C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6.2666960699105365E-2"/>
          <c:y val="4.2328035915505123E-2"/>
          <c:w val="0.49432318489019184"/>
          <c:h val="0.86840495416785712"/>
        </c:manualLayout>
      </c:layout>
      <c:barChart>
        <c:barDir val="col"/>
        <c:grouping val="stacked"/>
        <c:varyColors val="0"/>
        <c:ser>
          <c:idx val="0"/>
          <c:order val="0"/>
          <c:tx>
            <c:strRef>
              <c:f>TBD!$G$1</c:f>
              <c:strCache>
                <c:ptCount val="1"/>
                <c:pt idx="0">
                  <c:v>Solde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TBD!$A$2</c:f>
              <c:numCache>
                <c:formatCode>m/d/yyyy</c:formatCode>
                <c:ptCount val="1"/>
                <c:pt idx="0">
                  <c:v>43745</c:v>
                </c:pt>
              </c:numCache>
            </c:numRef>
          </c:cat>
          <c:val>
            <c:numRef>
              <c:f>TBD!$G$2</c:f>
              <c:numCache>
                <c:formatCode>0</c:formatCode>
                <c:ptCount val="1"/>
                <c:pt idx="0">
                  <c:v>185.14333333333332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D4D-4E2F-89C5-1311EB4ADDC0}"/>
            </c:ext>
          </c:extLst>
        </c:ser>
        <c:ser>
          <c:idx val="1"/>
          <c:order val="1"/>
          <c:tx>
            <c:strRef>
              <c:f>TBD!$D$1</c:f>
              <c:strCache>
                <c:ptCount val="1"/>
                <c:pt idx="0">
                  <c:v>H nécessaires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numRef>
              <c:f>TBD!$A$2</c:f>
              <c:numCache>
                <c:formatCode>m/d/yyyy</c:formatCode>
                <c:ptCount val="1"/>
                <c:pt idx="0">
                  <c:v>43745</c:v>
                </c:pt>
              </c:numCache>
            </c:numRef>
          </c:cat>
          <c:val>
            <c:numRef>
              <c:f>TBD!$D$2</c:f>
              <c:numCache>
                <c:formatCode>0</c:formatCode>
                <c:ptCount val="1"/>
                <c:pt idx="0">
                  <c:v>3.06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7D4D-4E2F-89C5-1311EB4ADDC0}"/>
            </c:ext>
          </c:extLst>
        </c:ser>
        <c:ser>
          <c:idx val="2"/>
          <c:order val="2"/>
          <c:tx>
            <c:strRef>
              <c:f>TBD!$B$1</c:f>
              <c:strCache>
                <c:ptCount val="1"/>
                <c:pt idx="0">
                  <c:v>H utilisées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numRef>
              <c:f>TBD!$A$2</c:f>
              <c:numCache>
                <c:formatCode>m/d/yyyy</c:formatCode>
                <c:ptCount val="1"/>
                <c:pt idx="0">
                  <c:v>43745</c:v>
                </c:pt>
              </c:numCache>
            </c:numRef>
          </c:cat>
          <c:val>
            <c:numRef>
              <c:f>TBD!$B$2</c:f>
              <c:numCache>
                <c:formatCode>General</c:formatCode>
                <c:ptCount val="1"/>
                <c:pt idx="0">
                  <c:v>17.63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7D4D-4E2F-89C5-1311EB4ADDC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100"/>
        <c:axId val="632128808"/>
        <c:axId val="632126184"/>
      </c:barChart>
      <c:scatterChart>
        <c:scatterStyle val="lineMarker"/>
        <c:varyColors val="0"/>
        <c:ser>
          <c:idx val="3"/>
          <c:order val="3"/>
          <c:tx>
            <c:strRef>
              <c:f>TBD!$E$1</c:f>
              <c:strCache>
                <c:ptCount val="1"/>
                <c:pt idx="0">
                  <c:v>H ouverture (2x8)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xVal>
            <c:numRef>
              <c:f>TBD!$A$2</c:f>
              <c:numCache>
                <c:formatCode>m/d/yyyy</c:formatCode>
                <c:ptCount val="1"/>
                <c:pt idx="0">
                  <c:v>43745</c:v>
                </c:pt>
              </c:numCache>
            </c:numRef>
          </c:xVal>
          <c:yVal>
            <c:numRef>
              <c:f>TBD!$E$2</c:f>
              <c:numCache>
                <c:formatCode>0</c:formatCode>
                <c:ptCount val="1"/>
                <c:pt idx="0">
                  <c:v>205.83333333333331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5-7D4D-4E2F-89C5-1311EB4ADDC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991494712"/>
        <c:axId val="991494384"/>
      </c:scatterChart>
      <c:dateAx>
        <c:axId val="632128808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32126184"/>
        <c:crosses val="autoZero"/>
        <c:auto val="1"/>
        <c:lblOffset val="100"/>
        <c:baseTimeUnit val="days"/>
      </c:dateAx>
      <c:valAx>
        <c:axId val="6321261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32128808"/>
        <c:crosses val="autoZero"/>
        <c:crossBetween val="between"/>
      </c:valAx>
      <c:valAx>
        <c:axId val="991494384"/>
        <c:scaling>
          <c:orientation val="minMax"/>
        </c:scaling>
        <c:delete val="1"/>
        <c:axPos val="r"/>
        <c:numFmt formatCode="0" sourceLinked="1"/>
        <c:majorTickMark val="out"/>
        <c:minorTickMark val="none"/>
        <c:tickLblPos val="nextTo"/>
        <c:crossAx val="991494712"/>
        <c:crosses val="max"/>
        <c:crossBetween val="midCat"/>
      </c:valAx>
      <c:valAx>
        <c:axId val="991494712"/>
        <c:scaling>
          <c:orientation val="minMax"/>
        </c:scaling>
        <c:delete val="1"/>
        <c:axPos val="t"/>
        <c:numFmt formatCode="m/d/yyyy" sourceLinked="1"/>
        <c:majorTickMark val="out"/>
        <c:minorTickMark val="none"/>
        <c:tickLblPos val="nextTo"/>
        <c:crossAx val="991494384"/>
        <c:crosses val="max"/>
        <c:crossBetween val="midCat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68439267167386608"/>
          <c:y val="0.37012882933135943"/>
          <c:w val="0.30242775666221294"/>
          <c:h val="0.25974203834489806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104774</xdr:colOff>
      <xdr:row>8</xdr:row>
      <xdr:rowOff>4761</xdr:rowOff>
    </xdr:from>
    <xdr:to>
      <xdr:col>14</xdr:col>
      <xdr:colOff>552449</xdr:colOff>
      <xdr:row>25</xdr:row>
      <xdr:rowOff>66674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2528A42E-90B8-4DB7-94D7-B22BD58A132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443199</xdr:colOff>
      <xdr:row>0</xdr:row>
      <xdr:rowOff>365933</xdr:rowOff>
    </xdr:from>
    <xdr:to>
      <xdr:col>8</xdr:col>
      <xdr:colOff>640801</xdr:colOff>
      <xdr:row>1</xdr:row>
      <xdr:rowOff>153023</xdr:rowOff>
    </xdr:to>
    <xdr:sp macro="" textlink="">
      <xdr:nvSpPr>
        <xdr:cNvPr id="4" name="Flèche : courbe vers le bas 3">
          <a:extLst>
            <a:ext uri="{FF2B5EF4-FFF2-40B4-BE49-F238E27FC236}">
              <a16:creationId xmlns:a16="http://schemas.microsoft.com/office/drawing/2014/main" id="{FDB2282B-C7D3-4E99-86D7-F5725B0EE634}"/>
            </a:ext>
          </a:extLst>
        </xdr:cNvPr>
        <xdr:cNvSpPr/>
      </xdr:nvSpPr>
      <xdr:spPr>
        <a:xfrm rot="698000">
          <a:off x="5777199" y="365933"/>
          <a:ext cx="959602" cy="358590"/>
        </a:xfrm>
        <a:prstGeom prst="curved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>
            <a:solidFill>
              <a:schemeClr val="tx1"/>
            </a:solidFill>
          </a:endParaRPr>
        </a:p>
      </xdr:txBody>
    </xdr:sp>
    <xdr:clientData/>
  </xdr:twoCellAnchor>
  <xdr:twoCellAnchor>
    <xdr:from>
      <xdr:col>8</xdr:col>
      <xdr:colOff>381000</xdr:colOff>
      <xdr:row>2</xdr:row>
      <xdr:rowOff>76200</xdr:rowOff>
    </xdr:from>
    <xdr:to>
      <xdr:col>13</xdr:col>
      <xdr:colOff>400050</xdr:colOff>
      <xdr:row>6</xdr:row>
      <xdr:rowOff>47625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2DFE7593-2CFE-4971-9D76-85E855597F60}"/>
            </a:ext>
          </a:extLst>
        </xdr:cNvPr>
        <xdr:cNvSpPr txBox="1"/>
      </xdr:nvSpPr>
      <xdr:spPr>
        <a:xfrm>
          <a:off x="6477000" y="838200"/>
          <a:ext cx="3829050" cy="733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H" sz="1100"/>
            <a:t>Pouvoir</a:t>
          </a:r>
          <a:r>
            <a:rPr lang="fr-CH" sz="1100" baseline="0"/>
            <a:t> mettre à jour ce tableau avec les données du 8.10 et incrémenter automatiquement dans le graphique ci-dessous sans écraser les données du 7.10</a:t>
          </a:r>
          <a:endParaRPr lang="fr-CH" sz="1100"/>
        </a:p>
      </xdr:txBody>
    </xdr:sp>
    <xdr:clientData/>
  </xdr:twoCellAnchor>
  <xdr:twoCellAnchor>
    <xdr:from>
      <xdr:col>13</xdr:col>
      <xdr:colOff>705606</xdr:colOff>
      <xdr:row>3</xdr:row>
      <xdr:rowOff>17802</xdr:rowOff>
    </xdr:from>
    <xdr:to>
      <xdr:col>14</xdr:col>
      <xdr:colOff>302196</xdr:colOff>
      <xdr:row>8</xdr:row>
      <xdr:rowOff>24904</xdr:rowOff>
    </xdr:to>
    <xdr:sp macro="" textlink="">
      <xdr:nvSpPr>
        <xdr:cNvPr id="6" name="Flèche : courbe vers le bas 5">
          <a:extLst>
            <a:ext uri="{FF2B5EF4-FFF2-40B4-BE49-F238E27FC236}">
              <a16:creationId xmlns:a16="http://schemas.microsoft.com/office/drawing/2014/main" id="{CA80BCA7-B76B-4E43-805D-49F771734659}"/>
            </a:ext>
          </a:extLst>
        </xdr:cNvPr>
        <xdr:cNvSpPr/>
      </xdr:nvSpPr>
      <xdr:spPr>
        <a:xfrm rot="2830582">
          <a:off x="10311100" y="1270808"/>
          <a:ext cx="959602" cy="358590"/>
        </a:xfrm>
        <a:prstGeom prst="curved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>
            <a:solidFill>
              <a:schemeClr val="tx1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%20de%20Phases_au_poste_par_heur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."/>
      <sheetName val="TEST CAZ"/>
      <sheetName val="données"/>
      <sheetName val="Pesage"/>
      <sheetName val="Empattage"/>
      <sheetName val="Broyage_AFD"/>
      <sheetName val="Melange_AFD"/>
      <sheetName val="Corr"/>
      <sheetName val="Melange_AFS"/>
      <sheetName val="Broyage _AFS"/>
    </sheetNames>
    <sheetDataSet>
      <sheetData sheetId="0">
        <row r="2">
          <cell r="P2">
            <v>205.83333333333331</v>
          </cell>
        </row>
      </sheetData>
      <sheetData sheetId="1"/>
      <sheetData sheetId="2"/>
      <sheetData sheetId="3"/>
      <sheetData sheetId="4"/>
      <sheetData sheetId="5">
        <row r="8">
          <cell r="W8" t="str">
            <v>H utilisées</v>
          </cell>
          <cell r="Y8" t="str">
            <v>H nécessaires</v>
          </cell>
          <cell r="Z8" t="str">
            <v>H ouverture</v>
          </cell>
          <cell r="AB8" t="str">
            <v>Solde</v>
          </cell>
        </row>
        <row r="9">
          <cell r="S9">
            <v>43745</v>
          </cell>
          <cell r="W9">
            <v>56.925249999999998</v>
          </cell>
          <cell r="Y9">
            <v>8.7030499999999993</v>
          </cell>
          <cell r="Z9">
            <v>205.83333333333331</v>
          </cell>
          <cell r="AB9">
            <v>140.20503333333332</v>
          </cell>
        </row>
        <row r="10">
          <cell r="W10">
            <v>56.925249999999998</v>
          </cell>
          <cell r="Y10">
            <v>8.7030499999999993</v>
          </cell>
        </row>
        <row r="11">
          <cell r="W11">
            <v>56.925249999999998</v>
          </cell>
          <cell r="Y11">
            <v>8.7030499999999993</v>
          </cell>
        </row>
      </sheetData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54B386-6FC0-439A-8905-4BEECAB4DA35}">
  <dimension ref="A1:L12"/>
  <sheetViews>
    <sheetView tabSelected="1" workbookViewId="0">
      <selection activeCell="J21" sqref="J21"/>
    </sheetView>
  </sheetViews>
  <sheetFormatPr baseColWidth="10" defaultRowHeight="15" x14ac:dyDescent="0.25"/>
  <cols>
    <col min="1" max="1" width="6.28515625" bestFit="1" customWidth="1"/>
    <col min="2" max="2" width="9.42578125" bestFit="1" customWidth="1"/>
    <col min="3" max="3" width="9" bestFit="1" customWidth="1"/>
    <col min="4" max="4" width="9.85546875" bestFit="1" customWidth="1"/>
    <col min="5" max="5" width="8.5703125" bestFit="1" customWidth="1"/>
    <col min="6" max="6" width="9.85546875" bestFit="1" customWidth="1"/>
    <col min="7" max="7" width="10.140625" bestFit="1" customWidth="1"/>
    <col min="8" max="8" width="11" bestFit="1" customWidth="1"/>
    <col min="9" max="9" width="10.140625" bestFit="1" customWidth="1"/>
    <col min="10" max="10" width="8.5703125" bestFit="1" customWidth="1"/>
    <col min="11" max="11" width="26.85546875" bestFit="1" customWidth="1"/>
    <col min="12" max="12" width="9.28515625" bestFit="1" customWidth="1"/>
  </cols>
  <sheetData>
    <row r="1" spans="1:12" ht="39" x14ac:dyDescent="0.25">
      <c r="A1" s="10" t="s">
        <v>3</v>
      </c>
      <c r="B1" s="10" t="s">
        <v>19</v>
      </c>
      <c r="C1" s="10" t="s">
        <v>4</v>
      </c>
      <c r="D1" s="10" t="s">
        <v>5</v>
      </c>
      <c r="E1" s="10" t="s">
        <v>6</v>
      </c>
      <c r="F1" s="10" t="s">
        <v>7</v>
      </c>
      <c r="G1" s="10" t="s">
        <v>29</v>
      </c>
      <c r="H1" s="10" t="s">
        <v>30</v>
      </c>
      <c r="I1" s="10" t="s">
        <v>0</v>
      </c>
      <c r="J1" s="10" t="s">
        <v>1</v>
      </c>
      <c r="K1" s="10" t="s">
        <v>2</v>
      </c>
      <c r="L1" s="10" t="s">
        <v>31</v>
      </c>
    </row>
    <row r="2" spans="1:12" x14ac:dyDescent="0.25">
      <c r="A2" s="11" t="s">
        <v>12</v>
      </c>
      <c r="B2" s="11" t="s">
        <v>20</v>
      </c>
      <c r="C2" s="11" t="s">
        <v>8</v>
      </c>
      <c r="D2" s="11" t="s">
        <v>27</v>
      </c>
      <c r="E2" s="11" t="s">
        <v>28</v>
      </c>
      <c r="F2" s="12">
        <v>419</v>
      </c>
      <c r="G2" s="13">
        <v>43745</v>
      </c>
      <c r="H2" s="14">
        <v>0.50388888888888894</v>
      </c>
      <c r="I2" s="13">
        <v>43745</v>
      </c>
      <c r="J2" s="14">
        <v>1</v>
      </c>
      <c r="K2" s="11" t="s">
        <v>9</v>
      </c>
      <c r="L2" s="12">
        <v>201.11699999999999</v>
      </c>
    </row>
    <row r="3" spans="1:12" x14ac:dyDescent="0.25">
      <c r="A3" s="11" t="s">
        <v>13</v>
      </c>
      <c r="B3" s="11" t="s">
        <v>21</v>
      </c>
      <c r="C3" s="11" t="s">
        <v>10</v>
      </c>
      <c r="D3" s="11" t="s">
        <v>27</v>
      </c>
      <c r="E3" s="11" t="s">
        <v>28</v>
      </c>
      <c r="F3" s="12">
        <v>510</v>
      </c>
      <c r="G3" s="13">
        <v>43745</v>
      </c>
      <c r="H3" s="14">
        <v>0.46362268518518518</v>
      </c>
      <c r="I3" s="13">
        <v>43745</v>
      </c>
      <c r="J3" s="14">
        <v>0.79563657407407407</v>
      </c>
      <c r="K3" s="11" t="s">
        <v>9</v>
      </c>
      <c r="L3" s="12">
        <v>183.6</v>
      </c>
    </row>
    <row r="4" spans="1:12" x14ac:dyDescent="0.25">
      <c r="A4" s="11" t="s">
        <v>14</v>
      </c>
      <c r="B4" s="11" t="s">
        <v>22</v>
      </c>
      <c r="C4" s="11" t="s">
        <v>10</v>
      </c>
      <c r="D4" s="11" t="s">
        <v>27</v>
      </c>
      <c r="E4" s="11" t="s">
        <v>28</v>
      </c>
      <c r="F4" s="12">
        <v>510</v>
      </c>
      <c r="G4" s="13">
        <v>43745</v>
      </c>
      <c r="H4" s="14">
        <v>0.42471064814814818</v>
      </c>
      <c r="I4" s="13">
        <v>43745</v>
      </c>
      <c r="J4" s="14">
        <v>0.79563657407407407</v>
      </c>
      <c r="K4" s="11" t="s">
        <v>9</v>
      </c>
      <c r="L4" s="12">
        <v>183.6</v>
      </c>
    </row>
    <row r="5" spans="1:12" x14ac:dyDescent="0.25">
      <c r="A5" s="11" t="s">
        <v>15</v>
      </c>
      <c r="B5" s="11" t="s">
        <v>23</v>
      </c>
      <c r="C5" s="11" t="s">
        <v>10</v>
      </c>
      <c r="D5" s="11" t="s">
        <v>27</v>
      </c>
      <c r="E5" s="11" t="s">
        <v>28</v>
      </c>
      <c r="F5" s="12">
        <v>510</v>
      </c>
      <c r="G5" s="13"/>
      <c r="H5" s="14"/>
      <c r="I5" s="13">
        <v>43745</v>
      </c>
      <c r="J5" s="14">
        <v>0.79563657407407407</v>
      </c>
      <c r="K5" s="11" t="s">
        <v>9</v>
      </c>
      <c r="L5" s="12">
        <v>183.6</v>
      </c>
    </row>
    <row r="6" spans="1:12" x14ac:dyDescent="0.25">
      <c r="A6" s="11" t="s">
        <v>16</v>
      </c>
      <c r="B6" s="11" t="s">
        <v>24</v>
      </c>
      <c r="C6" s="11" t="s">
        <v>8</v>
      </c>
      <c r="D6" s="11" t="s">
        <v>27</v>
      </c>
      <c r="E6" s="11" t="s">
        <v>28</v>
      </c>
      <c r="F6" s="12">
        <v>421.5</v>
      </c>
      <c r="G6" s="13">
        <v>43745</v>
      </c>
      <c r="H6" s="14">
        <v>0.51015046296296296</v>
      </c>
      <c r="I6" s="13">
        <v>43746</v>
      </c>
      <c r="J6" s="14">
        <v>1</v>
      </c>
      <c r="K6" s="11" t="s">
        <v>9</v>
      </c>
      <c r="L6" s="12">
        <v>134.88300000000001</v>
      </c>
    </row>
    <row r="7" spans="1:12" x14ac:dyDescent="0.25">
      <c r="A7" s="11" t="s">
        <v>17</v>
      </c>
      <c r="B7" s="11" t="s">
        <v>25</v>
      </c>
      <c r="C7" s="11" t="s">
        <v>11</v>
      </c>
      <c r="D7" s="11" t="s">
        <v>27</v>
      </c>
      <c r="E7" s="11" t="s">
        <v>28</v>
      </c>
      <c r="F7" s="12">
        <v>475</v>
      </c>
      <c r="G7" s="13">
        <v>43745</v>
      </c>
      <c r="H7" s="14">
        <v>0.5034953703703704</v>
      </c>
      <c r="I7" s="13">
        <v>43746</v>
      </c>
      <c r="J7" s="14">
        <v>0.76222222222222225</v>
      </c>
      <c r="K7" s="11" t="s">
        <v>9</v>
      </c>
      <c r="L7" s="12">
        <v>171</v>
      </c>
    </row>
    <row r="8" spans="1:12" x14ac:dyDescent="0.25">
      <c r="A8" s="11" t="s">
        <v>18</v>
      </c>
      <c r="B8" s="11" t="s">
        <v>26</v>
      </c>
      <c r="C8" s="11" t="s">
        <v>10</v>
      </c>
      <c r="D8" s="11" t="s">
        <v>27</v>
      </c>
      <c r="E8" s="11" t="s">
        <v>28</v>
      </c>
      <c r="F8" s="12">
        <v>510</v>
      </c>
      <c r="G8" s="13">
        <v>43745</v>
      </c>
      <c r="H8" s="14">
        <v>0.47489583333333335</v>
      </c>
      <c r="I8" s="13">
        <v>43746</v>
      </c>
      <c r="J8" s="14">
        <v>0.79563657407407407</v>
      </c>
      <c r="K8" s="11" t="s">
        <v>9</v>
      </c>
      <c r="L8" s="12">
        <v>183.6</v>
      </c>
    </row>
    <row r="9" spans="1:12" x14ac:dyDescent="0.25">
      <c r="A9" s="11" t="s">
        <v>39</v>
      </c>
      <c r="B9" s="11" t="s">
        <v>43</v>
      </c>
      <c r="C9" s="11" t="s">
        <v>10</v>
      </c>
      <c r="D9" s="11" t="s">
        <v>27</v>
      </c>
      <c r="E9" s="11" t="s">
        <v>28</v>
      </c>
      <c r="F9" s="12">
        <v>510</v>
      </c>
      <c r="G9" s="15">
        <v>43746</v>
      </c>
      <c r="H9" s="14"/>
      <c r="I9" s="13">
        <v>43745</v>
      </c>
      <c r="J9" s="14">
        <v>0.79563657407407407</v>
      </c>
      <c r="K9" s="11" t="s">
        <v>9</v>
      </c>
      <c r="L9" s="12">
        <v>183.6</v>
      </c>
    </row>
    <row r="10" spans="1:12" x14ac:dyDescent="0.25">
      <c r="A10" s="11" t="s">
        <v>40</v>
      </c>
      <c r="B10" s="11" t="s">
        <v>44</v>
      </c>
      <c r="C10" s="11" t="s">
        <v>8</v>
      </c>
      <c r="D10" s="11" t="s">
        <v>27</v>
      </c>
      <c r="E10" s="11" t="s">
        <v>28</v>
      </c>
      <c r="F10" s="12">
        <v>325</v>
      </c>
      <c r="G10" s="15">
        <v>43746</v>
      </c>
      <c r="H10" s="14">
        <v>0.51015046296296296</v>
      </c>
      <c r="I10" s="16">
        <v>43746</v>
      </c>
      <c r="J10" s="14">
        <v>1</v>
      </c>
      <c r="K10" s="11" t="s">
        <v>9</v>
      </c>
      <c r="L10" s="12">
        <v>134.88300000000001</v>
      </c>
    </row>
    <row r="11" spans="1:12" x14ac:dyDescent="0.25">
      <c r="A11" s="11" t="s">
        <v>41</v>
      </c>
      <c r="B11" s="11" t="s">
        <v>45</v>
      </c>
      <c r="C11" s="11" t="s">
        <v>11</v>
      </c>
      <c r="D11" s="11" t="s">
        <v>27</v>
      </c>
      <c r="E11" s="11" t="s">
        <v>28</v>
      </c>
      <c r="F11" s="12">
        <v>192</v>
      </c>
      <c r="G11" s="15">
        <v>43746</v>
      </c>
      <c r="H11" s="14">
        <v>0.5034953703703704</v>
      </c>
      <c r="I11" s="16">
        <v>43746</v>
      </c>
      <c r="J11" s="14">
        <v>0.76222222222222225</v>
      </c>
      <c r="K11" s="11" t="s">
        <v>9</v>
      </c>
      <c r="L11" s="12">
        <v>171</v>
      </c>
    </row>
    <row r="12" spans="1:12" x14ac:dyDescent="0.25">
      <c r="A12" s="11" t="s">
        <v>42</v>
      </c>
      <c r="B12" s="11" t="s">
        <v>46</v>
      </c>
      <c r="C12" s="11" t="s">
        <v>10</v>
      </c>
      <c r="D12" s="11" t="s">
        <v>27</v>
      </c>
      <c r="E12" s="11" t="s">
        <v>28</v>
      </c>
      <c r="F12" s="12">
        <v>513</v>
      </c>
      <c r="G12" s="15">
        <v>43746</v>
      </c>
      <c r="H12" s="14">
        <v>0.47489583333333335</v>
      </c>
      <c r="I12" s="16">
        <v>43746</v>
      </c>
      <c r="J12" s="14">
        <v>0.79563657407407407</v>
      </c>
      <c r="K12" s="11" t="s">
        <v>9</v>
      </c>
      <c r="L12" s="12">
        <v>183.6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F343AA-CBF8-4E3E-B61B-BEE3CF216B9E}">
  <dimension ref="A1:G6"/>
  <sheetViews>
    <sheetView workbookViewId="0">
      <selection activeCell="B11" sqref="B11"/>
    </sheetView>
  </sheetViews>
  <sheetFormatPr baseColWidth="10" defaultRowHeight="15" x14ac:dyDescent="0.25"/>
  <sheetData>
    <row r="1" spans="1:7" ht="45" x14ac:dyDescent="0.25">
      <c r="A1" s="1" t="s">
        <v>32</v>
      </c>
      <c r="B1" s="2" t="s">
        <v>33</v>
      </c>
      <c r="C1" s="2" t="s">
        <v>34</v>
      </c>
      <c r="D1" s="2" t="s">
        <v>35</v>
      </c>
      <c r="E1" s="2" t="s">
        <v>38</v>
      </c>
      <c r="F1" s="2" t="s">
        <v>36</v>
      </c>
      <c r="G1" s="3" t="s">
        <v>37</v>
      </c>
    </row>
    <row r="2" spans="1:7" x14ac:dyDescent="0.25">
      <c r="A2" s="4">
        <v>43745</v>
      </c>
      <c r="B2" s="5">
        <f>CONVERT(SUMIF(BD!$G:$G,A2,BD!L:L),"mn","hr")</f>
        <v>17.63</v>
      </c>
      <c r="C2" s="7">
        <f>+E2-((F2*24))</f>
        <v>190.7</v>
      </c>
      <c r="D2" s="8">
        <f>CONVERT(+SUMIF(BD!$G:$G,"",BD!$L:$L),"mn","hr")</f>
        <v>3.06</v>
      </c>
      <c r="E2" s="8">
        <f>+'[1]Recap.'!$P$2</f>
        <v>205.83333333333331</v>
      </c>
      <c r="F2" s="9">
        <v>0.63055555555555554</v>
      </c>
      <c r="G2" s="8">
        <f>+E2-D2-B2</f>
        <v>185.14333333333332</v>
      </c>
    </row>
    <row r="3" spans="1:7" x14ac:dyDescent="0.25">
      <c r="A3" s="4"/>
      <c r="B3" s="6"/>
      <c r="C3" s="7"/>
      <c r="D3" s="8"/>
      <c r="E3" s="8"/>
      <c r="F3" s="9"/>
      <c r="G3" s="8"/>
    </row>
    <row r="4" spans="1:7" x14ac:dyDescent="0.25">
      <c r="A4" s="4"/>
      <c r="B4" s="6"/>
      <c r="C4" s="7"/>
      <c r="D4" s="8"/>
      <c r="E4" s="8"/>
      <c r="F4" s="9"/>
      <c r="G4" s="8"/>
    </row>
    <row r="5" spans="1:7" x14ac:dyDescent="0.25">
      <c r="A5" s="4"/>
      <c r="B5" s="6"/>
      <c r="C5" s="7"/>
      <c r="D5" s="8"/>
      <c r="E5" s="8"/>
      <c r="F5" s="9"/>
      <c r="G5" s="8"/>
    </row>
    <row r="6" spans="1:7" x14ac:dyDescent="0.25">
      <c r="A6" s="4"/>
      <c r="B6" s="6"/>
      <c r="C6" s="7"/>
      <c r="D6" s="8"/>
      <c r="E6" s="8"/>
      <c r="F6" s="9"/>
      <c r="G6" s="8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</vt:lpstr>
      <vt:lpstr>TBD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Azevedo, Carlos</dc:creator>
  <cp:lastModifiedBy>Azevedo, Carlos</cp:lastModifiedBy>
  <dcterms:created xsi:type="dcterms:W3CDTF">2019-10-14T09:21:57Z</dcterms:created>
  <dcterms:modified xsi:type="dcterms:W3CDTF">2019-10-14T10:54:26Z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daaf5d3-ddc7-4bb3-aa60-2658066f8060_Enabled">
    <vt:lpwstr>True</vt:lpwstr>
  </property>
  <property fmtid="{D5CDD505-2E9C-101B-9397-08002B2CF9AE}" pid="3" name="MSIP_Label_2daaf5d3-ddc7-4bb3-aa60-2658066f8060_SiteId">
    <vt:lpwstr>f1039173-aed6-49bc-98b0-0b210c8ea140</vt:lpwstr>
  </property>
  <property fmtid="{D5CDD505-2E9C-101B-9397-08002B2CF9AE}" pid="4" name="MSIP_Label_2daaf5d3-ddc7-4bb3-aa60-2658066f8060_Owner">
    <vt:lpwstr>Carlos.Azevedo@sicpa.com</vt:lpwstr>
  </property>
  <property fmtid="{D5CDD505-2E9C-101B-9397-08002B2CF9AE}" pid="5" name="MSIP_Label_2daaf5d3-ddc7-4bb3-aa60-2658066f8060_SetDate">
    <vt:lpwstr>2019-10-14T10:54:19.3747536Z</vt:lpwstr>
  </property>
  <property fmtid="{D5CDD505-2E9C-101B-9397-08002B2CF9AE}" pid="6" name="MSIP_Label_2daaf5d3-ddc7-4bb3-aa60-2658066f8060_Name">
    <vt:lpwstr>Internal</vt:lpwstr>
  </property>
  <property fmtid="{D5CDD505-2E9C-101B-9397-08002B2CF9AE}" pid="7" name="MSIP_Label_2daaf5d3-ddc7-4bb3-aa60-2658066f8060_Application">
    <vt:lpwstr>Microsoft Azure Information Protection</vt:lpwstr>
  </property>
  <property fmtid="{D5CDD505-2E9C-101B-9397-08002B2CF9AE}" pid="8" name="MSIP_Label_2daaf5d3-ddc7-4bb3-aa60-2658066f8060_Extended_MSFT_Method">
    <vt:lpwstr>Automatic</vt:lpwstr>
  </property>
  <property fmtid="{D5CDD505-2E9C-101B-9397-08002B2CF9AE}" pid="9" name="Sensitivity">
    <vt:lpwstr>Internal</vt:lpwstr>
  </property>
</Properties>
</file>