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henchi\Desktop\"/>
    </mc:Choice>
  </mc:AlternateContent>
  <bookViews>
    <workbookView xWindow="0" yWindow="0" windowWidth="25200" windowHeight="10185" activeTab="1"/>
  </bookViews>
  <sheets>
    <sheet name="Planning --" sheetId="1" r:id="rId1"/>
    <sheet name="Dim Palettes " sheetId="2" r:id="rId2"/>
  </sheets>
  <externalReferences>
    <externalReference r:id="rId3"/>
  </externalReferences>
  <definedNames>
    <definedName name="__Sol1">#REF!</definedName>
    <definedName name="_Sol1" localSheetId="1">#REF!</definedName>
    <definedName name="_Sol1">#REF!</definedName>
    <definedName name="BaseDep" localSheetId="1">#REF!</definedName>
    <definedName name="BaseDep">#REF!</definedName>
    <definedName name="Bille1" localSheetId="1">#REF!</definedName>
    <definedName name="Bille1">#REF!</definedName>
    <definedName name="Billes" localSheetId="1">#REF!</definedName>
    <definedName name="Billes">#REF!</definedName>
    <definedName name="Cases" localSheetId="1">#REF!</definedName>
    <definedName name="Cases">#REF!</definedName>
    <definedName name="Combin1" localSheetId="1">#REF!</definedName>
    <definedName name="Combin1">#REF!</definedName>
    <definedName name="DATA1" localSheetId="1">#REF!</definedName>
    <definedName name="DATA1">#REF!</definedName>
    <definedName name="DATA2" localSheetId="1">#REF!</definedName>
    <definedName name="DATA2">#REF!</definedName>
    <definedName name="DATA3" localSheetId="1">#REF!</definedName>
    <definedName name="DATA3">#REF!</definedName>
    <definedName name="DATA4" localSheetId="1">#REF!</definedName>
    <definedName name="DATA4">#REF!</definedName>
    <definedName name="DATA5" localSheetId="1">#REF!</definedName>
    <definedName name="DATA5">#REF!</definedName>
    <definedName name="DATA6" localSheetId="1">#REF!</definedName>
    <definedName name="DATA6">#REF!</definedName>
    <definedName name="DATA7" localSheetId="1">#REF!</definedName>
    <definedName name="DATA7">#REF!</definedName>
    <definedName name="DATA8" localSheetId="1">#REF!</definedName>
    <definedName name="DATA8">#REF!</definedName>
    <definedName name="databis" localSheetId="1">#REF!</definedName>
    <definedName name="databis">#REF!</definedName>
    <definedName name="ff" localSheetId="1">#REF!</definedName>
    <definedName name="ff">#REF!</definedName>
    <definedName name="Montant" localSheetId="1">#REF!</definedName>
    <definedName name="Montant">#REF!</definedName>
    <definedName name="NbComb" localSheetId="1">#REF!</definedName>
    <definedName name="NbComb">#REF!</definedName>
    <definedName name="NbValeurs" localSheetId="1">#REF!</definedName>
    <definedName name="NbValeurs">#REF!</definedName>
    <definedName name="planingotor" localSheetId="1">#REF!</definedName>
    <definedName name="planingotor">#REF!</definedName>
    <definedName name="planning" localSheetId="1">#REF!</definedName>
    <definedName name="planning">#REF!</definedName>
    <definedName name="TEST1" localSheetId="1">#REF!</definedName>
    <definedName name="TEST1">#REF!</definedName>
    <definedName name="TESTHKEY" localSheetId="1">#REF!</definedName>
    <definedName name="TESTHKEY">#REF!</definedName>
    <definedName name="TESTKEYS" localSheetId="1">#REF!</definedName>
    <definedName name="TESTKEYS">#REF!</definedName>
    <definedName name="TESTVKEY" localSheetId="1">#REF!</definedName>
    <definedName name="TESTVKEY">#REF!</definedName>
    <definedName name="x" localSheetId="1">#REF!</definedName>
    <definedName name="x">#REF!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38" i="1" l="1"/>
  <c r="E29" i="1"/>
  <c r="F24" i="1"/>
  <c r="F25" i="1"/>
  <c r="E24" i="1"/>
  <c r="E25" i="1"/>
  <c r="G38" i="1" l="1"/>
  <c r="F37" i="1"/>
  <c r="H37" i="1" s="1"/>
  <c r="E37" i="1"/>
  <c r="F36" i="1"/>
  <c r="H36" i="1" s="1"/>
  <c r="E36" i="1"/>
  <c r="F35" i="1"/>
  <c r="H35" i="1" s="1"/>
  <c r="E35" i="1"/>
  <c r="F34" i="1"/>
  <c r="H34" i="1" s="1"/>
  <c r="E34" i="1"/>
  <c r="F33" i="1"/>
  <c r="H33" i="1" s="1"/>
  <c r="E33" i="1"/>
  <c r="F32" i="1"/>
  <c r="H32" i="1" s="1"/>
  <c r="E32" i="1"/>
  <c r="H31" i="1"/>
  <c r="G30" i="1"/>
  <c r="F29" i="1"/>
  <c r="H29" i="1" s="1"/>
  <c r="G28" i="1"/>
  <c r="G27" i="1"/>
  <c r="G26" i="1"/>
  <c r="G25" i="1"/>
  <c r="G24" i="1"/>
  <c r="F23" i="1"/>
  <c r="H23" i="1" s="1"/>
  <c r="E23" i="1"/>
  <c r="F22" i="1"/>
  <c r="H22" i="1" s="1"/>
  <c r="E22" i="1"/>
  <c r="F21" i="1"/>
  <c r="H21" i="1" s="1"/>
  <c r="E21" i="1"/>
  <c r="F20" i="1"/>
  <c r="H20" i="1" s="1"/>
  <c r="E20" i="1"/>
  <c r="F19" i="1"/>
  <c r="H19" i="1" s="1"/>
  <c r="E19" i="1"/>
  <c r="F18" i="1"/>
  <c r="H18" i="1" s="1"/>
  <c r="E18" i="1"/>
  <c r="F17" i="1"/>
  <c r="H17" i="1" s="1"/>
  <c r="E17" i="1"/>
  <c r="F16" i="1"/>
  <c r="H16" i="1" s="1"/>
  <c r="E16" i="1"/>
  <c r="F15" i="1"/>
  <c r="H15" i="1" s="1"/>
  <c r="E15" i="1"/>
  <c r="F14" i="1"/>
  <c r="H14" i="1" s="1"/>
  <c r="E14" i="1"/>
  <c r="F13" i="1"/>
  <c r="H13" i="1" s="1"/>
  <c r="E13" i="1"/>
  <c r="F12" i="1"/>
  <c r="H12" i="1" s="1"/>
  <c r="E12" i="1"/>
  <c r="F11" i="1"/>
  <c r="H11" i="1" s="1"/>
  <c r="E11" i="1"/>
  <c r="F10" i="1"/>
  <c r="H10" i="1" s="1"/>
  <c r="E10" i="1"/>
  <c r="F9" i="1"/>
  <c r="H9" i="1" s="1"/>
  <c r="E9" i="1"/>
  <c r="F8" i="1"/>
  <c r="H8" i="1" s="1"/>
  <c r="E8" i="1"/>
  <c r="F7" i="1"/>
  <c r="H7" i="1" s="1"/>
  <c r="E7" i="1"/>
  <c r="F6" i="1"/>
  <c r="H6" i="1" s="1"/>
  <c r="E6" i="1"/>
  <c r="F5" i="1"/>
  <c r="H5" i="1" s="1"/>
  <c r="E5" i="1"/>
  <c r="F4" i="1"/>
  <c r="H4" i="1" s="1"/>
  <c r="E4" i="1"/>
  <c r="F3" i="1"/>
  <c r="H3" i="1" s="1"/>
  <c r="E3" i="1"/>
  <c r="D39" i="1" l="1"/>
</calcChain>
</file>

<file path=xl/sharedStrings.xml><?xml version="1.0" encoding="utf-8"?>
<sst xmlns="http://schemas.openxmlformats.org/spreadsheetml/2006/main" count="136" uniqueCount="55">
  <si>
    <t>TOURS COMPLETS</t>
  </si>
  <si>
    <t>Nbre de pal restantes à caser</t>
  </si>
  <si>
    <t xml:space="preserve">26 pal par camion </t>
  </si>
  <si>
    <t xml:space="preserve">46 pal par camion </t>
  </si>
  <si>
    <t/>
  </si>
  <si>
    <t>bouteille 1</t>
  </si>
  <si>
    <t>bouteille 2</t>
  </si>
  <si>
    <t>bouteille 3</t>
  </si>
  <si>
    <t>bouteille 4</t>
  </si>
  <si>
    <t>bouteille 5</t>
  </si>
  <si>
    <t>bouteille 6</t>
  </si>
  <si>
    <t>bouteille 7</t>
  </si>
  <si>
    <t>bouteille 8</t>
  </si>
  <si>
    <t>bouteille 9</t>
  </si>
  <si>
    <t>bouteille 10</t>
  </si>
  <si>
    <t>bouteille 11</t>
  </si>
  <si>
    <t>bouteille 12</t>
  </si>
  <si>
    <t>bouteille 13</t>
  </si>
  <si>
    <t>bouteille 14</t>
  </si>
  <si>
    <t>bouteille 15</t>
  </si>
  <si>
    <t>bouteille 16</t>
  </si>
  <si>
    <t>bouteille 17</t>
  </si>
  <si>
    <t>bouteille 18</t>
  </si>
  <si>
    <t>bouteille 19</t>
  </si>
  <si>
    <t>bouteille 20</t>
  </si>
  <si>
    <t>bouteille 21</t>
  </si>
  <si>
    <t>bouteille 22</t>
  </si>
  <si>
    <t>bouteille 23</t>
  </si>
  <si>
    <t xml:space="preserve">52 pal par camion </t>
  </si>
  <si>
    <t>Caisse 1</t>
  </si>
  <si>
    <t>Caisse 2</t>
  </si>
  <si>
    <t>Caisse 3</t>
  </si>
  <si>
    <t>Caisse 4</t>
  </si>
  <si>
    <t>Caisse 5</t>
  </si>
  <si>
    <t>Caisse 6</t>
  </si>
  <si>
    <t>Caisse 7</t>
  </si>
  <si>
    <t>Caisse 8</t>
  </si>
  <si>
    <t>TOTAL tours complets</t>
  </si>
  <si>
    <t>TOURS MIXTES &amp; incomplets</t>
  </si>
  <si>
    <t xml:space="preserve">Ordonnacement </t>
  </si>
  <si>
    <t xml:space="preserve">Hauteur palettes </t>
  </si>
  <si>
    <t>Poids palettes</t>
  </si>
  <si>
    <t>661 kg</t>
  </si>
  <si>
    <t xml:space="preserve">POIDS MAX LIMITE PAR CAMION </t>
  </si>
  <si>
    <t>765 kg</t>
  </si>
  <si>
    <t>23,5 T</t>
  </si>
  <si>
    <t>653 kg</t>
  </si>
  <si>
    <t>541 kg</t>
  </si>
  <si>
    <t>483 kg</t>
  </si>
  <si>
    <t>663 kg</t>
  </si>
  <si>
    <t>719 kg</t>
  </si>
  <si>
    <t>856 kg</t>
  </si>
  <si>
    <t xml:space="preserve">52 pal par camiuon </t>
  </si>
  <si>
    <t>357 kg</t>
  </si>
  <si>
    <t>449 kg</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</si>
</sst>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0"/>
      <name val="Arial"/>
    </font>
    <font>
      <sz val="11"/>
      <color theme="1"/>
      <name val="Calibri"/>
      <family val="2"/>
      <scheme val="minor"/>
    </font>
    <font>
      <b/>
      <sz val="10"/>
      <name val="Arial"/>
      <family val="2"/>
    </font>
    <font>
      <sz val="10"/>
      <name val="Arial"/>
      <family val="2"/>
    </font>
    <font>
      <b/>
      <i/>
      <sz val="11"/>
      <color indexed="9"/>
      <name val="Arial"/>
      <family val="2"/>
    </font>
    <font>
      <b/>
      <i/>
      <sz val="11"/>
      <color rgb="FF00B0F0"/>
      <name val="Arial"/>
      <family val="2"/>
    </font>
    <font>
      <b/>
      <sz val="11"/>
      <name val="Arial"/>
      <family val="2"/>
    </font>
    <font>
      <sz val="10"/>
      <color rgb="FF000000"/>
      <name val="Verdana"/>
      <family val="2"/>
    </font>
    <font>
      <sz val="10"/>
      <color rgb="FF000000"/>
      <name val="Courier New"/>
      <family val="3"/>
    </font>
    <font>
      <b/>
      <sz val="11"/>
      <color rgb="FF0070C0"/>
      <name val="Arial"/>
      <family val="2"/>
    </font>
    <font>
      <b/>
      <sz val="11"/>
      <color indexed="8"/>
      <name val="Arial"/>
      <family val="2"/>
    </font>
    <font>
      <b/>
      <i/>
      <sz val="11"/>
      <color rgb="FF0070C0"/>
      <name val="Arial"/>
      <family val="2"/>
    </font>
    <font>
      <b/>
      <i/>
      <sz val="11"/>
      <name val="Arial"/>
      <family val="2"/>
    </font>
    <font>
      <b/>
      <sz val="11"/>
      <color rgb="FF00B0F0"/>
      <name val="Arial"/>
      <family val="2"/>
    </font>
    <font>
      <b/>
      <sz val="12"/>
      <color rgb="FFFF0000"/>
      <name val="Arial"/>
      <family val="2"/>
    </font>
    <font>
      <b/>
      <sz val="11"/>
      <color rgb="FFFF0000"/>
      <name val="Calibri"/>
      <family val="2"/>
      <scheme val="minor"/>
    </font>
  </fonts>
  <fills count="11">
    <fill>
      <patternFill patternType="none"/>
    </fill>
    <fill>
      <patternFill patternType="gray125"/>
    </fill>
    <fill>
      <patternFill patternType="solid">
        <fgColor indexed="8"/>
        <bgColor indexed="64"/>
      </patternFill>
    </fill>
    <fill>
      <patternFill patternType="solid">
        <fgColor indexed="63"/>
        <bgColor indexed="64"/>
      </patternFill>
    </fill>
    <fill>
      <patternFill patternType="solid">
        <fgColor indexed="53"/>
        <bgColor indexed="64"/>
      </patternFill>
    </fill>
    <fill>
      <patternFill patternType="solid">
        <fgColor indexed="13"/>
        <bgColor indexed="64"/>
      </patternFill>
    </fill>
    <fill>
      <patternFill patternType="solid">
        <fgColor indexed="50"/>
        <bgColor indexed="64"/>
      </patternFill>
    </fill>
    <fill>
      <patternFill patternType="solid">
        <fgColor rgb="FFFF7C80"/>
        <bgColor indexed="64"/>
      </patternFill>
    </fill>
    <fill>
      <patternFill patternType="solid">
        <fgColor rgb="FFFFCC99"/>
        <bgColor indexed="64"/>
      </patternFill>
    </fill>
    <fill>
      <patternFill patternType="solid">
        <fgColor rgb="FFFFFF00"/>
        <bgColor indexed="64"/>
      </patternFill>
    </fill>
    <fill>
      <patternFill patternType="solid">
        <fgColor theme="0" tint="-0.14999847407452621"/>
        <bgColor indexed="64"/>
      </patternFill>
    </fill>
  </fills>
  <borders count="23">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style="dashed">
        <color indexed="64"/>
      </bottom>
      <diagonal/>
    </border>
    <border>
      <left style="thin">
        <color indexed="64"/>
      </left>
      <right style="thin">
        <color indexed="64"/>
      </right>
      <top style="dashed">
        <color indexed="64"/>
      </top>
      <bottom style="dashed">
        <color indexed="64"/>
      </bottom>
      <diagonal/>
    </border>
    <border>
      <left/>
      <right style="thin">
        <color indexed="64"/>
      </right>
      <top style="dashed">
        <color indexed="64"/>
      </top>
      <bottom style="dashed">
        <color indexed="64"/>
      </bottom>
      <diagonal/>
    </border>
    <border>
      <left/>
      <right style="thin">
        <color indexed="64"/>
      </right>
      <top/>
      <bottom style="dashed">
        <color indexed="64"/>
      </bottom>
      <diagonal/>
    </border>
    <border>
      <left/>
      <right style="thin">
        <color indexed="64"/>
      </right>
      <top style="medium">
        <color indexed="64"/>
      </top>
      <bottom style="dashed">
        <color indexed="64"/>
      </bottom>
      <diagonal/>
    </border>
    <border>
      <left style="medium">
        <color indexed="64"/>
      </left>
      <right/>
      <top style="dashed">
        <color indexed="64"/>
      </top>
      <bottom style="dashed">
        <color indexed="64"/>
      </bottom>
      <diagonal/>
    </border>
    <border>
      <left style="medium">
        <color indexed="64"/>
      </left>
      <right/>
      <top style="dashed">
        <color indexed="64"/>
      </top>
      <bottom style="medium">
        <color indexed="64"/>
      </bottom>
      <diagonal/>
    </border>
    <border>
      <left/>
      <right style="thin">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medium">
        <color indexed="64"/>
      </top>
      <bottom style="dashed">
        <color indexed="64"/>
      </bottom>
      <diagonal/>
    </border>
    <border>
      <left style="thin">
        <color indexed="64"/>
      </left>
      <right/>
      <top/>
      <bottom/>
      <diagonal/>
    </border>
    <border>
      <left/>
      <right/>
      <top style="dashed">
        <color indexed="64"/>
      </top>
      <bottom style="dashed">
        <color indexed="64"/>
      </bottom>
      <diagonal/>
    </border>
    <border>
      <left/>
      <right/>
      <top style="dashed">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4">
    <xf numFmtId="0" fontId="0" fillId="0" borderId="0"/>
    <xf numFmtId="0" fontId="3" fillId="0" borderId="0"/>
    <xf numFmtId="0" fontId="3" fillId="0" borderId="0"/>
    <xf numFmtId="0" fontId="1" fillId="0" borderId="0"/>
  </cellStyleXfs>
  <cellXfs count="69">
    <xf numFmtId="0" fontId="0" fillId="0" borderId="0" xfId="0"/>
    <xf numFmtId="0" fontId="2" fillId="0" borderId="0" xfId="0" applyFont="1" applyAlignment="1">
      <alignment horizontal="center"/>
    </xf>
    <xf numFmtId="16" fontId="4" fillId="2" borderId="1" xfId="1" applyNumberFormat="1" applyFont="1" applyFill="1" applyBorder="1" applyAlignment="1">
      <alignment horizontal="center" vertical="center"/>
    </xf>
    <xf numFmtId="3" fontId="5" fillId="3" borderId="2" xfId="1" applyNumberFormat="1" applyFont="1" applyFill="1" applyBorder="1" applyAlignment="1">
      <alignment horizontal="center" vertical="center"/>
    </xf>
    <xf numFmtId="0" fontId="6" fillId="0" borderId="3" xfId="1" applyFont="1" applyFill="1" applyBorder="1" applyAlignment="1">
      <alignment horizontal="center" vertical="center"/>
    </xf>
    <xf numFmtId="0" fontId="7" fillId="0" borderId="0" xfId="0" applyFont="1"/>
    <xf numFmtId="0" fontId="6" fillId="0" borderId="4" xfId="1" applyFont="1" applyFill="1" applyBorder="1" applyAlignment="1">
      <alignment horizontal="center" vertical="center"/>
    </xf>
    <xf numFmtId="0" fontId="0" fillId="0" borderId="0" xfId="0" applyAlignment="1"/>
    <xf numFmtId="0" fontId="6" fillId="0" borderId="5" xfId="1" applyFont="1" applyFill="1" applyBorder="1" applyAlignment="1">
      <alignment horizontal="center"/>
    </xf>
    <xf numFmtId="0" fontId="8" fillId="0" borderId="0" xfId="0" applyFont="1" applyAlignment="1">
      <alignment horizontal="left" vertical="center" indent="1"/>
    </xf>
    <xf numFmtId="0" fontId="6" fillId="0" borderId="4" xfId="1" applyFont="1" applyFill="1" applyBorder="1" applyAlignment="1">
      <alignment horizontal="center"/>
    </xf>
    <xf numFmtId="3" fontId="9" fillId="4" borderId="2" xfId="1" applyNumberFormat="1" applyFont="1" applyFill="1" applyBorder="1" applyAlignment="1">
      <alignment horizontal="center"/>
    </xf>
    <xf numFmtId="0" fontId="6" fillId="0" borderId="6" xfId="1" applyFont="1" applyFill="1" applyBorder="1" applyAlignment="1">
      <alignment horizontal="center"/>
    </xf>
    <xf numFmtId="0" fontId="0" fillId="0" borderId="0" xfId="0" applyAlignment="1">
      <alignment horizontal="left" vertical="center" indent="1"/>
    </xf>
    <xf numFmtId="3" fontId="9" fillId="4" borderId="7" xfId="1" applyNumberFormat="1" applyFont="1" applyFill="1" applyBorder="1" applyAlignment="1">
      <alignment horizontal="center"/>
    </xf>
    <xf numFmtId="3" fontId="10" fillId="4" borderId="7" xfId="1" applyNumberFormat="1" applyFont="1" applyFill="1" applyBorder="1" applyAlignment="1">
      <alignment horizontal="center"/>
    </xf>
    <xf numFmtId="3" fontId="9" fillId="5" borderId="7" xfId="1" applyNumberFormat="1" applyFont="1" applyFill="1" applyBorder="1" applyAlignment="1">
      <alignment horizontal="center"/>
    </xf>
    <xf numFmtId="3" fontId="9" fillId="6" borderId="7" xfId="1" applyNumberFormat="1" applyFont="1" applyFill="1" applyBorder="1" applyAlignment="1">
      <alignment horizontal="center"/>
    </xf>
    <xf numFmtId="3" fontId="11" fillId="7" borderId="7" xfId="1" applyNumberFormat="1" applyFont="1" applyFill="1" applyBorder="1" applyAlignment="1">
      <alignment horizontal="center" vertical="center"/>
    </xf>
    <xf numFmtId="3" fontId="12" fillId="8" borderId="7" xfId="1" applyNumberFormat="1" applyFont="1" applyFill="1" applyBorder="1" applyAlignment="1">
      <alignment horizontal="center" vertical="center"/>
    </xf>
    <xf numFmtId="3" fontId="5" fillId="0" borderId="2" xfId="1" applyNumberFormat="1" applyFont="1" applyFill="1" applyBorder="1" applyAlignment="1">
      <alignment horizontal="center" vertical="center"/>
    </xf>
    <xf numFmtId="0" fontId="0" fillId="0" borderId="0" xfId="0" applyFill="1"/>
    <xf numFmtId="3" fontId="13" fillId="5" borderId="7" xfId="1" applyNumberFormat="1" applyFont="1" applyFill="1" applyBorder="1" applyAlignment="1">
      <alignment horizontal="center"/>
    </xf>
    <xf numFmtId="3" fontId="12" fillId="7" borderId="7" xfId="1" applyNumberFormat="1" applyFont="1" applyFill="1" applyBorder="1" applyAlignment="1">
      <alignment horizontal="center" vertical="center"/>
    </xf>
    <xf numFmtId="0" fontId="2" fillId="9" borderId="0" xfId="0" applyFont="1" applyFill="1"/>
    <xf numFmtId="1" fontId="2" fillId="9" borderId="0" xfId="0" applyNumberFormat="1" applyFont="1" applyFill="1" applyAlignment="1">
      <alignment horizontal="center"/>
    </xf>
    <xf numFmtId="0" fontId="2" fillId="0" borderId="0" xfId="0" applyFont="1"/>
    <xf numFmtId="0" fontId="2" fillId="0" borderId="0" xfId="0" applyFont="1" applyAlignment="1">
      <alignment horizontal="center" wrapText="1"/>
    </xf>
    <xf numFmtId="0" fontId="2" fillId="10" borderId="0" xfId="0" applyFont="1" applyFill="1" applyAlignment="1">
      <alignment horizontal="center" wrapText="1"/>
    </xf>
    <xf numFmtId="0" fontId="0" fillId="10" borderId="0" xfId="0" applyFill="1"/>
    <xf numFmtId="0" fontId="2" fillId="10" borderId="0" xfId="0" applyFont="1" applyFill="1" applyAlignment="1">
      <alignment horizontal="center" vertical="center"/>
    </xf>
    <xf numFmtId="0" fontId="14" fillId="10" borderId="0" xfId="0" applyFont="1" applyFill="1" applyAlignment="1">
      <alignment horizontal="center"/>
    </xf>
    <xf numFmtId="1" fontId="2" fillId="0" borderId="0" xfId="0" applyNumberFormat="1" applyFont="1" applyAlignment="1">
      <alignment horizontal="center"/>
    </xf>
    <xf numFmtId="0" fontId="2" fillId="0" borderId="0" xfId="0" applyFont="1" applyFill="1"/>
    <xf numFmtId="0" fontId="2" fillId="9" borderId="0" xfId="0" applyFont="1" applyFill="1" applyAlignment="1">
      <alignment wrapText="1"/>
    </xf>
    <xf numFmtId="0" fontId="2" fillId="0" borderId="0" xfId="0" applyFont="1" applyAlignment="1">
      <alignment horizontal="center" vertical="center"/>
    </xf>
    <xf numFmtId="0" fontId="2" fillId="0" borderId="0" xfId="0" applyFont="1" applyFill="1" applyAlignment="1">
      <alignment horizontal="center" vertical="center"/>
    </xf>
    <xf numFmtId="0" fontId="2" fillId="0" borderId="0" xfId="0" applyFont="1" applyAlignment="1">
      <alignment horizontal="center" vertical="center" wrapText="1"/>
    </xf>
    <xf numFmtId="0" fontId="2" fillId="0" borderId="0" xfId="2" applyFont="1" applyAlignment="1">
      <alignment horizontal="center"/>
    </xf>
    <xf numFmtId="0" fontId="3" fillId="0" borderId="9" xfId="2" applyBorder="1"/>
    <xf numFmtId="0" fontId="1" fillId="9" borderId="10" xfId="3" applyFill="1" applyBorder="1"/>
    <xf numFmtId="0" fontId="1" fillId="9" borderId="11" xfId="3" applyFill="1" applyBorder="1"/>
    <xf numFmtId="0" fontId="1" fillId="0" borderId="0" xfId="3"/>
    <xf numFmtId="0" fontId="5" fillId="3" borderId="12" xfId="1" applyFont="1" applyFill="1" applyBorder="1" applyAlignment="1">
      <alignment horizontal="left" vertical="center"/>
    </xf>
    <xf numFmtId="0" fontId="1" fillId="0" borderId="10" xfId="3" applyBorder="1"/>
    <xf numFmtId="0" fontId="1" fillId="0" borderId="13" xfId="3" applyBorder="1"/>
    <xf numFmtId="0" fontId="9" fillId="4" borderId="12" xfId="1" applyFont="1" applyFill="1" applyBorder="1" applyAlignment="1">
      <alignment horizontal="left"/>
    </xf>
    <xf numFmtId="0" fontId="9" fillId="4" borderId="14" xfId="1" applyFont="1" applyFill="1" applyBorder="1" applyAlignment="1">
      <alignment horizontal="left"/>
    </xf>
    <xf numFmtId="0" fontId="10" fillId="4" borderId="14" xfId="1" applyFont="1" applyFill="1" applyBorder="1" applyAlignment="1">
      <alignment horizontal="left"/>
    </xf>
    <xf numFmtId="0" fontId="9" fillId="5" borderId="14" xfId="1" applyFont="1" applyFill="1" applyBorder="1" applyAlignment="1">
      <alignment horizontal="left"/>
    </xf>
    <xf numFmtId="0" fontId="9" fillId="6" borderId="14" xfId="1" applyFont="1" applyFill="1" applyBorder="1" applyAlignment="1">
      <alignment horizontal="left"/>
    </xf>
    <xf numFmtId="1" fontId="11" fillId="7" borderId="14" xfId="1" applyNumberFormat="1" applyFont="1" applyFill="1" applyBorder="1" applyAlignment="1">
      <alignment horizontal="left" vertical="center"/>
    </xf>
    <xf numFmtId="1" fontId="12" fillId="8" borderId="14" xfId="1" applyNumberFormat="1" applyFont="1" applyFill="1" applyBorder="1" applyAlignment="1">
      <alignment horizontal="left" vertical="center"/>
    </xf>
    <xf numFmtId="0" fontId="3" fillId="0" borderId="0" xfId="2"/>
    <xf numFmtId="0" fontId="5" fillId="0" borderId="12" xfId="1" applyFont="1" applyFill="1" applyBorder="1" applyAlignment="1">
      <alignment horizontal="left" vertical="center"/>
    </xf>
    <xf numFmtId="0" fontId="13" fillId="5" borderId="14" xfId="1" applyFont="1" applyFill="1" applyBorder="1" applyAlignment="1">
      <alignment horizontal="left"/>
    </xf>
    <xf numFmtId="1" fontId="12" fillId="7" borderId="14" xfId="1" applyNumberFormat="1" applyFont="1" applyFill="1" applyBorder="1" applyAlignment="1">
      <alignment horizontal="left" vertical="center"/>
    </xf>
    <xf numFmtId="1" fontId="12" fillId="8" borderId="15" xfId="1" applyNumberFormat="1" applyFont="1" applyFill="1" applyBorder="1" applyAlignment="1">
      <alignment horizontal="left" vertical="center"/>
    </xf>
    <xf numFmtId="3" fontId="12" fillId="0" borderId="7" xfId="1" applyNumberFormat="1" applyFont="1" applyFill="1" applyBorder="1" applyAlignment="1">
      <alignment horizontal="center" vertical="center"/>
    </xf>
    <xf numFmtId="3" fontId="12" fillId="0" borderId="8" xfId="1" applyNumberFormat="1" applyFont="1" applyFill="1" applyBorder="1" applyAlignment="1">
      <alignment horizontal="center" vertical="center"/>
    </xf>
    <xf numFmtId="0" fontId="1" fillId="0" borderId="16" xfId="3" applyBorder="1"/>
    <xf numFmtId="0" fontId="1" fillId="0" borderId="17" xfId="3" applyBorder="1"/>
    <xf numFmtId="0" fontId="1" fillId="0" borderId="18" xfId="3" applyBorder="1"/>
    <xf numFmtId="0" fontId="15" fillId="0" borderId="13" xfId="3" applyFont="1" applyBorder="1"/>
    <xf numFmtId="0" fontId="15" fillId="0" borderId="0" xfId="3" applyFont="1" applyBorder="1"/>
    <xf numFmtId="0" fontId="1" fillId="0" borderId="19" xfId="3" applyBorder="1"/>
    <xf numFmtId="0" fontId="1" fillId="0" borderId="20" xfId="3" applyBorder="1"/>
    <xf numFmtId="0" fontId="1" fillId="0" borderId="21" xfId="3" applyBorder="1"/>
    <xf numFmtId="0" fontId="1" fillId="0" borderId="22" xfId="3" applyBorder="1"/>
  </cellXfs>
  <cellStyles count="4">
    <cellStyle name="Normal" xfId="0" builtinId="0"/>
    <cellStyle name="Normal 2" xfId="1"/>
    <cellStyle name="Normal 7" xfId="2"/>
    <cellStyle name="Normal 8" xfId="3"/>
  </cellStyles>
  <dxfs count="6">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i val="0"/>
        <color auto="1"/>
      </font>
      <fill>
        <patternFill>
          <bgColor theme="5" tint="0.39994506668294322"/>
        </patternFill>
      </fill>
    </dxf>
    <dxf>
      <fill>
        <patternFill>
          <bgColor indexed="51"/>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704850</xdr:colOff>
      <xdr:row>2</xdr:row>
      <xdr:rowOff>180975</xdr:rowOff>
    </xdr:from>
    <xdr:to>
      <xdr:col>16</xdr:col>
      <xdr:colOff>400050</xdr:colOff>
      <xdr:row>25</xdr:row>
      <xdr:rowOff>57150</xdr:rowOff>
    </xdr:to>
    <xdr:sp macro="" textlink="">
      <xdr:nvSpPr>
        <xdr:cNvPr id="2" name="ZoneTexte 1"/>
        <xdr:cNvSpPr txBox="1"/>
      </xdr:nvSpPr>
      <xdr:spPr>
        <a:xfrm>
          <a:off x="10677525" y="1047750"/>
          <a:ext cx="5791200" cy="4371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t>Optimisation</a:t>
          </a:r>
          <a:r>
            <a:rPr lang="fr-FR" sz="1100" b="1" u="sng" baseline="0"/>
            <a:t> de camions : </a:t>
          </a:r>
        </a:p>
        <a:p>
          <a:r>
            <a:rPr lang="fr-FR" sz="1100"/>
            <a:t>Dans</a:t>
          </a:r>
          <a:r>
            <a:rPr lang="fr-FR" sz="1100" baseline="0"/>
            <a:t> la col B/C se trouvent nos références produits, </a:t>
          </a:r>
        </a:p>
        <a:p>
          <a:r>
            <a:rPr lang="fr-FR" sz="1100" baseline="0"/>
            <a:t>en D le nombre de palettes à recevoir un jour donné, </a:t>
          </a:r>
        </a:p>
        <a:p>
          <a:r>
            <a:rPr lang="fr-FR" sz="1100" baseline="0"/>
            <a:t>en E le nombre de tours complets qu'il est possible de faire (en sachant qu'avec le premier bloc de références on peut mettre 26 pal par tour, le 2eme 52 pal par tour et le 3eme 46 palettes) </a:t>
          </a:r>
        </a:p>
        <a:p>
          <a:r>
            <a:rPr lang="fr-FR" sz="1100" baseline="0"/>
            <a:t>en F, se trouveront les palettes restantes à caser dans des tours "mixtes" </a:t>
          </a:r>
        </a:p>
        <a:p>
          <a:r>
            <a:rPr lang="fr-FR" sz="1100" baseline="0"/>
            <a:t>en G et H, une formule rapportera les dites palettes restantes à caser,</a:t>
          </a:r>
        </a:p>
        <a:p>
          <a:endParaRPr lang="fr-FR" sz="1100" baseline="0"/>
        </a:p>
        <a:p>
          <a:r>
            <a:rPr lang="fr-FR" sz="1100" u="sng" baseline="0"/>
            <a:t>Objectif : </a:t>
          </a:r>
        </a:p>
        <a:p>
          <a:endParaRPr lang="fr-FR" sz="1100" u="sng" baseline="0"/>
        </a:p>
        <a:p>
          <a:pPr marL="0" marR="0" indent="0" defTabSz="914400" eaLnBrk="1" fontAlgn="auto" latinLnBrk="0" hangingPunct="1">
            <a:lnSpc>
              <a:spcPct val="100000"/>
            </a:lnSpc>
            <a:spcBef>
              <a:spcPts val="0"/>
            </a:spcBef>
            <a:spcAft>
              <a:spcPts val="0"/>
            </a:spcAft>
            <a:buClrTx/>
            <a:buSzTx/>
            <a:buFontTx/>
            <a:buNone/>
            <a:tabLst/>
            <a:defRPr/>
          </a:pPr>
          <a:r>
            <a:rPr lang="fr-FR" sz="1100" u="none" baseline="0"/>
            <a:t>Je souhaiterais créer une macro à côté qui me proposerait les diverses combinaisons possibles pour constituer des tours complets en mélangant les palettes restantes à caser, tout en tenant compte du fait qu'une navette ne fait que 26 pal. </a:t>
          </a:r>
          <a:r>
            <a:rPr lang="fr-FR" sz="1100" u="sng" baseline="0">
              <a:solidFill>
                <a:schemeClr val="dk1"/>
              </a:solidFill>
              <a:effectLst/>
              <a:latin typeface="+mn-lt"/>
              <a:ea typeface="+mn-ea"/>
              <a:cs typeface="+mn-cs"/>
            </a:rPr>
            <a:t>J'aimerais également que ce calcul tienne compte d'une condition très importante qu'est l'ordre de production (dans la première colonne) </a:t>
          </a:r>
        </a:p>
        <a:p>
          <a:pPr marL="0" marR="0" indent="0" defTabSz="914400" eaLnBrk="1" fontAlgn="auto" latinLnBrk="0" hangingPunct="1">
            <a:lnSpc>
              <a:spcPct val="100000"/>
            </a:lnSpc>
            <a:spcBef>
              <a:spcPts val="0"/>
            </a:spcBef>
            <a:spcAft>
              <a:spcPts val="0"/>
            </a:spcAft>
            <a:buClrTx/>
            <a:buSzTx/>
            <a:buFontTx/>
            <a:buNone/>
            <a:tabLst/>
            <a:defRPr/>
          </a:pPr>
          <a:r>
            <a:rPr lang="fr-FR" sz="1100" u="sng" baseline="0">
              <a:solidFill>
                <a:schemeClr val="dk1"/>
              </a:solidFill>
              <a:effectLst/>
              <a:latin typeface="+mn-lt"/>
              <a:ea typeface="+mn-ea"/>
              <a:cs typeface="+mn-cs"/>
            </a:rPr>
            <a:t>Dans les faits, si la référence est classée numéro 1 c'est que c'est la première rèf à produite donc à faire venir en premier!  </a:t>
          </a:r>
          <a:endParaRPr lang="fr-FR">
            <a:effectLst/>
          </a:endParaRPr>
        </a:p>
        <a:p>
          <a:endParaRPr lang="fr-FR" sz="1100" u="none" baseline="0"/>
        </a:p>
        <a:p>
          <a:r>
            <a:rPr lang="fr-FR" sz="1100" u="none" baseline="0"/>
            <a:t>J'aimerais également pouvoir caser les références du bloc 2 et 3 avec celles ci puisqu'on peut en loger plus dans un tour...</a:t>
          </a:r>
        </a:p>
        <a:p>
          <a:endParaRPr lang="fr-FR" sz="1100" u="none" baseline="0"/>
        </a:p>
        <a:p>
          <a:r>
            <a:rPr lang="fr-FR" sz="1100" u="none" baseline="0"/>
            <a:t>Merci pour votre aide !!!! </a:t>
          </a:r>
        </a:p>
        <a:p>
          <a:endParaRPr lang="fr-FR" sz="1100" u="none" baseline="0"/>
        </a:p>
        <a:p>
          <a:r>
            <a:rPr lang="fr-FR" sz="1100" u="none" baseline="0"/>
            <a:t>A noter les palettes du bloc 1 ne sont pas gerbables et celles du bloc 2 et 3 sont gerbables sur deux étages. Dimensions des palettes : 100*120 (voir les hauteurs et poids sur deuxième feuille) </a:t>
          </a:r>
        </a:p>
        <a:p>
          <a:endParaRPr lang="fr-FR" sz="1100" u="none" baseline="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m&#233;lioration%20process%20d'appels/Planning%20de%20livraison/Copie%20de%20Planning%20journalier%20sem%20en%20cours%20pour%20appels%20BOUTEILLES%20-%20myriam%20%20(Enregistr&#233;%20automatiqueme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MORIM"/>
      <sheetName val="DELAGE"/>
      <sheetName val="AMCOR"/>
      <sheetName val="bouchons aromes"/>
      <sheetName val="bouchons"/>
      <sheetName val="capsules aromes"/>
      <sheetName val="capsules"/>
      <sheetName val="Planning --"/>
      <sheetName val="Dim Palettes "/>
      <sheetName val="SAVER"/>
      <sheetName val="bouteilles aromes"/>
      <sheetName val="bouteilles"/>
      <sheetName val="Planning prod"/>
      <sheetName val="table de corresp bouteille"/>
      <sheetName val="RECAP TOUR PAL"/>
      <sheetName val="STOCK TOURNANT POUPEAU "/>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O39"/>
  <sheetViews>
    <sheetView topLeftCell="B1" workbookViewId="0">
      <selection activeCell="G18" sqref="G18"/>
    </sheetView>
  </sheetViews>
  <sheetFormatPr baseColWidth="10" defaultRowHeight="12.75" x14ac:dyDescent="0.2"/>
  <cols>
    <col min="2" max="2" width="29.28515625" bestFit="1" customWidth="1"/>
    <col min="3" max="3" width="13" bestFit="1" customWidth="1"/>
    <col min="4" max="4" width="13.42578125" style="26" customWidth="1"/>
    <col min="5" max="5" width="17.7109375" style="26" customWidth="1"/>
    <col min="7" max="7" width="25.5703125" customWidth="1"/>
    <col min="8" max="8" width="27.7109375" style="1" bestFit="1" customWidth="1"/>
  </cols>
  <sheetData>
    <row r="1" spans="1:15" ht="51.75" thickBot="1" x14ac:dyDescent="0.25">
      <c r="A1" s="37" t="s">
        <v>39</v>
      </c>
      <c r="D1"/>
      <c r="E1" s="28" t="s">
        <v>0</v>
      </c>
      <c r="F1" s="28" t="s">
        <v>1</v>
      </c>
      <c r="G1" s="29"/>
      <c r="H1" s="30" t="s">
        <v>38</v>
      </c>
      <c r="I1" s="27"/>
    </row>
    <row r="2" spans="1:15" ht="16.5" thickBot="1" x14ac:dyDescent="0.3">
      <c r="A2" s="35"/>
      <c r="B2" s="31" t="s">
        <v>2</v>
      </c>
      <c r="D2" s="2">
        <v>42401</v>
      </c>
      <c r="F2" s="26"/>
      <c r="I2" s="1"/>
    </row>
    <row r="3" spans="1:15" ht="15.75" thickBot="1" x14ac:dyDescent="0.25">
      <c r="A3" s="35">
        <v>3</v>
      </c>
      <c r="B3" s="3" t="s">
        <v>5</v>
      </c>
      <c r="C3" s="43">
        <v>8909411470</v>
      </c>
      <c r="D3" s="4">
        <v>50</v>
      </c>
      <c r="E3" s="32">
        <f>IF(MOD(D3,26)=0,D3/26,FLOOR(D3,26)/26)</f>
        <v>1</v>
      </c>
      <c r="F3" s="32">
        <f>MOD(D3,26)</f>
        <v>24</v>
      </c>
      <c r="H3" s="3" t="str">
        <f>IF(F3=0,"",B3)</f>
        <v>bouteille 1</v>
      </c>
      <c r="I3" s="1">
        <v>24</v>
      </c>
      <c r="J3" s="5"/>
    </row>
    <row r="4" spans="1:15" ht="15.75" thickBot="1" x14ac:dyDescent="0.25">
      <c r="A4" s="35">
        <v>1</v>
      </c>
      <c r="B4" s="3" t="s">
        <v>6</v>
      </c>
      <c r="C4" s="43">
        <v>8909412360</v>
      </c>
      <c r="D4" s="6">
        <v>12</v>
      </c>
      <c r="E4" s="32">
        <f t="shared" ref="E4:E25" si="0">IF(MOD(D4,26)=0,D4/26,FLOOR(D4,26)/26)</f>
        <v>0</v>
      </c>
      <c r="F4" s="32">
        <f t="shared" ref="F4:F25" si="1">MOD(D4,26)</f>
        <v>12</v>
      </c>
      <c r="H4" s="3" t="str">
        <f>IF(F4=0,"",B4)</f>
        <v>bouteille 2</v>
      </c>
      <c r="I4" s="1">
        <v>12</v>
      </c>
    </row>
    <row r="5" spans="1:15" ht="15.75" thickBot="1" x14ac:dyDescent="0.25">
      <c r="A5" s="35"/>
      <c r="B5" s="3" t="s">
        <v>7</v>
      </c>
      <c r="C5" s="43">
        <v>8909411480</v>
      </c>
      <c r="D5" s="6">
        <v>0</v>
      </c>
      <c r="E5" s="32">
        <f t="shared" si="0"/>
        <v>0</v>
      </c>
      <c r="F5" s="32">
        <f t="shared" si="1"/>
        <v>0</v>
      </c>
      <c r="H5" s="3" t="str">
        <f>IF(F5=0,"",B5)</f>
        <v/>
      </c>
      <c r="I5" s="1" t="s">
        <v>4</v>
      </c>
    </row>
    <row r="6" spans="1:15" ht="15.75" thickBot="1" x14ac:dyDescent="0.25">
      <c r="A6" s="35"/>
      <c r="B6" s="3" t="s">
        <v>8</v>
      </c>
      <c r="C6" s="43">
        <v>8909412350</v>
      </c>
      <c r="D6" s="6">
        <v>0</v>
      </c>
      <c r="E6" s="32">
        <f t="shared" si="0"/>
        <v>0</v>
      </c>
      <c r="F6" s="32">
        <f t="shared" si="1"/>
        <v>0</v>
      </c>
      <c r="H6" s="3" t="str">
        <f>IF(F6=0,"",B6)</f>
        <v/>
      </c>
      <c r="I6" s="1" t="s">
        <v>4</v>
      </c>
    </row>
    <row r="7" spans="1:15" ht="15.75" thickBot="1" x14ac:dyDescent="0.25">
      <c r="A7" s="35"/>
      <c r="B7" s="3" t="s">
        <v>9</v>
      </c>
      <c r="C7" s="43">
        <v>8901600030</v>
      </c>
      <c r="D7" s="6">
        <v>0</v>
      </c>
      <c r="E7" s="32">
        <f t="shared" si="0"/>
        <v>0</v>
      </c>
      <c r="F7" s="32">
        <f t="shared" si="1"/>
        <v>0</v>
      </c>
      <c r="H7" s="3" t="str">
        <f>IF(F7=0,"",B7)</f>
        <v/>
      </c>
      <c r="I7" s="1" t="s">
        <v>4</v>
      </c>
    </row>
    <row r="8" spans="1:15" ht="15.75" thickBot="1" x14ac:dyDescent="0.25">
      <c r="A8" s="35"/>
      <c r="B8" s="3" t="s">
        <v>10</v>
      </c>
      <c r="C8" s="43">
        <v>8909412670</v>
      </c>
      <c r="D8" s="6">
        <v>0</v>
      </c>
      <c r="E8" s="32">
        <f t="shared" si="0"/>
        <v>0</v>
      </c>
      <c r="F8" s="32">
        <f t="shared" si="1"/>
        <v>0</v>
      </c>
      <c r="H8" s="3" t="str">
        <f>IF(F8=0,"",B8)</f>
        <v/>
      </c>
      <c r="I8" s="1" t="s">
        <v>4</v>
      </c>
    </row>
    <row r="9" spans="1:15" ht="15.75" thickBot="1" x14ac:dyDescent="0.25">
      <c r="A9" s="35"/>
      <c r="B9" s="3" t="s">
        <v>11</v>
      </c>
      <c r="C9" s="43">
        <v>8909412660</v>
      </c>
      <c r="D9" s="6">
        <v>0</v>
      </c>
      <c r="E9" s="32">
        <f t="shared" si="0"/>
        <v>0</v>
      </c>
      <c r="F9" s="32">
        <f t="shared" si="1"/>
        <v>0</v>
      </c>
      <c r="H9" s="3" t="str">
        <f>IF(F9=0,"",B9)</f>
        <v/>
      </c>
      <c r="I9" s="1" t="s">
        <v>4</v>
      </c>
    </row>
    <row r="10" spans="1:15" ht="15.75" thickBot="1" x14ac:dyDescent="0.25">
      <c r="A10" s="35">
        <v>2</v>
      </c>
      <c r="B10" s="3" t="s">
        <v>12</v>
      </c>
      <c r="C10" s="43">
        <v>8909412580</v>
      </c>
      <c r="D10" s="6">
        <v>78</v>
      </c>
      <c r="E10" s="32">
        <f t="shared" si="0"/>
        <v>3</v>
      </c>
      <c r="F10" s="32">
        <f t="shared" si="1"/>
        <v>0</v>
      </c>
      <c r="H10" s="3" t="str">
        <f>IF(F10=0,"",B10)</f>
        <v/>
      </c>
      <c r="I10" s="1" t="s">
        <v>4</v>
      </c>
      <c r="K10" s="7"/>
      <c r="L10" s="7"/>
      <c r="M10" s="7"/>
      <c r="N10" s="7"/>
      <c r="O10" s="7"/>
    </row>
    <row r="11" spans="1:15" ht="15.75" thickBot="1" x14ac:dyDescent="0.25">
      <c r="A11" s="35"/>
      <c r="B11" s="3" t="s">
        <v>13</v>
      </c>
      <c r="C11" s="43">
        <v>8909412130</v>
      </c>
      <c r="D11" s="6">
        <v>0</v>
      </c>
      <c r="E11" s="32">
        <f t="shared" si="0"/>
        <v>0</v>
      </c>
      <c r="F11" s="32">
        <f t="shared" si="1"/>
        <v>0</v>
      </c>
      <c r="H11" s="3" t="str">
        <f>IF(F11=0,"",B11)</f>
        <v/>
      </c>
      <c r="I11" s="1" t="s">
        <v>4</v>
      </c>
      <c r="K11" s="7"/>
      <c r="M11" s="7"/>
      <c r="N11" s="7"/>
      <c r="O11" s="7"/>
    </row>
    <row r="12" spans="1:15" ht="15.75" thickBot="1" x14ac:dyDescent="0.3">
      <c r="A12" s="35"/>
      <c r="B12" s="3" t="s">
        <v>14</v>
      </c>
      <c r="C12" s="43">
        <v>8909412480</v>
      </c>
      <c r="D12" s="8">
        <v>0</v>
      </c>
      <c r="E12" s="32">
        <f t="shared" si="0"/>
        <v>0</v>
      </c>
      <c r="F12" s="32">
        <f t="shared" si="1"/>
        <v>0</v>
      </c>
      <c r="H12" s="3" t="str">
        <f>IF(F12=0,"",B12)</f>
        <v/>
      </c>
      <c r="I12" s="1" t="s">
        <v>4</v>
      </c>
      <c r="K12" s="7"/>
      <c r="L12" s="9"/>
      <c r="M12" s="7"/>
      <c r="N12" s="7"/>
      <c r="O12" s="7"/>
    </row>
    <row r="13" spans="1:15" ht="15.75" thickBot="1" x14ac:dyDescent="0.3">
      <c r="A13" s="35"/>
      <c r="B13" s="3" t="s">
        <v>15</v>
      </c>
      <c r="C13" s="43">
        <v>8909412770</v>
      </c>
      <c r="D13" s="10">
        <v>0</v>
      </c>
      <c r="E13" s="32">
        <f t="shared" si="0"/>
        <v>0</v>
      </c>
      <c r="F13" s="32">
        <f t="shared" si="1"/>
        <v>0</v>
      </c>
      <c r="H13" s="3" t="str">
        <f>IF(F13=0,"",B13)</f>
        <v/>
      </c>
      <c r="I13" s="1" t="s">
        <v>4</v>
      </c>
      <c r="K13" s="7"/>
      <c r="L13" s="9"/>
      <c r="M13" s="7"/>
      <c r="N13" s="7"/>
      <c r="O13" s="7"/>
    </row>
    <row r="14" spans="1:15" ht="15.75" thickBot="1" x14ac:dyDescent="0.3">
      <c r="A14" s="35">
        <v>4</v>
      </c>
      <c r="B14" s="3" t="s">
        <v>16</v>
      </c>
      <c r="C14" s="43">
        <v>8909413120</v>
      </c>
      <c r="D14" s="10">
        <v>17</v>
      </c>
      <c r="E14" s="32">
        <f t="shared" si="0"/>
        <v>0</v>
      </c>
      <c r="F14" s="32">
        <f t="shared" si="1"/>
        <v>17</v>
      </c>
      <c r="H14" s="3" t="str">
        <f>IF(F14=0,"",B14)</f>
        <v>bouteille 12</v>
      </c>
      <c r="I14" s="1">
        <v>17</v>
      </c>
      <c r="K14" s="7"/>
      <c r="L14" s="9"/>
      <c r="M14" s="7"/>
      <c r="N14" s="7"/>
      <c r="O14" s="7"/>
    </row>
    <row r="15" spans="1:15" ht="15.75" thickBot="1" x14ac:dyDescent="0.3">
      <c r="A15" s="35">
        <v>7</v>
      </c>
      <c r="B15" s="11" t="s">
        <v>17</v>
      </c>
      <c r="C15" s="46">
        <v>8909412430</v>
      </c>
      <c r="D15" s="12">
        <v>32</v>
      </c>
      <c r="E15" s="32">
        <f t="shared" si="0"/>
        <v>1</v>
      </c>
      <c r="F15" s="32">
        <f t="shared" si="1"/>
        <v>6</v>
      </c>
      <c r="H15" s="11" t="str">
        <f>IF(F15=0,"",B15)</f>
        <v>bouteille 13</v>
      </c>
      <c r="I15" s="1">
        <v>6</v>
      </c>
      <c r="K15" s="7"/>
      <c r="L15" s="13"/>
      <c r="M15" s="7"/>
      <c r="N15" s="7"/>
      <c r="O15" s="7"/>
    </row>
    <row r="16" spans="1:15" ht="15.75" thickBot="1" x14ac:dyDescent="0.3">
      <c r="A16" s="35"/>
      <c r="B16" s="11" t="s">
        <v>18</v>
      </c>
      <c r="C16" s="47">
        <v>8909412390</v>
      </c>
      <c r="D16" s="10">
        <v>0</v>
      </c>
      <c r="E16" s="32">
        <f t="shared" si="0"/>
        <v>0</v>
      </c>
      <c r="F16" s="32">
        <f t="shared" si="1"/>
        <v>0</v>
      </c>
      <c r="H16" s="14" t="str">
        <f>IF(F16=0,"",B16)</f>
        <v/>
      </c>
      <c r="I16" s="1" t="s">
        <v>4</v>
      </c>
      <c r="K16" s="7"/>
      <c r="L16" s="9"/>
      <c r="M16" s="7"/>
      <c r="N16" s="7"/>
      <c r="O16" s="7"/>
    </row>
    <row r="17" spans="1:15" ht="15" x14ac:dyDescent="0.25">
      <c r="A17" s="35"/>
      <c r="B17" s="11" t="s">
        <v>19</v>
      </c>
      <c r="C17" s="48">
        <v>8909412640</v>
      </c>
      <c r="D17" s="10">
        <v>0</v>
      </c>
      <c r="E17" s="32">
        <f t="shared" si="0"/>
        <v>0</v>
      </c>
      <c r="F17" s="32">
        <f t="shared" si="1"/>
        <v>0</v>
      </c>
      <c r="H17" s="15" t="str">
        <f>IF(F17=0,"",B17)</f>
        <v/>
      </c>
      <c r="I17" s="1" t="s">
        <v>4</v>
      </c>
      <c r="K17" s="7"/>
      <c r="L17" s="9"/>
      <c r="M17" s="7"/>
      <c r="N17" s="7"/>
      <c r="O17" s="7"/>
    </row>
    <row r="18" spans="1:15" ht="15" x14ac:dyDescent="0.25">
      <c r="A18" s="35">
        <v>5</v>
      </c>
      <c r="B18" s="16" t="s">
        <v>20</v>
      </c>
      <c r="C18" s="49">
        <v>8909412420</v>
      </c>
      <c r="D18" s="10">
        <v>12</v>
      </c>
      <c r="E18" s="32">
        <f t="shared" si="0"/>
        <v>0</v>
      </c>
      <c r="F18" s="32">
        <f t="shared" si="1"/>
        <v>12</v>
      </c>
      <c r="H18" s="16" t="str">
        <f>IF(F18=0,"",B18)</f>
        <v>bouteille 16</v>
      </c>
      <c r="I18" s="1">
        <v>12</v>
      </c>
      <c r="K18" s="7"/>
      <c r="L18" s="9"/>
      <c r="M18" s="7"/>
      <c r="N18" s="7"/>
      <c r="O18" s="7"/>
    </row>
    <row r="19" spans="1:15" ht="15" x14ac:dyDescent="0.25">
      <c r="A19" s="35">
        <v>6</v>
      </c>
      <c r="B19" s="16" t="s">
        <v>21</v>
      </c>
      <c r="C19" s="49">
        <v>8909412380</v>
      </c>
      <c r="D19" s="10">
        <v>12</v>
      </c>
      <c r="E19" s="32">
        <f t="shared" si="0"/>
        <v>0</v>
      </c>
      <c r="F19" s="32">
        <f t="shared" si="1"/>
        <v>12</v>
      </c>
      <c r="H19" s="16" t="str">
        <f>IF(F19=0,"",B19)</f>
        <v>bouteille 17</v>
      </c>
      <c r="I19" s="1">
        <v>12</v>
      </c>
      <c r="K19" s="7"/>
      <c r="L19" s="9"/>
      <c r="M19" s="7"/>
      <c r="N19" s="7"/>
      <c r="O19" s="7"/>
    </row>
    <row r="20" spans="1:15" ht="15" x14ac:dyDescent="0.25">
      <c r="A20" s="35"/>
      <c r="B20" s="17" t="s">
        <v>22</v>
      </c>
      <c r="C20" s="50">
        <v>8909412410</v>
      </c>
      <c r="D20" s="10">
        <v>0</v>
      </c>
      <c r="E20" s="32">
        <f t="shared" si="0"/>
        <v>0</v>
      </c>
      <c r="F20" s="32">
        <f t="shared" si="1"/>
        <v>0</v>
      </c>
      <c r="H20" s="17" t="str">
        <f>IF(F20=0,"",B20)</f>
        <v/>
      </c>
      <c r="I20" s="1" t="s">
        <v>4</v>
      </c>
      <c r="K20" s="7"/>
      <c r="L20" s="7"/>
      <c r="M20" s="7"/>
      <c r="N20" s="7"/>
      <c r="O20" s="7"/>
    </row>
    <row r="21" spans="1:15" ht="15" x14ac:dyDescent="0.25">
      <c r="A21" s="35"/>
      <c r="B21" s="17" t="s">
        <v>23</v>
      </c>
      <c r="C21" s="50">
        <v>8909412370</v>
      </c>
      <c r="D21" s="10">
        <v>0</v>
      </c>
      <c r="E21" s="32">
        <f t="shared" si="0"/>
        <v>0</v>
      </c>
      <c r="F21" s="32">
        <f t="shared" si="1"/>
        <v>0</v>
      </c>
      <c r="H21" s="17" t="str">
        <f>IF(F21=0,"",B21)</f>
        <v/>
      </c>
      <c r="I21" s="1" t="s">
        <v>4</v>
      </c>
    </row>
    <row r="22" spans="1:15" ht="15" x14ac:dyDescent="0.25">
      <c r="A22" s="35"/>
      <c r="B22" s="17" t="s">
        <v>24</v>
      </c>
      <c r="C22" s="50">
        <v>8909412620</v>
      </c>
      <c r="D22" s="10">
        <v>0</v>
      </c>
      <c r="E22" s="32">
        <f t="shared" si="0"/>
        <v>0</v>
      </c>
      <c r="F22" s="32">
        <f t="shared" si="1"/>
        <v>0</v>
      </c>
      <c r="H22" s="17" t="str">
        <f>IF(F22=0,"",B22)</f>
        <v/>
      </c>
      <c r="I22" s="1" t="s">
        <v>4</v>
      </c>
    </row>
    <row r="23" spans="1:15" ht="15" x14ac:dyDescent="0.25">
      <c r="A23" s="35"/>
      <c r="B23" s="18" t="s">
        <v>25</v>
      </c>
      <c r="C23" s="51">
        <v>8909412440</v>
      </c>
      <c r="D23" s="10">
        <v>0</v>
      </c>
      <c r="E23" s="32">
        <f t="shared" si="0"/>
        <v>0</v>
      </c>
      <c r="F23" s="32">
        <f t="shared" si="1"/>
        <v>0</v>
      </c>
      <c r="H23" s="18" t="str">
        <f>IF(F23=0,"",B23)</f>
        <v/>
      </c>
      <c r="I23" s="1" t="s">
        <v>4</v>
      </c>
    </row>
    <row r="24" spans="1:15" ht="14.25" x14ac:dyDescent="0.2">
      <c r="A24" s="35"/>
      <c r="B24" s="19" t="s">
        <v>26</v>
      </c>
      <c r="C24" s="52">
        <v>8909411920</v>
      </c>
      <c r="D24" s="32">
        <v>0</v>
      </c>
      <c r="E24" s="32">
        <f t="shared" si="0"/>
        <v>0</v>
      </c>
      <c r="F24" s="32">
        <f t="shared" si="1"/>
        <v>0</v>
      </c>
      <c r="G24" s="58" t="str">
        <f t="shared" ref="G24:G38" si="2">IF(E24=0,"",B24)</f>
        <v/>
      </c>
      <c r="H24" s="1" t="s">
        <v>4</v>
      </c>
    </row>
    <row r="25" spans="1:15" ht="14.25" x14ac:dyDescent="0.2">
      <c r="A25" s="35"/>
      <c r="B25" s="19" t="s">
        <v>27</v>
      </c>
      <c r="C25" s="52">
        <v>8909411900</v>
      </c>
      <c r="D25" s="32">
        <v>0</v>
      </c>
      <c r="E25" s="32">
        <f t="shared" si="0"/>
        <v>0</v>
      </c>
      <c r="F25" s="32">
        <f t="shared" si="1"/>
        <v>0</v>
      </c>
      <c r="G25" s="58" t="str">
        <f t="shared" si="2"/>
        <v/>
      </c>
      <c r="H25" s="1" t="s">
        <v>4</v>
      </c>
    </row>
    <row r="26" spans="1:15" x14ac:dyDescent="0.2">
      <c r="A26" s="35"/>
      <c r="G26" t="str">
        <f t="shared" si="2"/>
        <v/>
      </c>
      <c r="H26" s="1" t="s">
        <v>4</v>
      </c>
    </row>
    <row r="27" spans="1:15" x14ac:dyDescent="0.2">
      <c r="A27" s="35"/>
      <c r="G27" t="str">
        <f t="shared" si="2"/>
        <v/>
      </c>
      <c r="H27" s="1" t="s">
        <v>4</v>
      </c>
    </row>
    <row r="28" spans="1:15" ht="16.5" thickBot="1" x14ac:dyDescent="0.3">
      <c r="A28" s="35"/>
      <c r="B28" s="31" t="s">
        <v>28</v>
      </c>
      <c r="G28" s="1" t="str">
        <f t="shared" si="2"/>
        <v/>
      </c>
      <c r="H28" s="1" t="s">
        <v>4</v>
      </c>
    </row>
    <row r="29" spans="1:15" ht="15.75" thickBot="1" x14ac:dyDescent="0.25">
      <c r="A29" s="35">
        <v>8</v>
      </c>
      <c r="B29" s="3" t="s">
        <v>29</v>
      </c>
      <c r="C29" s="43">
        <v>8909412160</v>
      </c>
      <c r="D29" s="6">
        <v>10</v>
      </c>
      <c r="E29" s="32">
        <f>IF(MOD(D29,52)=0,D29/52,FLOOR(D29,52)/52)</f>
        <v>0</v>
      </c>
      <c r="F29" s="32">
        <f>MOD(D29,52)</f>
        <v>10</v>
      </c>
      <c r="H29" s="3" t="str">
        <f>IF(F29=0,"",B29)</f>
        <v>Caisse 1</v>
      </c>
      <c r="I29" s="1">
        <v>10</v>
      </c>
    </row>
    <row r="30" spans="1:15" s="21" customFormat="1" ht="15" x14ac:dyDescent="0.2">
      <c r="A30" s="36"/>
      <c r="B30" s="20"/>
      <c r="C30" s="6"/>
      <c r="D30" s="33"/>
      <c r="E30" s="33"/>
      <c r="G30" s="20" t="str">
        <f t="shared" si="2"/>
        <v/>
      </c>
      <c r="H30" s="1" t="s">
        <v>4</v>
      </c>
    </row>
    <row r="31" spans="1:15" ht="16.5" thickBot="1" x14ac:dyDescent="0.3">
      <c r="A31" s="35"/>
      <c r="B31" s="31" t="s">
        <v>3</v>
      </c>
      <c r="D31" s="6"/>
      <c r="F31" s="26"/>
      <c r="H31" s="1" t="str">
        <f>IF(F31=0,"",B31)</f>
        <v/>
      </c>
      <c r="I31" s="1" t="s">
        <v>4</v>
      </c>
    </row>
    <row r="32" spans="1:15" ht="15.75" thickBot="1" x14ac:dyDescent="0.3">
      <c r="A32" s="35">
        <v>9</v>
      </c>
      <c r="B32" s="3" t="s">
        <v>30</v>
      </c>
      <c r="C32" s="43">
        <v>8909412140</v>
      </c>
      <c r="D32" s="10">
        <v>2</v>
      </c>
      <c r="E32" s="32">
        <f>IF(MOD(D32,46)=0,D32/46,FLOOR(D32,46)/46)</f>
        <v>0</v>
      </c>
      <c r="F32" s="32">
        <f>MOD(D32,46)</f>
        <v>2</v>
      </c>
      <c r="H32" s="3" t="str">
        <f>IF(F32=0,"",B32)</f>
        <v>Caisse 2</v>
      </c>
      <c r="I32" s="1">
        <v>2</v>
      </c>
    </row>
    <row r="33" spans="1:9" ht="15.75" thickBot="1" x14ac:dyDescent="0.3">
      <c r="A33" s="35"/>
      <c r="B33" s="3" t="s">
        <v>31</v>
      </c>
      <c r="C33" s="43">
        <v>8909412490</v>
      </c>
      <c r="D33" s="10">
        <v>0</v>
      </c>
      <c r="E33" s="32">
        <f t="shared" ref="D33:E38" si="3">IF(MOD(D33,46)=0,D33/46,FLOOR(D33,46)/46)</f>
        <v>0</v>
      </c>
      <c r="F33" s="32">
        <f t="shared" ref="E33:F38" si="4">MOD(D33,46)</f>
        <v>0</v>
      </c>
      <c r="H33" s="3" t="str">
        <f>IF(F33=0,"",B33)</f>
        <v/>
      </c>
      <c r="I33" s="1" t="s">
        <v>4</v>
      </c>
    </row>
    <row r="34" spans="1:9" ht="15.75" thickBot="1" x14ac:dyDescent="0.3">
      <c r="A34" s="35"/>
      <c r="B34" s="3" t="s">
        <v>32</v>
      </c>
      <c r="C34" s="47">
        <v>8909412550</v>
      </c>
      <c r="D34" s="10">
        <v>0</v>
      </c>
      <c r="E34" s="32">
        <f t="shared" si="3"/>
        <v>0</v>
      </c>
      <c r="F34" s="32">
        <f t="shared" si="4"/>
        <v>0</v>
      </c>
      <c r="H34" s="14" t="str">
        <f>IF(F34=0,"",B34)</f>
        <v/>
      </c>
      <c r="I34" s="1" t="s">
        <v>4</v>
      </c>
    </row>
    <row r="35" spans="1:9" ht="15.75" thickBot="1" x14ac:dyDescent="0.3">
      <c r="A35" s="35"/>
      <c r="B35" s="3" t="s">
        <v>33</v>
      </c>
      <c r="C35" s="55">
        <v>8909412540</v>
      </c>
      <c r="D35" s="10">
        <v>0</v>
      </c>
      <c r="E35" s="32">
        <f t="shared" si="3"/>
        <v>0</v>
      </c>
      <c r="F35" s="32">
        <f t="shared" si="4"/>
        <v>0</v>
      </c>
      <c r="H35" s="22" t="str">
        <f>IF(F35=0,"",B35)</f>
        <v/>
      </c>
      <c r="I35" s="1" t="s">
        <v>4</v>
      </c>
    </row>
    <row r="36" spans="1:9" ht="15.75" thickBot="1" x14ac:dyDescent="0.3">
      <c r="A36" s="35"/>
      <c r="B36" s="3" t="s">
        <v>34</v>
      </c>
      <c r="C36" s="56">
        <v>8909410610</v>
      </c>
      <c r="D36" s="10">
        <v>0</v>
      </c>
      <c r="E36" s="32">
        <f t="shared" si="3"/>
        <v>0</v>
      </c>
      <c r="F36" s="32">
        <f t="shared" si="4"/>
        <v>0</v>
      </c>
      <c r="H36" s="23" t="str">
        <f>IF(F36=0,"",B36)</f>
        <v/>
      </c>
      <c r="I36" s="1" t="s">
        <v>4</v>
      </c>
    </row>
    <row r="37" spans="1:9" ht="15.75" thickBot="1" x14ac:dyDescent="0.3">
      <c r="A37" s="35"/>
      <c r="B37" s="3" t="s">
        <v>35</v>
      </c>
      <c r="C37" s="56">
        <v>8909411050</v>
      </c>
      <c r="D37" s="10">
        <v>0</v>
      </c>
      <c r="E37" s="32">
        <f t="shared" si="3"/>
        <v>0</v>
      </c>
      <c r="F37" s="32">
        <f t="shared" si="4"/>
        <v>0</v>
      </c>
      <c r="H37" s="23" t="str">
        <f>IF(F37=0,"",B37)</f>
        <v/>
      </c>
      <c r="I37" s="1" t="s">
        <v>4</v>
      </c>
    </row>
    <row r="38" spans="1:9" ht="15" thickBot="1" x14ac:dyDescent="0.25">
      <c r="A38" s="35"/>
      <c r="B38" s="3" t="s">
        <v>36</v>
      </c>
      <c r="C38" s="57">
        <v>8909411930</v>
      </c>
      <c r="D38" s="32">
        <v>0</v>
      </c>
      <c r="E38" s="32">
        <f t="shared" si="3"/>
        <v>0</v>
      </c>
      <c r="G38" s="59" t="str">
        <f t="shared" si="2"/>
        <v/>
      </c>
      <c r="H38" s="1" t="s">
        <v>4</v>
      </c>
    </row>
    <row r="39" spans="1:9" ht="25.5" x14ac:dyDescent="0.2">
      <c r="C39" s="34" t="s">
        <v>37</v>
      </c>
      <c r="D39" s="25">
        <f>SUM(D3:D38)</f>
        <v>225</v>
      </c>
      <c r="E39" s="24"/>
    </row>
  </sheetData>
  <conditionalFormatting sqref="D3:D23 D29 C30 D31:D37">
    <cfRule type="cellIs" dxfId="4" priority="4" stopIfTrue="1" operator="notEqual">
      <formula>0</formula>
    </cfRule>
  </conditionalFormatting>
  <conditionalFormatting sqref="F28">
    <cfRule type="cellIs" dxfId="3" priority="3" operator="greaterThan">
      <formula>0</formula>
    </cfRule>
  </conditionalFormatting>
  <conditionalFormatting sqref="D13">
    <cfRule type="cellIs" dxfId="2" priority="2" operator="greaterThan">
      <formula>$E$3</formula>
    </cfRule>
  </conditionalFormatting>
  <conditionalFormatting sqref="E1:E25 D24:D28 E29 D30 D38:D1048576 E31:E38">
    <cfRule type="cellIs" dxfId="1" priority="1" operator="greaterThan">
      <formula>0</formula>
    </cfRule>
  </conditionalFormatting>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7"/>
  <sheetViews>
    <sheetView tabSelected="1" workbookViewId="0">
      <selection activeCell="I13" sqref="I13"/>
    </sheetView>
  </sheetViews>
  <sheetFormatPr baseColWidth="10" defaultRowHeight="15" x14ac:dyDescent="0.25"/>
  <cols>
    <col min="1" max="1" width="29.28515625" style="42" bestFit="1" customWidth="1"/>
    <col min="2" max="2" width="13" style="42" bestFit="1" customWidth="1"/>
    <col min="3" max="3" width="16.42578125" style="42" bestFit="1" customWidth="1"/>
    <col min="4" max="4" width="13.5703125" style="42" bestFit="1" customWidth="1"/>
    <col min="5" max="16384" width="11.42578125" style="42"/>
  </cols>
  <sheetData>
    <row r="1" spans="1:8" ht="15.75" thickBot="1" x14ac:dyDescent="0.3">
      <c r="A1" s="38" t="s">
        <v>2</v>
      </c>
      <c r="B1" s="39"/>
      <c r="C1" s="40" t="s">
        <v>40</v>
      </c>
      <c r="D1" s="41" t="s">
        <v>41</v>
      </c>
    </row>
    <row r="2" spans="1:8" ht="15.75" thickBot="1" x14ac:dyDescent="0.3">
      <c r="A2" s="3" t="s">
        <v>5</v>
      </c>
      <c r="B2" s="43">
        <v>8909411470</v>
      </c>
      <c r="C2" s="44">
        <v>1.93</v>
      </c>
      <c r="D2" s="44" t="s">
        <v>42</v>
      </c>
      <c r="F2" s="60"/>
      <c r="G2" s="61"/>
      <c r="H2" s="62"/>
    </row>
    <row r="3" spans="1:8" ht="15.75" thickBot="1" x14ac:dyDescent="0.3">
      <c r="A3" s="3" t="s">
        <v>6</v>
      </c>
      <c r="B3" s="43">
        <v>8909412360</v>
      </c>
      <c r="C3" s="44">
        <v>1.93</v>
      </c>
      <c r="D3" s="44" t="s">
        <v>42</v>
      </c>
      <c r="F3" s="63" t="s">
        <v>43</v>
      </c>
      <c r="G3" s="64"/>
      <c r="H3" s="65"/>
    </row>
    <row r="4" spans="1:8" ht="15.75" thickBot="1" x14ac:dyDescent="0.3">
      <c r="A4" s="3" t="s">
        <v>7</v>
      </c>
      <c r="B4" s="43">
        <v>8909411480</v>
      </c>
      <c r="C4" s="44">
        <v>1.84</v>
      </c>
      <c r="D4" s="44" t="s">
        <v>44</v>
      </c>
      <c r="E4" s="45"/>
      <c r="F4" s="63" t="s">
        <v>45</v>
      </c>
      <c r="G4" s="64"/>
      <c r="H4" s="65"/>
    </row>
    <row r="5" spans="1:8" ht="15.75" thickBot="1" x14ac:dyDescent="0.3">
      <c r="A5" s="3" t="s">
        <v>8</v>
      </c>
      <c r="B5" s="43">
        <v>8909412350</v>
      </c>
      <c r="C5" s="44">
        <v>1.84</v>
      </c>
      <c r="D5" s="44" t="s">
        <v>44</v>
      </c>
      <c r="F5" s="66"/>
      <c r="G5" s="67"/>
      <c r="H5" s="68"/>
    </row>
    <row r="6" spans="1:8" ht="15.75" thickBot="1" x14ac:dyDescent="0.3">
      <c r="A6" s="3" t="s">
        <v>9</v>
      </c>
      <c r="B6" s="43">
        <v>8901600030</v>
      </c>
      <c r="C6" s="44">
        <v>1.84</v>
      </c>
      <c r="D6" s="44" t="s">
        <v>44</v>
      </c>
    </row>
    <row r="7" spans="1:8" ht="15.75" thickBot="1" x14ac:dyDescent="0.3">
      <c r="A7" s="3" t="s">
        <v>10</v>
      </c>
      <c r="B7" s="43">
        <v>8909412670</v>
      </c>
      <c r="C7" s="44">
        <v>1.84</v>
      </c>
      <c r="D7" s="44" t="s">
        <v>44</v>
      </c>
    </row>
    <row r="8" spans="1:8" ht="15.75" thickBot="1" x14ac:dyDescent="0.3">
      <c r="A8" s="3" t="s">
        <v>11</v>
      </c>
      <c r="B8" s="43">
        <v>8909412660</v>
      </c>
      <c r="C8" s="44">
        <v>1.84</v>
      </c>
      <c r="D8" s="44" t="s">
        <v>44</v>
      </c>
    </row>
    <row r="9" spans="1:8" ht="15.75" thickBot="1" x14ac:dyDescent="0.3">
      <c r="A9" s="3" t="s">
        <v>12</v>
      </c>
      <c r="B9" s="43">
        <v>8909412580</v>
      </c>
      <c r="C9" s="44">
        <v>1.76</v>
      </c>
      <c r="D9" s="44" t="s">
        <v>46</v>
      </c>
    </row>
    <row r="10" spans="1:8" ht="15.75" thickBot="1" x14ac:dyDescent="0.3">
      <c r="A10" s="3" t="s">
        <v>13</v>
      </c>
      <c r="B10" s="43">
        <v>8909412130</v>
      </c>
      <c r="C10" s="44">
        <v>1.81</v>
      </c>
      <c r="D10" s="44" t="s">
        <v>47</v>
      </c>
    </row>
    <row r="11" spans="1:8" ht="15.75" thickBot="1" x14ac:dyDescent="0.3">
      <c r="A11" s="3" t="s">
        <v>14</v>
      </c>
      <c r="B11" s="43">
        <v>8909412480</v>
      </c>
      <c r="C11" s="44">
        <v>1.81</v>
      </c>
      <c r="D11" s="44" t="s">
        <v>47</v>
      </c>
    </row>
    <row r="12" spans="1:8" ht="15.75" thickBot="1" x14ac:dyDescent="0.3">
      <c r="A12" s="3" t="s">
        <v>15</v>
      </c>
      <c r="B12" s="43">
        <v>8909412770</v>
      </c>
      <c r="C12" s="44">
        <v>1.77</v>
      </c>
      <c r="D12" s="44" t="s">
        <v>48</v>
      </c>
    </row>
    <row r="13" spans="1:8" ht="15.75" thickBot="1" x14ac:dyDescent="0.3">
      <c r="A13" s="3" t="s">
        <v>16</v>
      </c>
      <c r="B13" s="43">
        <v>8909413120</v>
      </c>
      <c r="C13" s="44">
        <v>1.99</v>
      </c>
      <c r="D13" s="44" t="s">
        <v>49</v>
      </c>
    </row>
    <row r="14" spans="1:8" ht="15.75" thickBot="1" x14ac:dyDescent="0.3">
      <c r="A14" s="11" t="s">
        <v>17</v>
      </c>
      <c r="B14" s="46">
        <v>8909412430</v>
      </c>
      <c r="C14" s="44">
        <v>1.93</v>
      </c>
      <c r="D14" s="44" t="s">
        <v>42</v>
      </c>
    </row>
    <row r="15" spans="1:8" ht="15.75" thickBot="1" x14ac:dyDescent="0.3">
      <c r="A15" s="11" t="s">
        <v>18</v>
      </c>
      <c r="B15" s="47">
        <v>8909412390</v>
      </c>
      <c r="C15" s="44">
        <v>1.84</v>
      </c>
      <c r="D15" s="44" t="s">
        <v>44</v>
      </c>
    </row>
    <row r="16" spans="1:8" x14ac:dyDescent="0.25">
      <c r="A16" s="11" t="s">
        <v>19</v>
      </c>
      <c r="B16" s="48">
        <v>8909412640</v>
      </c>
      <c r="C16" s="44">
        <v>1.76</v>
      </c>
      <c r="D16" s="44" t="s">
        <v>46</v>
      </c>
    </row>
    <row r="17" spans="1:4" x14ac:dyDescent="0.25">
      <c r="A17" s="16" t="s">
        <v>20</v>
      </c>
      <c r="B17" s="49">
        <v>8909412420</v>
      </c>
      <c r="C17" s="44">
        <v>1.93</v>
      </c>
      <c r="D17" s="44" t="s">
        <v>42</v>
      </c>
    </row>
    <row r="18" spans="1:4" x14ac:dyDescent="0.25">
      <c r="A18" s="16" t="s">
        <v>21</v>
      </c>
      <c r="B18" s="49">
        <v>8909412380</v>
      </c>
      <c r="C18" s="44">
        <v>1.84</v>
      </c>
      <c r="D18" s="44" t="s">
        <v>44</v>
      </c>
    </row>
    <row r="19" spans="1:4" x14ac:dyDescent="0.25">
      <c r="A19" s="17" t="s">
        <v>22</v>
      </c>
      <c r="B19" s="50">
        <v>8909412410</v>
      </c>
      <c r="C19" s="44">
        <v>1.93</v>
      </c>
      <c r="D19" s="44" t="s">
        <v>42</v>
      </c>
    </row>
    <row r="20" spans="1:4" x14ac:dyDescent="0.25">
      <c r="A20" s="17" t="s">
        <v>23</v>
      </c>
      <c r="B20" s="50">
        <v>8909412370</v>
      </c>
      <c r="C20" s="44">
        <v>1.84</v>
      </c>
      <c r="D20" s="44" t="s">
        <v>44</v>
      </c>
    </row>
    <row r="21" spans="1:4" x14ac:dyDescent="0.25">
      <c r="A21" s="17" t="s">
        <v>24</v>
      </c>
      <c r="B21" s="50">
        <v>8909412620</v>
      </c>
      <c r="C21" s="44">
        <v>1.76</v>
      </c>
      <c r="D21" s="44" t="s">
        <v>46</v>
      </c>
    </row>
    <row r="22" spans="1:4" x14ac:dyDescent="0.25">
      <c r="A22" s="18" t="s">
        <v>25</v>
      </c>
      <c r="B22" s="51">
        <v>8909412440</v>
      </c>
      <c r="C22" s="44">
        <v>1.84</v>
      </c>
      <c r="D22" s="44" t="s">
        <v>44</v>
      </c>
    </row>
    <row r="23" spans="1:4" x14ac:dyDescent="0.25">
      <c r="A23" s="19" t="s">
        <v>26</v>
      </c>
      <c r="B23" s="52">
        <v>8909411920</v>
      </c>
      <c r="C23" s="44">
        <v>1.9</v>
      </c>
      <c r="D23" s="44" t="s">
        <v>50</v>
      </c>
    </row>
    <row r="24" spans="1:4" x14ac:dyDescent="0.25">
      <c r="A24" s="19" t="s">
        <v>27</v>
      </c>
      <c r="B24" s="52">
        <v>8909411900</v>
      </c>
      <c r="C24" s="44">
        <v>1.82</v>
      </c>
      <c r="D24" s="44" t="s">
        <v>51</v>
      </c>
    </row>
    <row r="25" spans="1:4" x14ac:dyDescent="0.25">
      <c r="A25" s="53"/>
      <c r="B25" s="53"/>
    </row>
    <row r="26" spans="1:4" x14ac:dyDescent="0.25">
      <c r="A26" s="53"/>
      <c r="B26" s="53"/>
    </row>
    <row r="27" spans="1:4" ht="15.75" thickBot="1" x14ac:dyDescent="0.3">
      <c r="A27" s="38" t="s">
        <v>52</v>
      </c>
      <c r="B27" s="53"/>
    </row>
    <row r="28" spans="1:4" ht="15.75" thickBot="1" x14ac:dyDescent="0.3">
      <c r="A28" s="3" t="s">
        <v>29</v>
      </c>
      <c r="B28" s="43">
        <v>8909412160</v>
      </c>
      <c r="C28" s="44">
        <v>1.05</v>
      </c>
      <c r="D28" s="44" t="s">
        <v>53</v>
      </c>
    </row>
    <row r="29" spans="1:4" ht="15.75" thickBot="1" x14ac:dyDescent="0.3">
      <c r="A29" s="20"/>
      <c r="B29" s="54"/>
    </row>
    <row r="30" spans="1:4" ht="15.75" thickBot="1" x14ac:dyDescent="0.3">
      <c r="A30" s="38" t="s">
        <v>3</v>
      </c>
      <c r="B30" s="54"/>
    </row>
    <row r="31" spans="1:4" ht="15.75" thickBot="1" x14ac:dyDescent="0.3">
      <c r="A31" s="3" t="s">
        <v>30</v>
      </c>
      <c r="B31" s="43">
        <v>8909412140</v>
      </c>
      <c r="C31" s="44">
        <v>1.24</v>
      </c>
      <c r="D31" s="44" t="s">
        <v>54</v>
      </c>
    </row>
    <row r="32" spans="1:4" ht="15.75" thickBot="1" x14ac:dyDescent="0.3">
      <c r="A32" s="3" t="s">
        <v>31</v>
      </c>
      <c r="B32" s="43">
        <v>8909412490</v>
      </c>
      <c r="C32" s="44">
        <v>1.24</v>
      </c>
      <c r="D32" s="44" t="s">
        <v>54</v>
      </c>
    </row>
    <row r="33" spans="1:4" ht="15.75" thickBot="1" x14ac:dyDescent="0.3">
      <c r="A33" s="3" t="s">
        <v>32</v>
      </c>
      <c r="B33" s="47">
        <v>8909412550</v>
      </c>
      <c r="C33" s="44">
        <v>1.24</v>
      </c>
      <c r="D33" s="44" t="s">
        <v>54</v>
      </c>
    </row>
    <row r="34" spans="1:4" ht="15.75" thickBot="1" x14ac:dyDescent="0.3">
      <c r="A34" s="3" t="s">
        <v>33</v>
      </c>
      <c r="B34" s="55">
        <v>8909412540</v>
      </c>
      <c r="C34" s="44">
        <v>1.24</v>
      </c>
      <c r="D34" s="44" t="s">
        <v>54</v>
      </c>
    </row>
    <row r="35" spans="1:4" ht="15.75" thickBot="1" x14ac:dyDescent="0.3">
      <c r="A35" s="3" t="s">
        <v>34</v>
      </c>
      <c r="B35" s="56">
        <v>8909410610</v>
      </c>
      <c r="C35" s="44">
        <v>1.24</v>
      </c>
      <c r="D35" s="44" t="s">
        <v>54</v>
      </c>
    </row>
    <row r="36" spans="1:4" ht="15.75" thickBot="1" x14ac:dyDescent="0.3">
      <c r="A36" s="3" t="s">
        <v>35</v>
      </c>
      <c r="B36" s="56">
        <v>8909411050</v>
      </c>
      <c r="C36" s="44">
        <v>1.24</v>
      </c>
      <c r="D36" s="44" t="s">
        <v>54</v>
      </c>
    </row>
    <row r="37" spans="1:4" ht="15.75" thickBot="1" x14ac:dyDescent="0.3">
      <c r="A37" s="3" t="s">
        <v>36</v>
      </c>
      <c r="B37" s="57">
        <v>8909411930</v>
      </c>
      <c r="C37" s="44">
        <v>1.24</v>
      </c>
      <c r="D37" s="44" t="s">
        <v>54</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 --</vt:lpstr>
      <vt:lpstr>Dim Palettes </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Myriam Henchi</dc:creator>
  <cp:lastModifiedBy>Myriam Henchi</cp:lastModifiedBy>
  <dcterms:created xsi:type="dcterms:W3CDTF">2016-01-29T10:03:26Z</dcterms:created>
  <dcterms:modified xsi:type="dcterms:W3CDTF">2016-02-02T15:55:42Z</dcterms:modified>
</cp:coreProperties>
</file>