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vermoos\Desktop\"/>
    </mc:Choice>
  </mc:AlternateContent>
  <bookViews>
    <workbookView xWindow="0" yWindow="0" windowWidth="21570" windowHeight="8430"/>
  </bookViews>
  <sheets>
    <sheet name="Feuil1" sheetId="1" r:id="rId1"/>
    <sheet name="liste" sheetId="2" r:id="rId2"/>
  </sheets>
  <definedNames>
    <definedName name="_xlnm._FilterDatabase" localSheetId="1" hidden="1">liste!$B$1:$F$6</definedName>
    <definedName name="lol">INDIRECT(VLOOKUP(Feuil1!$B$14,Feuil1!$A$34:$C$45,3,0))</definedName>
    <definedName name="noms">#REF!</definedName>
    <definedName name="voiture">INDIRECT(VLOOKUP(Feuil1!$B$14,#REF!,3,0))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1" l="1"/>
  <c r="C44" i="1"/>
  <c r="C43" i="1"/>
  <c r="C42" i="1"/>
  <c r="C41" i="1"/>
  <c r="C40" i="1"/>
  <c r="C39" i="1"/>
  <c r="C38" i="1"/>
  <c r="C37" i="1"/>
  <c r="C36" i="1"/>
  <c r="C35" i="1"/>
  <c r="C34" i="1"/>
  <c r="D22" i="1" l="1"/>
  <c r="B18" i="1" l="1"/>
  <c r="D28" i="1" l="1"/>
  <c r="D24" i="1"/>
  <c r="B24" i="1"/>
  <c r="B32" i="1"/>
  <c r="B28" i="1" l="1"/>
  <c r="D26" i="1"/>
  <c r="B22" i="1"/>
  <c r="B26" i="1"/>
</calcChain>
</file>

<file path=xl/sharedStrings.xml><?xml version="1.0" encoding="utf-8"?>
<sst xmlns="http://schemas.openxmlformats.org/spreadsheetml/2006/main" count="136" uniqueCount="88">
  <si>
    <t>marque</t>
  </si>
  <si>
    <t>model</t>
  </si>
  <si>
    <t>c02</t>
  </si>
  <si>
    <t>longeur</t>
  </si>
  <si>
    <t>CITROEN</t>
  </si>
  <si>
    <t>PEUGEOT</t>
  </si>
  <si>
    <t>SKODA</t>
  </si>
  <si>
    <t>TOYOTA</t>
  </si>
  <si>
    <t>RENAULT</t>
  </si>
  <si>
    <t>C3 PICASSO</t>
  </si>
  <si>
    <t>FABIA</t>
  </si>
  <si>
    <t>YARIS HYBRID</t>
  </si>
  <si>
    <t>2 passagers</t>
  </si>
  <si>
    <t>3 passagers</t>
  </si>
  <si>
    <t>CLIO 4</t>
  </si>
  <si>
    <t>101g</t>
  </si>
  <si>
    <t>79g</t>
  </si>
  <si>
    <t>90g</t>
  </si>
  <si>
    <t>93g</t>
  </si>
  <si>
    <t>75g</t>
  </si>
  <si>
    <t xml:space="preserve">prévus pour </t>
  </si>
  <si>
    <t>volume coffre</t>
  </si>
  <si>
    <t>nombre de place</t>
  </si>
  <si>
    <t>CARACTERISTIQUES DE NOS VEHICULES</t>
  </si>
  <si>
    <t>SELECTIONNER UN VEHICULE</t>
  </si>
  <si>
    <t>Longueur</t>
  </si>
  <si>
    <t>longuer</t>
  </si>
  <si>
    <t>age</t>
  </si>
  <si>
    <t>conso</t>
  </si>
  <si>
    <t>carburant</t>
  </si>
  <si>
    <t>conso mixte :</t>
  </si>
  <si>
    <t>puii fis</t>
  </si>
  <si>
    <t>puissance fiscale :</t>
  </si>
  <si>
    <t xml:space="preserve">        MARQUES :</t>
  </si>
  <si>
    <t xml:space="preserve">       CO2 :</t>
  </si>
  <si>
    <t xml:space="preserve">       carburant: </t>
  </si>
  <si>
    <t xml:space="preserve">       Nombre de places :</t>
  </si>
  <si>
    <t xml:space="preserve">        volume coffre ;</t>
  </si>
  <si>
    <t>VIVARO</t>
  </si>
  <si>
    <t>OPEL</t>
  </si>
  <si>
    <t>TRAFIC</t>
  </si>
  <si>
    <t>JUMPY</t>
  </si>
  <si>
    <t>CARAVELLE 8P</t>
  </si>
  <si>
    <t>CARAVELLE 9P</t>
  </si>
  <si>
    <t>VOLKSWAGEN</t>
  </si>
  <si>
    <t>BERLINGO</t>
  </si>
  <si>
    <t>DIESEL</t>
  </si>
  <si>
    <t>4 passagers</t>
  </si>
  <si>
    <t>7 passagers</t>
  </si>
  <si>
    <t>8 passagers</t>
  </si>
  <si>
    <t>4,063m</t>
  </si>
  <si>
    <t>4,38 m</t>
  </si>
  <si>
    <t>4,078 m</t>
  </si>
  <si>
    <t>5,01 m</t>
  </si>
  <si>
    <t>3,99 m</t>
  </si>
  <si>
    <t>4,80 m</t>
  </si>
  <si>
    <t>3,90 m</t>
  </si>
  <si>
    <t xml:space="preserve"> 285 L</t>
  </si>
  <si>
    <t>620 L</t>
  </si>
  <si>
    <t>285 L</t>
  </si>
  <si>
    <t>3,0 L</t>
  </si>
  <si>
    <t>3,97 m</t>
  </si>
  <si>
    <t>3,9 L</t>
  </si>
  <si>
    <t>500 L</t>
  </si>
  <si>
    <t>CAPTUR</t>
  </si>
  <si>
    <t>330 L</t>
  </si>
  <si>
    <t>300 L</t>
  </si>
  <si>
    <t>3,4 L</t>
  </si>
  <si>
    <t>95 g</t>
  </si>
  <si>
    <t>377 l</t>
  </si>
  <si>
    <t>4,12 m</t>
  </si>
  <si>
    <t>3,6 L</t>
  </si>
  <si>
    <t>AGE : MOINS DE 1 AN</t>
  </si>
  <si>
    <t>AGE : MOINS DE 3 ANS</t>
  </si>
  <si>
    <t>6,1 L</t>
  </si>
  <si>
    <t>113g</t>
  </si>
  <si>
    <t>5,00 m et 5,40 m</t>
  </si>
  <si>
    <t>4,3 L</t>
  </si>
  <si>
    <t>6,6 L</t>
  </si>
  <si>
    <t>5,7 L</t>
  </si>
  <si>
    <t>3,5 L</t>
  </si>
  <si>
    <t>ESSENCE/ELECTRIC</t>
  </si>
  <si>
    <t>non significatif</t>
  </si>
  <si>
    <t>PREVU pour :</t>
  </si>
  <si>
    <t>YARIS hybrid</t>
  </si>
  <si>
    <t>caravelle 8p</t>
  </si>
  <si>
    <t>caravelle 9p</t>
  </si>
  <si>
    <t>jumpy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</si>
</sst>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orbel"/>
      <family val="2"/>
      <scheme val="minor"/>
    </font>
    <font>
      <sz val="11"/>
      <color theme="1"/>
      <name val="Franklin Gothic Heavy"/>
      <family val="2"/>
    </font>
    <font>
      <sz val="24"/>
      <color theme="1"/>
      <name val="Corbel"/>
      <family val="2"/>
      <scheme val="minor"/>
    </font>
    <font>
      <sz val="16"/>
      <color theme="1"/>
      <name val="Franklin Gothic Heavy"/>
      <family val="2"/>
    </font>
    <font>
      <b/>
      <sz val="26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gradientFill degree="45">
        <stop position="0">
          <color theme="3" tint="0.40000610370189521"/>
        </stop>
        <stop position="1">
          <color theme="5" tint="0.59999389629810485"/>
        </stop>
      </gradient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" fillId="3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3" fillId="0" borderId="5" xfId="0" applyFont="1" applyBorder="1" applyAlignment="1">
      <alignment horizontal="center"/>
    </xf>
    <xf numFmtId="0" fontId="0" fillId="0" borderId="9" xfId="0" applyBorder="1"/>
    <xf numFmtId="0" fontId="1" fillId="11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4" fillId="10" borderId="3" xfId="0" applyFont="1" applyFill="1" applyBorder="1" applyAlignment="1" applyProtection="1">
      <alignment horizontal="center"/>
      <protection locked="0"/>
    </xf>
    <xf numFmtId="0" fontId="4" fillId="10" borderId="4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emf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1288199</xdr:colOff>
      <xdr:row>20</xdr:row>
      <xdr:rowOff>131027</xdr:rowOff>
    </xdr:from>
    <xdr:to>
      <xdr:col>0</xdr:col>
      <xdr:colOff>1778749</xdr:colOff>
      <xdr:row>22</xdr:row>
      <xdr:rowOff>76432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199" y="3580936"/>
          <a:ext cx="499293" cy="340344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39</xdr:row>
      <xdr:rowOff>76201</xdr:rowOff>
    </xdr:from>
    <xdr:to>
      <xdr:col>1</xdr:col>
      <xdr:colOff>1483120</xdr:colOff>
      <xdr:row>39</xdr:row>
      <xdr:rowOff>436201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5" y="10791826"/>
          <a:ext cx="835420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666750</xdr:colOff>
      <xdr:row>41</xdr:row>
      <xdr:rowOff>128550</xdr:rowOff>
    </xdr:from>
    <xdr:to>
      <xdr:col>1</xdr:col>
      <xdr:colOff>1146750</xdr:colOff>
      <xdr:row>41</xdr:row>
      <xdr:rowOff>488550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" y="11853825"/>
          <a:ext cx="480000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781050</xdr:colOff>
      <xdr:row>40</xdr:row>
      <xdr:rowOff>73819</xdr:rowOff>
    </xdr:from>
    <xdr:to>
      <xdr:col>1</xdr:col>
      <xdr:colOff>1261050</xdr:colOff>
      <xdr:row>40</xdr:row>
      <xdr:rowOff>433819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8425" y="11294269"/>
          <a:ext cx="480000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762837</xdr:colOff>
      <xdr:row>38</xdr:row>
      <xdr:rowOff>61802</xdr:rowOff>
    </xdr:from>
    <xdr:to>
      <xdr:col>1</xdr:col>
      <xdr:colOff>1303243</xdr:colOff>
      <xdr:row>38</xdr:row>
      <xdr:rowOff>421802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0212" y="10272602"/>
          <a:ext cx="540406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992850</xdr:colOff>
      <xdr:row>37</xdr:row>
      <xdr:rowOff>108178</xdr:rowOff>
    </xdr:from>
    <xdr:to>
      <xdr:col>1</xdr:col>
      <xdr:colOff>1567392</xdr:colOff>
      <xdr:row>37</xdr:row>
      <xdr:rowOff>468178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0225" y="8556853"/>
          <a:ext cx="574542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1171576</xdr:colOff>
      <xdr:row>36</xdr:row>
      <xdr:rowOff>86851</xdr:rowOff>
    </xdr:from>
    <xdr:to>
      <xdr:col>1</xdr:col>
      <xdr:colOff>1826309</xdr:colOff>
      <xdr:row>36</xdr:row>
      <xdr:rowOff>446851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1" y="8345026"/>
          <a:ext cx="654733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711825</xdr:colOff>
      <xdr:row>35</xdr:row>
      <xdr:rowOff>73650</xdr:rowOff>
    </xdr:from>
    <xdr:to>
      <xdr:col>1</xdr:col>
      <xdr:colOff>1437809</xdr:colOff>
      <xdr:row>35</xdr:row>
      <xdr:rowOff>433650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9200" y="8769975"/>
          <a:ext cx="725984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742950</xdr:colOff>
      <xdr:row>34</xdr:row>
      <xdr:rowOff>102147</xdr:rowOff>
    </xdr:from>
    <xdr:to>
      <xdr:col>1</xdr:col>
      <xdr:colOff>1301034</xdr:colOff>
      <xdr:row>34</xdr:row>
      <xdr:rowOff>462147</xdr:rowOff>
    </xdr:to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293647"/>
          <a:ext cx="558084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685800</xdr:colOff>
      <xdr:row>33</xdr:row>
      <xdr:rowOff>69560</xdr:rowOff>
    </xdr:from>
    <xdr:to>
      <xdr:col>1</xdr:col>
      <xdr:colOff>1257591</xdr:colOff>
      <xdr:row>33</xdr:row>
      <xdr:rowOff>429560</xdr:rowOff>
    </xdr:to>
    <xdr:pic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3175" y="7756235"/>
          <a:ext cx="571791" cy="3600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686180</xdr:colOff>
      <xdr:row>42</xdr:row>
      <xdr:rowOff>38102</xdr:rowOff>
    </xdr:from>
    <xdr:to>
      <xdr:col>1</xdr:col>
      <xdr:colOff>1451608</xdr:colOff>
      <xdr:row>43</xdr:row>
      <xdr:rowOff>1</xdr:rowOff>
    </xdr:to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3555" y="12268202"/>
          <a:ext cx="765428" cy="46672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666750</xdr:colOff>
      <xdr:row>44</xdr:row>
      <xdr:rowOff>76199</xdr:rowOff>
    </xdr:from>
    <xdr:to>
      <xdr:col>1</xdr:col>
      <xdr:colOff>1307527</xdr:colOff>
      <xdr:row>44</xdr:row>
      <xdr:rowOff>436199</xdr:rowOff>
    </xdr:to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" y="13315949"/>
          <a:ext cx="640777" cy="36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761999</xdr:colOff>
          <xdr:row>31</xdr:row>
          <xdr:rowOff>95251</xdr:rowOff>
        </xdr:from>
        <xdr:to>
          <xdr:col>7</xdr:col>
          <xdr:colOff>88599</xdr:colOff>
          <xdr:row>34</xdr:row>
          <xdr:rowOff>142876</xdr:rowOff>
        </xdr:to>
        <xdr:pic>
          <xdr:nvPicPr>
            <xdr:cNvPr id="41" name="Image 40"/>
            <xdr:cNvPicPr>
              <a:picLocks noChangeAspect="1" noChangeArrowheads="1"/>
              <a:extLst>
                <a:ext uri="{84589F7E-364E-4C9E-8A38-B11213B215E9}">
                  <a14:cameraTool cellRange="lol" spid="_x0000_s1046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6067424" y="7400926"/>
              <a:ext cx="3698575" cy="9334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À bandes">
      <a:maj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0"/>
  <sheetViews>
    <sheetView tabSelected="1" showWhiteSpace="0" topLeftCell="A38" zoomScaleNormal="100" zoomScaleSheetLayoutView="106" workbookViewId="0">
      <selection activeCell="D43" sqref="D43"/>
    </sheetView>
  </sheetViews>
  <sheetFormatPr baseColWidth="10" defaultRowHeight="15" x14ac:dyDescent="0.25"/>
  <cols>
    <col min="1" max="1" width="24.375" style="1" customWidth="1"/>
    <col min="2" max="2" width="26.25" style="1" customWidth="1"/>
    <col min="3" max="3" width="19" customWidth="1"/>
    <col min="4" max="4" width="24.375" customWidth="1"/>
  </cols>
  <sheetData>
    <row r="1" spans="1:5" x14ac:dyDescent="0.25">
      <c r="A1" s="2"/>
      <c r="B1" s="2"/>
      <c r="C1" s="3"/>
      <c r="D1" s="3"/>
      <c r="E1" s="3"/>
    </row>
    <row r="2" spans="1:5" x14ac:dyDescent="0.25">
      <c r="A2" s="2"/>
      <c r="B2" s="2"/>
      <c r="C2" s="3"/>
      <c r="D2" s="3"/>
      <c r="E2" s="3"/>
    </row>
    <row r="3" spans="1:5" x14ac:dyDescent="0.25">
      <c r="A3" s="2"/>
      <c r="B3" s="2"/>
      <c r="C3" s="3"/>
      <c r="D3" s="3"/>
      <c r="E3" s="3"/>
    </row>
    <row r="4" spans="1:5" x14ac:dyDescent="0.25">
      <c r="A4" s="2"/>
      <c r="B4" s="2"/>
      <c r="C4" s="3"/>
      <c r="D4" s="3"/>
      <c r="E4" s="3"/>
    </row>
    <row r="5" spans="1:5" x14ac:dyDescent="0.25">
      <c r="A5" s="2"/>
      <c r="B5" s="2"/>
      <c r="C5" s="3"/>
      <c r="D5" s="3"/>
      <c r="E5" s="3"/>
    </row>
    <row r="6" spans="1:5" ht="81.75" customHeight="1" x14ac:dyDescent="0.25">
      <c r="A6" s="2"/>
      <c r="B6" s="2"/>
      <c r="C6" s="3"/>
      <c r="D6" s="3"/>
      <c r="E6" s="3"/>
    </row>
    <row r="7" spans="1:5" x14ac:dyDescent="0.25">
      <c r="A7" s="2"/>
      <c r="B7" s="2"/>
      <c r="C7" s="3"/>
      <c r="D7" s="3"/>
      <c r="E7" s="3"/>
    </row>
    <row r="8" spans="1:5" ht="2.25" customHeight="1" thickBot="1" x14ac:dyDescent="0.3">
      <c r="A8" s="2"/>
      <c r="B8" s="2"/>
      <c r="C8" s="3"/>
      <c r="D8" s="3"/>
      <c r="E8" s="3"/>
    </row>
    <row r="9" spans="1:5" ht="28.5" customHeight="1" thickBot="1" x14ac:dyDescent="0.55000000000000004">
      <c r="A9" s="25" t="s">
        <v>23</v>
      </c>
      <c r="B9" s="26"/>
      <c r="C9" s="26"/>
      <c r="D9" s="27"/>
      <c r="E9" s="7"/>
    </row>
    <row r="10" spans="1:5" x14ac:dyDescent="0.25">
      <c r="A10" s="2"/>
      <c r="B10" s="2"/>
      <c r="C10" s="3"/>
      <c r="D10" s="3"/>
      <c r="E10" s="3"/>
    </row>
    <row r="11" spans="1:5" x14ac:dyDescent="0.25">
      <c r="A11" s="2"/>
      <c r="B11" s="2"/>
      <c r="C11" s="3"/>
      <c r="D11" s="3"/>
      <c r="E11" s="3"/>
    </row>
    <row r="12" spans="1:5" ht="15.75" thickBot="1" x14ac:dyDescent="0.3">
      <c r="A12" s="2"/>
      <c r="B12" s="2"/>
      <c r="C12" s="3"/>
      <c r="D12" s="3"/>
      <c r="E12" s="3"/>
    </row>
    <row r="13" spans="1:5" x14ac:dyDescent="0.25">
      <c r="A13" s="2"/>
      <c r="B13" s="23" t="s">
        <v>24</v>
      </c>
      <c r="C13" s="24"/>
      <c r="D13" s="3"/>
      <c r="E13" s="3"/>
    </row>
    <row r="14" spans="1:5" ht="33" thickBot="1" x14ac:dyDescent="0.45">
      <c r="A14" s="2"/>
      <c r="B14" s="21" t="s">
        <v>43</v>
      </c>
      <c r="C14" s="22"/>
      <c r="D14" s="3"/>
      <c r="E14" s="3"/>
    </row>
    <row r="15" spans="1:5" x14ac:dyDescent="0.25">
      <c r="A15" s="2"/>
      <c r="B15" s="2"/>
      <c r="C15" s="3"/>
      <c r="D15" s="3"/>
      <c r="E15" s="3"/>
    </row>
    <row r="16" spans="1:5" x14ac:dyDescent="0.25">
      <c r="A16" s="2"/>
      <c r="B16" s="2"/>
      <c r="C16" s="3"/>
      <c r="D16" s="3"/>
      <c r="E16" s="3"/>
    </row>
    <row r="17" spans="1:5" ht="16.5" thickBot="1" x14ac:dyDescent="0.35">
      <c r="A17" s="2"/>
      <c r="B17" s="4"/>
      <c r="C17" s="5"/>
      <c r="D17" s="3"/>
      <c r="E17" s="3"/>
    </row>
    <row r="18" spans="1:5" ht="21.75" thickBot="1" x14ac:dyDescent="0.4">
      <c r="A18" s="6" t="s">
        <v>33</v>
      </c>
      <c r="B18" s="17" t="str">
        <f>IFERROR(VLOOKUP($B$14,liste!A:G,2,FALSE),"")</f>
        <v>VOLKSWAGEN</v>
      </c>
      <c r="D18" s="3"/>
      <c r="E18" s="3"/>
    </row>
    <row r="19" spans="1:5" ht="15.75" x14ac:dyDescent="0.3">
      <c r="A19" s="2"/>
      <c r="B19" s="4"/>
      <c r="C19" s="4"/>
      <c r="D19" s="3"/>
      <c r="E19" s="3"/>
    </row>
    <row r="20" spans="1:5" x14ac:dyDescent="0.25">
      <c r="A20" s="2"/>
      <c r="D20" s="3"/>
      <c r="E20" s="3"/>
    </row>
    <row r="21" spans="1:5" ht="16.5" thickBot="1" x14ac:dyDescent="0.35">
      <c r="A21" s="2"/>
      <c r="B21" s="4"/>
      <c r="C21" s="4"/>
      <c r="D21" s="3"/>
      <c r="E21" s="3"/>
    </row>
    <row r="22" spans="1:5" ht="16.5" thickBot="1" x14ac:dyDescent="0.35">
      <c r="A22" s="4" t="s">
        <v>34</v>
      </c>
      <c r="B22" s="8">
        <f>IFERROR(VLOOKUP($B$14,liste!A:G,3,FALSE),"")</f>
        <v>159</v>
      </c>
      <c r="C22" s="4" t="s">
        <v>30</v>
      </c>
      <c r="D22" s="12" t="str">
        <f>IFERROR(VLOOKUP($B$14,liste!A:Z,10,FALSE),"")</f>
        <v>6,1 L</v>
      </c>
      <c r="E22" s="3"/>
    </row>
    <row r="23" spans="1:5" ht="16.5" thickBot="1" x14ac:dyDescent="0.35">
      <c r="A23" s="4"/>
      <c r="B23" s="4"/>
      <c r="C23" s="4"/>
      <c r="D23" s="4"/>
      <c r="E23" s="3"/>
    </row>
    <row r="24" spans="1:5" ht="16.5" thickBot="1" x14ac:dyDescent="0.35">
      <c r="A24" s="4" t="s">
        <v>35</v>
      </c>
      <c r="B24" s="9" t="str">
        <f>IFERROR(VLOOKUP($B$14,liste!A:M,11,FALSE),"")</f>
        <v>DIESEL</v>
      </c>
      <c r="C24" s="4" t="s">
        <v>32</v>
      </c>
      <c r="D24" s="13">
        <f>IFERROR(VLOOKUP($B$14,liste!A:Z,12,FALSE),"")</f>
        <v>9</v>
      </c>
      <c r="E24" s="3"/>
    </row>
    <row r="25" spans="1:5" ht="16.5" thickBot="1" x14ac:dyDescent="0.35">
      <c r="A25" s="4"/>
      <c r="B25" s="4"/>
      <c r="C25" s="2"/>
      <c r="D25" s="4"/>
      <c r="E25" s="3"/>
    </row>
    <row r="26" spans="1:5" ht="16.5" thickBot="1" x14ac:dyDescent="0.35">
      <c r="A26" s="4" t="s">
        <v>36</v>
      </c>
      <c r="B26" s="11">
        <f>IFERROR(VLOOKUP($B$14,liste!A:G,7,FALSE),"")</f>
        <v>9</v>
      </c>
      <c r="C26" s="4" t="s">
        <v>83</v>
      </c>
      <c r="D26" s="14" t="str">
        <f>IFERROR(VLOOKUP($B$14,liste!A:G,5,FALSE),"")</f>
        <v>8 passagers</v>
      </c>
      <c r="E26" s="3"/>
    </row>
    <row r="27" spans="1:5" ht="16.5" thickBot="1" x14ac:dyDescent="0.35">
      <c r="A27" s="2"/>
      <c r="B27" s="4"/>
      <c r="C27" s="4"/>
      <c r="D27" s="3"/>
      <c r="E27" s="3"/>
    </row>
    <row r="28" spans="1:5" ht="16.5" thickBot="1" x14ac:dyDescent="0.35">
      <c r="A28" s="4" t="s">
        <v>37</v>
      </c>
      <c r="B28" s="10" t="str">
        <f>IFERROR(VLOOKUP($B$14,liste!A:G,6,FALSE),"")</f>
        <v>non significatif</v>
      </c>
      <c r="C28" s="4" t="s">
        <v>25</v>
      </c>
      <c r="D28" s="15" t="str">
        <f>IFERROR(VLOOKUP($B$14,liste!A:Z,8,FALSE),"1")</f>
        <v>5,01 m</v>
      </c>
      <c r="E28" s="3"/>
    </row>
    <row r="29" spans="1:5" ht="15.75" x14ac:dyDescent="0.3">
      <c r="A29" s="4"/>
      <c r="B29" s="4"/>
      <c r="D29" s="3"/>
      <c r="E29" s="3"/>
    </row>
    <row r="30" spans="1:5" ht="15.75" x14ac:dyDescent="0.3">
      <c r="A30" s="2"/>
      <c r="B30" s="4"/>
      <c r="D30" s="3"/>
      <c r="E30" s="3"/>
    </row>
    <row r="31" spans="1:5" ht="16.5" thickBot="1" x14ac:dyDescent="0.35">
      <c r="A31" s="28"/>
      <c r="B31" s="28"/>
      <c r="C31" s="28"/>
      <c r="D31" s="28"/>
      <c r="E31" s="3"/>
    </row>
    <row r="32" spans="1:5" ht="15" customHeight="1" thickBot="1" x14ac:dyDescent="0.35">
      <c r="B32" s="19" t="str">
        <f>IFERROR(VLOOKUP($B$14,liste!A:M,9,FALSE),"")</f>
        <v>AGE : MOINS DE 1 AN</v>
      </c>
      <c r="C32" s="20"/>
      <c r="D32" s="4"/>
      <c r="E32" s="3"/>
    </row>
    <row r="33" spans="1:5" x14ac:dyDescent="0.25">
      <c r="C33" s="3"/>
      <c r="D33" s="3"/>
      <c r="E33" s="3"/>
    </row>
    <row r="34" spans="1:5" ht="39.950000000000003" customHeight="1" x14ac:dyDescent="0.25">
      <c r="A34" s="18" t="s">
        <v>10</v>
      </c>
      <c r="B34" s="18"/>
      <c r="C34" s="18" t="str">
        <f ca="1">CELL("adresse",B34)</f>
        <v>$B$34</v>
      </c>
      <c r="D34" s="3"/>
      <c r="E34" s="3"/>
    </row>
    <row r="35" spans="1:5" ht="39.950000000000003" customHeight="1" x14ac:dyDescent="0.25">
      <c r="A35" s="18" t="s">
        <v>84</v>
      </c>
      <c r="B35" s="18"/>
      <c r="C35" s="18" t="str">
        <f t="shared" ref="C35:C45" ca="1" si="0">CELL("adresse",B35)</f>
        <v>$B$35</v>
      </c>
      <c r="D35" s="3"/>
      <c r="E35" s="3"/>
    </row>
    <row r="36" spans="1:5" ht="39.950000000000003" customHeight="1" x14ac:dyDescent="0.25">
      <c r="A36" s="18" t="s">
        <v>45</v>
      </c>
      <c r="B36" s="18"/>
      <c r="C36" s="18" t="str">
        <f t="shared" ca="1" si="0"/>
        <v>$B$36</v>
      </c>
      <c r="D36" s="3"/>
      <c r="E36" s="3"/>
    </row>
    <row r="37" spans="1:5" ht="39.950000000000003" customHeight="1" x14ac:dyDescent="0.25">
      <c r="A37" s="18" t="s">
        <v>40</v>
      </c>
      <c r="B37" s="18"/>
      <c r="C37" s="18" t="str">
        <f t="shared" ca="1" si="0"/>
        <v>$B$37</v>
      </c>
      <c r="D37" s="3"/>
      <c r="E37" s="3"/>
    </row>
    <row r="38" spans="1:5" ht="39.950000000000003" customHeight="1" x14ac:dyDescent="0.25">
      <c r="A38" s="18">
        <v>208</v>
      </c>
      <c r="B38" s="18"/>
      <c r="C38" s="18" t="str">
        <f t="shared" ca="1" si="0"/>
        <v>$B$38</v>
      </c>
      <c r="D38" s="3"/>
      <c r="E38" s="3"/>
    </row>
    <row r="39" spans="1:5" ht="39.950000000000003" customHeight="1" x14ac:dyDescent="0.25">
      <c r="A39" s="18" t="s">
        <v>38</v>
      </c>
      <c r="B39" s="18"/>
      <c r="C39" s="18" t="str">
        <f t="shared" ca="1" si="0"/>
        <v>$B$39</v>
      </c>
      <c r="D39" s="3"/>
      <c r="E39" s="3"/>
    </row>
    <row r="40" spans="1:5" ht="39.950000000000003" customHeight="1" x14ac:dyDescent="0.25">
      <c r="A40" s="18" t="s">
        <v>9</v>
      </c>
      <c r="B40" s="18"/>
      <c r="C40" s="18" t="str">
        <f t="shared" ca="1" si="0"/>
        <v>$B$40</v>
      </c>
      <c r="D40" s="3"/>
      <c r="E40" s="3"/>
    </row>
    <row r="41" spans="1:5" ht="39.950000000000003" customHeight="1" x14ac:dyDescent="0.25">
      <c r="A41" s="18" t="s">
        <v>64</v>
      </c>
      <c r="B41" s="18"/>
      <c r="C41" s="18" t="str">
        <f t="shared" ca="1" si="0"/>
        <v>$B$41</v>
      </c>
      <c r="D41" s="3"/>
      <c r="E41" s="3"/>
    </row>
    <row r="42" spans="1:5" ht="39.950000000000003" customHeight="1" x14ac:dyDescent="0.25">
      <c r="A42" s="18" t="s">
        <v>14</v>
      </c>
      <c r="B42" s="18"/>
      <c r="C42" s="18" t="str">
        <f t="shared" ca="1" si="0"/>
        <v>$B$42</v>
      </c>
      <c r="D42" s="3"/>
      <c r="E42" s="3"/>
    </row>
    <row r="43" spans="1:5" ht="39.950000000000003" customHeight="1" x14ac:dyDescent="0.25">
      <c r="A43" s="18" t="s">
        <v>85</v>
      </c>
      <c r="B43" s="18"/>
      <c r="C43" s="18" t="str">
        <f t="shared" ca="1" si="0"/>
        <v>$B$43</v>
      </c>
      <c r="D43" s="3"/>
      <c r="E43" s="3"/>
    </row>
    <row r="44" spans="1:5" ht="39.950000000000003" customHeight="1" x14ac:dyDescent="0.25">
      <c r="A44" s="18" t="s">
        <v>86</v>
      </c>
      <c r="B44" s="18"/>
      <c r="C44" s="18" t="str">
        <f t="shared" ca="1" si="0"/>
        <v>$B$44</v>
      </c>
      <c r="D44" s="3"/>
      <c r="E44" s="3"/>
    </row>
    <row r="45" spans="1:5" ht="39.950000000000003" customHeight="1" x14ac:dyDescent="0.25">
      <c r="A45" s="18" t="s">
        <v>87</v>
      </c>
      <c r="B45" s="18"/>
      <c r="C45" s="18" t="str">
        <f t="shared" ca="1" si="0"/>
        <v>$B$45</v>
      </c>
      <c r="D45" s="3"/>
      <c r="E45" s="3"/>
    </row>
    <row r="46" spans="1:5" x14ac:dyDescent="0.25">
      <c r="A46" s="2"/>
      <c r="B46" s="2"/>
      <c r="C46" s="3"/>
      <c r="D46" s="3"/>
      <c r="E46" s="3"/>
    </row>
    <row r="47" spans="1:5" x14ac:dyDescent="0.25">
      <c r="A47" s="2"/>
      <c r="B47" s="2"/>
      <c r="C47" s="3"/>
      <c r="D47" s="3"/>
      <c r="E47" s="3"/>
    </row>
    <row r="48" spans="1:5" x14ac:dyDescent="0.25">
      <c r="A48" s="2"/>
      <c r="B48" s="2"/>
      <c r="C48" s="3"/>
      <c r="D48" s="3"/>
      <c r="E48" s="3"/>
    </row>
    <row r="49" spans="1:5" x14ac:dyDescent="0.25">
      <c r="A49" s="2"/>
      <c r="B49" s="2"/>
      <c r="C49" s="3"/>
      <c r="D49" s="3"/>
      <c r="E49" s="3"/>
    </row>
    <row r="50" spans="1:5" x14ac:dyDescent="0.25">
      <c r="A50" s="2"/>
      <c r="B50" s="2"/>
      <c r="C50" s="3"/>
      <c r="D50" s="3"/>
      <c r="E50" s="3"/>
    </row>
    <row r="51" spans="1:5" x14ac:dyDescent="0.25">
      <c r="A51" s="2"/>
      <c r="B51" s="2"/>
      <c r="C51" s="3"/>
      <c r="D51" s="3"/>
      <c r="E51" s="3"/>
    </row>
    <row r="52" spans="1:5" x14ac:dyDescent="0.25">
      <c r="A52" s="2"/>
      <c r="B52" s="2"/>
      <c r="C52" s="3"/>
      <c r="D52" s="3"/>
      <c r="E52" s="3"/>
    </row>
    <row r="53" spans="1:5" x14ac:dyDescent="0.25">
      <c r="A53" s="2"/>
      <c r="B53" s="2"/>
      <c r="C53" s="3"/>
      <c r="D53" s="3"/>
      <c r="E53" s="3"/>
    </row>
    <row r="54" spans="1:5" x14ac:dyDescent="0.25">
      <c r="A54" s="2"/>
      <c r="B54" s="2"/>
      <c r="C54" s="3"/>
      <c r="D54" s="3"/>
      <c r="E54" s="3"/>
    </row>
    <row r="55" spans="1:5" x14ac:dyDescent="0.25">
      <c r="A55" s="2"/>
      <c r="B55" s="2"/>
      <c r="C55" s="3"/>
      <c r="D55" s="3"/>
      <c r="E55" s="3"/>
    </row>
    <row r="56" spans="1:5" x14ac:dyDescent="0.25">
      <c r="A56" s="2"/>
      <c r="B56" s="2"/>
      <c r="C56" s="3"/>
      <c r="D56" s="3"/>
      <c r="E56" s="3"/>
    </row>
    <row r="57" spans="1:5" x14ac:dyDescent="0.25">
      <c r="A57" s="2"/>
      <c r="B57" s="2"/>
      <c r="C57" s="3"/>
      <c r="D57" s="3"/>
      <c r="E57" s="3"/>
    </row>
    <row r="58" spans="1:5" x14ac:dyDescent="0.25">
      <c r="A58" s="2"/>
      <c r="B58" s="2"/>
      <c r="C58" s="3"/>
      <c r="D58" s="3"/>
      <c r="E58" s="3"/>
    </row>
    <row r="59" spans="1:5" x14ac:dyDescent="0.25">
      <c r="A59" s="2"/>
      <c r="B59" s="2"/>
      <c r="C59" s="3"/>
      <c r="D59" s="3"/>
      <c r="E59" s="3"/>
    </row>
    <row r="60" spans="1:5" x14ac:dyDescent="0.25">
      <c r="A60" s="2"/>
      <c r="B60" s="2"/>
      <c r="C60" s="3"/>
      <c r="D60" s="3"/>
      <c r="E60" s="3"/>
    </row>
    <row r="61" spans="1:5" x14ac:dyDescent="0.25">
      <c r="A61" s="2"/>
      <c r="B61" s="2"/>
      <c r="C61" s="3"/>
      <c r="D61" s="3"/>
      <c r="E61" s="3"/>
    </row>
    <row r="62" spans="1:5" x14ac:dyDescent="0.25">
      <c r="A62" s="2"/>
      <c r="B62" s="2"/>
      <c r="C62" s="3"/>
      <c r="D62" s="3"/>
      <c r="E62" s="3"/>
    </row>
    <row r="63" spans="1:5" x14ac:dyDescent="0.25">
      <c r="A63" s="2"/>
      <c r="B63" s="2"/>
      <c r="C63" s="3"/>
      <c r="D63" s="3"/>
      <c r="E63" s="3"/>
    </row>
    <row r="64" spans="1:5" x14ac:dyDescent="0.25">
      <c r="A64" s="2"/>
      <c r="B64" s="2"/>
      <c r="C64" s="3"/>
      <c r="D64" s="3"/>
      <c r="E64" s="3"/>
    </row>
    <row r="65" spans="1:5" x14ac:dyDescent="0.25">
      <c r="A65" s="2"/>
      <c r="B65" s="2"/>
      <c r="C65" s="3"/>
      <c r="D65" s="3"/>
      <c r="E65" s="3"/>
    </row>
    <row r="66" spans="1:5" x14ac:dyDescent="0.25">
      <c r="A66" s="2"/>
      <c r="B66" s="2"/>
      <c r="C66" s="3"/>
      <c r="D66" s="3"/>
      <c r="E66" s="3"/>
    </row>
    <row r="67" spans="1:5" x14ac:dyDescent="0.25">
      <c r="A67" s="2"/>
      <c r="B67" s="2"/>
      <c r="C67" s="3"/>
      <c r="D67" s="3"/>
      <c r="E67" s="3"/>
    </row>
    <row r="68" spans="1:5" x14ac:dyDescent="0.25">
      <c r="A68" s="2"/>
      <c r="B68" s="2"/>
      <c r="C68" s="3"/>
      <c r="D68" s="3"/>
      <c r="E68" s="3"/>
    </row>
    <row r="69" spans="1:5" x14ac:dyDescent="0.25">
      <c r="A69" s="2"/>
      <c r="B69" s="2"/>
      <c r="C69" s="3"/>
      <c r="D69" s="3"/>
      <c r="E69" s="3"/>
    </row>
    <row r="70" spans="1:5" x14ac:dyDescent="0.25">
      <c r="A70" s="2"/>
      <c r="B70" s="2"/>
      <c r="C70" s="3"/>
      <c r="D70" s="3"/>
      <c r="E70" s="3"/>
    </row>
    <row r="71" spans="1:5" x14ac:dyDescent="0.25">
      <c r="A71" s="2"/>
      <c r="B71" s="2"/>
      <c r="C71" s="3"/>
      <c r="D71" s="3"/>
      <c r="E71" s="3"/>
    </row>
    <row r="72" spans="1:5" x14ac:dyDescent="0.25">
      <c r="A72" s="2"/>
      <c r="B72" s="2"/>
      <c r="C72" s="3"/>
      <c r="D72" s="3"/>
      <c r="E72" s="3"/>
    </row>
    <row r="73" spans="1:5" x14ac:dyDescent="0.25">
      <c r="A73" s="2"/>
      <c r="B73" s="2"/>
      <c r="C73" s="3"/>
      <c r="D73" s="3"/>
      <c r="E73" s="3"/>
    </row>
    <row r="74" spans="1:5" x14ac:dyDescent="0.25">
      <c r="A74" s="2"/>
      <c r="B74" s="2"/>
      <c r="C74" s="3"/>
      <c r="D74" s="3"/>
      <c r="E74" s="3"/>
    </row>
    <row r="75" spans="1:5" x14ac:dyDescent="0.25">
      <c r="A75" s="2"/>
      <c r="B75" s="2"/>
      <c r="C75" s="3"/>
      <c r="D75" s="3"/>
      <c r="E75" s="3"/>
    </row>
    <row r="76" spans="1:5" x14ac:dyDescent="0.25">
      <c r="A76" s="2"/>
      <c r="B76" s="2"/>
      <c r="C76" s="3"/>
      <c r="D76" s="3"/>
      <c r="E76" s="3"/>
    </row>
    <row r="77" spans="1:5" x14ac:dyDescent="0.25">
      <c r="A77" s="2"/>
      <c r="B77" s="2"/>
      <c r="C77" s="3"/>
      <c r="D77" s="3"/>
      <c r="E77" s="3"/>
    </row>
    <row r="78" spans="1:5" x14ac:dyDescent="0.25">
      <c r="A78" s="2"/>
      <c r="B78" s="2"/>
      <c r="C78" s="3"/>
      <c r="D78" s="3"/>
      <c r="E78" s="3"/>
    </row>
    <row r="79" spans="1:5" x14ac:dyDescent="0.25">
      <c r="A79" s="2"/>
      <c r="B79" s="2"/>
      <c r="C79" s="3"/>
      <c r="D79" s="3"/>
      <c r="E79" s="3"/>
    </row>
    <row r="80" spans="1:5" x14ac:dyDescent="0.25">
      <c r="A80" s="2"/>
      <c r="B80" s="2"/>
      <c r="C80" s="3"/>
      <c r="D80" s="3"/>
      <c r="E80" s="3"/>
    </row>
    <row r="81" spans="1:5" x14ac:dyDescent="0.25">
      <c r="A81" s="2"/>
      <c r="B81" s="2"/>
      <c r="C81" s="3"/>
      <c r="D81" s="3"/>
      <c r="E81" s="3"/>
    </row>
    <row r="82" spans="1:5" x14ac:dyDescent="0.25">
      <c r="A82" s="2"/>
      <c r="B82" s="2"/>
      <c r="C82" s="3"/>
      <c r="D82" s="3"/>
      <c r="E82" s="3"/>
    </row>
    <row r="83" spans="1:5" x14ac:dyDescent="0.25">
      <c r="A83" s="2"/>
      <c r="B83" s="2"/>
      <c r="C83" s="3"/>
      <c r="D83" s="3"/>
      <c r="E83" s="3"/>
    </row>
    <row r="84" spans="1:5" x14ac:dyDescent="0.25">
      <c r="A84" s="2"/>
      <c r="B84" s="2"/>
      <c r="C84" s="3"/>
      <c r="D84" s="3"/>
      <c r="E84" s="3"/>
    </row>
    <row r="85" spans="1:5" x14ac:dyDescent="0.25">
      <c r="A85" s="2"/>
      <c r="B85" s="2"/>
      <c r="C85" s="3"/>
      <c r="D85" s="3"/>
      <c r="E85" s="3"/>
    </row>
    <row r="86" spans="1:5" x14ac:dyDescent="0.25">
      <c r="A86" s="2"/>
      <c r="B86" s="2"/>
      <c r="C86" s="3"/>
      <c r="D86" s="3"/>
      <c r="E86" s="3"/>
    </row>
    <row r="87" spans="1:5" x14ac:dyDescent="0.25">
      <c r="A87" s="2"/>
      <c r="B87" s="2"/>
      <c r="C87" s="3"/>
      <c r="D87" s="3"/>
      <c r="E87" s="3"/>
    </row>
    <row r="88" spans="1:5" x14ac:dyDescent="0.25">
      <c r="A88" s="2"/>
      <c r="B88" s="2"/>
      <c r="C88" s="3"/>
      <c r="D88" s="3"/>
      <c r="E88" s="3"/>
    </row>
    <row r="89" spans="1:5" x14ac:dyDescent="0.25">
      <c r="A89" s="2"/>
      <c r="B89" s="2"/>
      <c r="C89" s="3"/>
      <c r="D89" s="3"/>
      <c r="E89" s="3"/>
    </row>
    <row r="90" spans="1:5" x14ac:dyDescent="0.25">
      <c r="A90" s="2"/>
      <c r="B90" s="2"/>
      <c r="C90" s="3"/>
      <c r="D90" s="3"/>
      <c r="E90" s="3"/>
    </row>
    <row r="91" spans="1:5" x14ac:dyDescent="0.25">
      <c r="A91" s="2"/>
      <c r="B91" s="2"/>
      <c r="C91" s="3"/>
      <c r="D91" s="3"/>
      <c r="E91" s="3"/>
    </row>
    <row r="92" spans="1:5" x14ac:dyDescent="0.25">
      <c r="A92" s="2"/>
      <c r="B92" s="2"/>
      <c r="C92" s="3"/>
      <c r="D92" s="3"/>
      <c r="E92" s="3"/>
    </row>
    <row r="93" spans="1:5" x14ac:dyDescent="0.25">
      <c r="A93" s="2"/>
      <c r="B93" s="2"/>
      <c r="C93" s="3"/>
      <c r="D93" s="3"/>
      <c r="E93" s="3"/>
    </row>
    <row r="94" spans="1:5" x14ac:dyDescent="0.25">
      <c r="A94" s="2"/>
      <c r="B94" s="2"/>
      <c r="C94" s="3"/>
      <c r="D94" s="3"/>
      <c r="E94" s="3"/>
    </row>
    <row r="95" spans="1:5" x14ac:dyDescent="0.25">
      <c r="A95" s="2"/>
      <c r="B95" s="2"/>
      <c r="C95" s="3"/>
      <c r="D95" s="3"/>
      <c r="E95" s="3"/>
    </row>
    <row r="96" spans="1:5" x14ac:dyDescent="0.25">
      <c r="A96" s="2"/>
      <c r="B96" s="2"/>
      <c r="C96" s="3"/>
      <c r="D96" s="3"/>
      <c r="E96" s="3"/>
    </row>
    <row r="97" spans="1:5" x14ac:dyDescent="0.25">
      <c r="A97" s="2"/>
      <c r="B97" s="2"/>
      <c r="C97" s="3"/>
      <c r="D97" s="3"/>
      <c r="E97" s="3"/>
    </row>
    <row r="98" spans="1:5" x14ac:dyDescent="0.25">
      <c r="A98" s="2"/>
      <c r="B98" s="2"/>
      <c r="C98" s="3"/>
      <c r="D98" s="3"/>
      <c r="E98" s="3"/>
    </row>
    <row r="99" spans="1:5" x14ac:dyDescent="0.25">
      <c r="A99" s="2"/>
      <c r="B99" s="2"/>
      <c r="C99" s="3"/>
      <c r="D99" s="3"/>
      <c r="E99" s="3"/>
    </row>
    <row r="100" spans="1:5" x14ac:dyDescent="0.25">
      <c r="A100" s="2"/>
      <c r="B100" s="2"/>
      <c r="C100" s="3"/>
      <c r="D100" s="3"/>
      <c r="E100" s="3"/>
    </row>
  </sheetData>
  <mergeCells count="5">
    <mergeCell ref="B32:C32"/>
    <mergeCell ref="B14:C14"/>
    <mergeCell ref="B13:C13"/>
    <mergeCell ref="A9:D9"/>
    <mergeCell ref="A31:D31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scaleWithDoc="0">
    <oddHeader>Page &amp;P&amp;R&amp;A</oddHeader>
    <oddFooter>Page &amp;P&amp;R&amp;A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liste!$B:$B</xm:f>
          </x14:formula1>
          <xm:sqref>E15:E16</xm:sqref>
        </x14:dataValidation>
        <x14:dataValidation type="list" allowBlank="1" showInputMessage="1" showErrorMessage="1">
          <x14:formula1>
            <xm:f>liste!$A:$A</xm:f>
          </x14:formula1>
          <xm:sqref>B14:C14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F6" sqref="F6:F7"/>
    </sheetView>
  </sheetViews>
  <sheetFormatPr baseColWidth="10" defaultRowHeight="15" x14ac:dyDescent="0.25"/>
  <cols>
    <col min="1" max="1" width="11" style="1"/>
    <col min="5" max="5" width="18.25" customWidth="1"/>
    <col min="6" max="6" width="12.25" customWidth="1"/>
    <col min="7" max="7" width="13.75" customWidth="1"/>
    <col min="8" max="8" width="18.125" style="16" customWidth="1"/>
    <col min="9" max="9" width="18.875" customWidth="1"/>
  </cols>
  <sheetData>
    <row r="1" spans="1:12" x14ac:dyDescent="0.25">
      <c r="A1" s="1" t="s">
        <v>1</v>
      </c>
      <c r="B1" t="s">
        <v>0</v>
      </c>
      <c r="C1" t="s">
        <v>2</v>
      </c>
      <c r="D1" t="s">
        <v>3</v>
      </c>
      <c r="E1" t="s">
        <v>20</v>
      </c>
      <c r="F1" t="s">
        <v>21</v>
      </c>
      <c r="G1" t="s">
        <v>22</v>
      </c>
      <c r="H1" s="16" t="s">
        <v>26</v>
      </c>
      <c r="I1" t="s">
        <v>27</v>
      </c>
      <c r="J1" t="s">
        <v>28</v>
      </c>
      <c r="K1" t="s">
        <v>29</v>
      </c>
      <c r="L1" t="s">
        <v>31</v>
      </c>
    </row>
    <row r="2" spans="1:12" x14ac:dyDescent="0.25">
      <c r="A2" s="1">
        <v>208</v>
      </c>
      <c r="B2" t="s">
        <v>5</v>
      </c>
      <c r="C2" t="s">
        <v>16</v>
      </c>
      <c r="E2" t="s">
        <v>12</v>
      </c>
      <c r="F2" t="s">
        <v>57</v>
      </c>
      <c r="G2">
        <v>5</v>
      </c>
      <c r="H2" s="16" t="s">
        <v>61</v>
      </c>
      <c r="I2" t="s">
        <v>72</v>
      </c>
      <c r="J2" t="s">
        <v>60</v>
      </c>
      <c r="K2" t="s">
        <v>46</v>
      </c>
      <c r="L2">
        <v>3</v>
      </c>
    </row>
    <row r="3" spans="1:12" x14ac:dyDescent="0.25">
      <c r="A3" s="1" t="s">
        <v>45</v>
      </c>
      <c r="B3" t="s">
        <v>4</v>
      </c>
      <c r="C3" t="s">
        <v>75</v>
      </c>
      <c r="E3" t="s">
        <v>47</v>
      </c>
      <c r="F3" t="s">
        <v>58</v>
      </c>
      <c r="G3">
        <v>5</v>
      </c>
      <c r="H3" s="16" t="s">
        <v>51</v>
      </c>
      <c r="J3" t="s">
        <v>77</v>
      </c>
      <c r="K3" t="s">
        <v>46</v>
      </c>
      <c r="L3">
        <v>5</v>
      </c>
    </row>
    <row r="4" spans="1:12" x14ac:dyDescent="0.25">
      <c r="A4" s="1" t="s">
        <v>9</v>
      </c>
      <c r="B4" t="s">
        <v>4</v>
      </c>
      <c r="C4" t="s">
        <v>15</v>
      </c>
      <c r="E4" t="s">
        <v>13</v>
      </c>
      <c r="F4" t="s">
        <v>63</v>
      </c>
      <c r="G4">
        <v>5</v>
      </c>
      <c r="H4" s="16" t="s">
        <v>52</v>
      </c>
      <c r="I4" t="s">
        <v>72</v>
      </c>
      <c r="J4" t="s">
        <v>62</v>
      </c>
      <c r="K4" t="s">
        <v>46</v>
      </c>
      <c r="L4">
        <v>5</v>
      </c>
    </row>
    <row r="5" spans="1:12" x14ac:dyDescent="0.25">
      <c r="A5" s="1" t="s">
        <v>64</v>
      </c>
      <c r="B5" t="s">
        <v>8</v>
      </c>
      <c r="C5" t="s">
        <v>68</v>
      </c>
      <c r="E5" t="s">
        <v>13</v>
      </c>
      <c r="F5" t="s">
        <v>69</v>
      </c>
      <c r="G5">
        <v>5</v>
      </c>
      <c r="H5" s="16" t="s">
        <v>70</v>
      </c>
      <c r="I5" t="s">
        <v>72</v>
      </c>
      <c r="J5" t="s">
        <v>67</v>
      </c>
      <c r="K5" t="s">
        <v>46</v>
      </c>
      <c r="L5">
        <v>4</v>
      </c>
    </row>
    <row r="6" spans="1:12" x14ac:dyDescent="0.25">
      <c r="A6" s="1" t="s">
        <v>42</v>
      </c>
      <c r="B6" t="s">
        <v>44</v>
      </c>
      <c r="C6">
        <v>159</v>
      </c>
      <c r="E6" t="s">
        <v>48</v>
      </c>
      <c r="F6" t="s">
        <v>82</v>
      </c>
      <c r="G6">
        <v>8</v>
      </c>
      <c r="H6" s="16" t="s">
        <v>53</v>
      </c>
      <c r="I6" t="s">
        <v>72</v>
      </c>
      <c r="J6" t="s">
        <v>74</v>
      </c>
      <c r="K6" t="s">
        <v>46</v>
      </c>
      <c r="L6">
        <v>9</v>
      </c>
    </row>
    <row r="7" spans="1:12" x14ac:dyDescent="0.25">
      <c r="A7" s="1" t="s">
        <v>43</v>
      </c>
      <c r="B7" t="s">
        <v>44</v>
      </c>
      <c r="C7">
        <v>159</v>
      </c>
      <c r="E7" t="s">
        <v>49</v>
      </c>
      <c r="F7" t="s">
        <v>82</v>
      </c>
      <c r="G7">
        <v>9</v>
      </c>
      <c r="H7" s="16" t="s">
        <v>53</v>
      </c>
      <c r="I7" t="s">
        <v>72</v>
      </c>
      <c r="J7" t="s">
        <v>74</v>
      </c>
      <c r="K7" t="s">
        <v>46</v>
      </c>
      <c r="L7">
        <v>9</v>
      </c>
    </row>
    <row r="8" spans="1:12" x14ac:dyDescent="0.25">
      <c r="A8" s="1" t="s">
        <v>14</v>
      </c>
      <c r="B8" t="s">
        <v>8</v>
      </c>
      <c r="C8" t="s">
        <v>17</v>
      </c>
      <c r="E8" t="s">
        <v>12</v>
      </c>
      <c r="F8" t="s">
        <v>66</v>
      </c>
      <c r="G8">
        <v>5</v>
      </c>
      <c r="H8" s="16" t="s">
        <v>50</v>
      </c>
      <c r="I8" t="s">
        <v>72</v>
      </c>
      <c r="J8" t="s">
        <v>67</v>
      </c>
      <c r="K8" t="s">
        <v>46</v>
      </c>
      <c r="L8">
        <v>4</v>
      </c>
    </row>
    <row r="9" spans="1:12" x14ac:dyDescent="0.25">
      <c r="A9" s="1" t="s">
        <v>10</v>
      </c>
      <c r="B9" t="s">
        <v>6</v>
      </c>
      <c r="C9" t="s">
        <v>18</v>
      </c>
      <c r="E9" t="s">
        <v>12</v>
      </c>
      <c r="F9" t="s">
        <v>65</v>
      </c>
      <c r="G9">
        <v>5</v>
      </c>
      <c r="H9" s="16" t="s">
        <v>54</v>
      </c>
      <c r="I9" t="s">
        <v>72</v>
      </c>
      <c r="J9" t="s">
        <v>71</v>
      </c>
      <c r="K9" t="s">
        <v>46</v>
      </c>
      <c r="L9">
        <v>4</v>
      </c>
    </row>
    <row r="10" spans="1:12" x14ac:dyDescent="0.25">
      <c r="A10" s="1" t="s">
        <v>41</v>
      </c>
      <c r="B10" t="s">
        <v>4</v>
      </c>
      <c r="C10">
        <v>172</v>
      </c>
      <c r="E10" t="s">
        <v>49</v>
      </c>
      <c r="F10" t="s">
        <v>82</v>
      </c>
      <c r="G10">
        <v>9</v>
      </c>
      <c r="H10" s="16" t="s">
        <v>55</v>
      </c>
      <c r="I10" t="s">
        <v>73</v>
      </c>
      <c r="J10" t="s">
        <v>78</v>
      </c>
      <c r="K10" t="s">
        <v>46</v>
      </c>
      <c r="L10">
        <v>8</v>
      </c>
    </row>
    <row r="11" spans="1:12" x14ac:dyDescent="0.25">
      <c r="A11" s="1" t="s">
        <v>40</v>
      </c>
      <c r="B11" t="s">
        <v>8</v>
      </c>
      <c r="C11">
        <v>149</v>
      </c>
      <c r="E11" t="s">
        <v>49</v>
      </c>
      <c r="F11" t="s">
        <v>82</v>
      </c>
      <c r="G11">
        <v>9</v>
      </c>
      <c r="H11" s="16" t="s">
        <v>76</v>
      </c>
      <c r="I11" t="s">
        <v>73</v>
      </c>
      <c r="J11" t="s">
        <v>79</v>
      </c>
      <c r="K11" t="s">
        <v>46</v>
      </c>
      <c r="L11">
        <v>7</v>
      </c>
    </row>
    <row r="12" spans="1:12" x14ac:dyDescent="0.25">
      <c r="A12" s="1" t="s">
        <v>38</v>
      </c>
      <c r="B12" t="s">
        <v>39</v>
      </c>
      <c r="C12">
        <v>149</v>
      </c>
      <c r="E12" t="s">
        <v>49</v>
      </c>
      <c r="F12" t="s">
        <v>82</v>
      </c>
      <c r="G12">
        <v>9</v>
      </c>
      <c r="H12" s="16" t="s">
        <v>76</v>
      </c>
      <c r="I12" t="s">
        <v>73</v>
      </c>
      <c r="J12" t="s">
        <v>79</v>
      </c>
      <c r="K12" t="s">
        <v>46</v>
      </c>
      <c r="L12">
        <v>7</v>
      </c>
    </row>
    <row r="13" spans="1:12" x14ac:dyDescent="0.25">
      <c r="A13" s="1" t="s">
        <v>11</v>
      </c>
      <c r="B13" t="s">
        <v>7</v>
      </c>
      <c r="C13" t="s">
        <v>19</v>
      </c>
      <c r="E13" t="s">
        <v>12</v>
      </c>
      <c r="F13" t="s">
        <v>59</v>
      </c>
      <c r="G13">
        <v>5</v>
      </c>
      <c r="H13" s="16" t="s">
        <v>56</v>
      </c>
      <c r="I13" t="s">
        <v>72</v>
      </c>
      <c r="J13" t="s">
        <v>80</v>
      </c>
      <c r="K13" t="s">
        <v>81</v>
      </c>
      <c r="L13">
        <v>3</v>
      </c>
    </row>
  </sheetData>
  <autoFilter ref="B1:F6"/>
  <sortState ref="A2:L14">
    <sortCondition ref="A2:A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lovermoos</dc:creator>
  <cp:lastModifiedBy>lovermoos</cp:lastModifiedBy>
  <cp:lastPrinted>2016-03-30T18:22:56Z</cp:lastPrinted>
  <dcterms:created xsi:type="dcterms:W3CDTF">2016-03-26T16:22:08Z</dcterms:created>
  <dcterms:modified xsi:type="dcterms:W3CDTF">2016-03-30T18:35:22Z</dcterms:modified>
</cp:coreProperties>
</file>