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14850" windowHeight="12990" tabRatio="935" xr2:uid="{00000000-000D-0000-FFFF-FFFF00000000}"/>
  </bookViews>
  <sheets>
    <sheet name="Sommaire" sheetId="4" r:id="rId1"/>
    <sheet name="0A" sheetId="14" r:id="rId2"/>
    <sheet name="0B" sheetId="15" r:id="rId3"/>
    <sheet name="3A" sheetId="37" r:id="rId4"/>
    <sheet name="3B" sheetId="38" r:id="rId5"/>
  </sheets>
  <definedNames>
    <definedName name="_xlnm.Print_Area" localSheetId="2">'0B'!$A$1:$L$38</definedName>
    <definedName name="_xlnm.Print_Area" localSheetId="4">'3B'!$A$1:$L$38</definedName>
  </definedNames>
  <calcPr calcId="171027" iterate="1"/>
</workbook>
</file>

<file path=xl/calcChain.xml><?xml version="1.0" encoding="utf-8"?>
<calcChain xmlns="http://schemas.openxmlformats.org/spreadsheetml/2006/main">
  <c r="A11" i="4" l="1"/>
  <c r="A2" i="38" l="1"/>
  <c r="A1" i="38" s="1"/>
  <c r="A3" i="38" s="1"/>
  <c r="A2" i="37"/>
  <c r="A1" i="37" s="1"/>
  <c r="A3" i="37" l="1"/>
  <c r="C3" i="38"/>
  <c r="F20" i="37"/>
  <c r="E20" i="37"/>
  <c r="B11" i="4"/>
  <c r="B20" i="37"/>
  <c r="G11" i="4"/>
  <c r="H21" i="37" l="1"/>
  <c r="I21" i="37"/>
  <c r="C20" i="37"/>
  <c r="F11" i="4"/>
  <c r="I11" i="4"/>
  <c r="J11" i="4"/>
  <c r="D11" i="4"/>
  <c r="A2" i="15" l="1"/>
  <c r="A1" i="15" s="1"/>
  <c r="A3" i="15" l="1"/>
  <c r="A2" i="14"/>
  <c r="A1" i="14" s="1"/>
  <c r="C3" i="15"/>
  <c r="B10" i="4"/>
  <c r="B20" i="14"/>
  <c r="C20" i="14" l="1"/>
  <c r="A3" i="14"/>
  <c r="J1" i="4"/>
  <c r="E20" i="14"/>
  <c r="F20" i="14"/>
  <c r="D10" i="4"/>
  <c r="I21" i="14" l="1"/>
  <c r="H21" i="14"/>
  <c r="J10" i="4"/>
  <c r="I10" i="4"/>
  <c r="G10" i="4"/>
  <c r="F10" i="4"/>
</calcChain>
</file>

<file path=xl/sharedStrings.xml><?xml version="1.0" encoding="utf-8"?>
<sst xmlns="http://schemas.openxmlformats.org/spreadsheetml/2006/main" count="103" uniqueCount="49">
  <si>
    <t>Date</t>
  </si>
  <si>
    <t>Kilometrage</t>
  </si>
  <si>
    <t>Operation</t>
  </si>
  <si>
    <t>CARNET D'ENTRETIEN ELECTRONIQUE</t>
  </si>
  <si>
    <t>Vidange Pont</t>
  </si>
  <si>
    <t>Vidange moteur</t>
  </si>
  <si>
    <t>Filtre à huile</t>
  </si>
  <si>
    <t>Filtre à air</t>
  </si>
  <si>
    <t>Vidange boite</t>
  </si>
  <si>
    <t>Vidange liquide de refroidissement</t>
  </si>
  <si>
    <t>Vidange direction</t>
  </si>
  <si>
    <t>Filtre d'habitacle</t>
  </si>
  <si>
    <t>Vidange liquide de frein</t>
  </si>
  <si>
    <t>Carnet d'entretien électronique</t>
  </si>
  <si>
    <t>Contrôle technique</t>
  </si>
  <si>
    <t>Marque</t>
  </si>
  <si>
    <t>Véhicule</t>
  </si>
  <si>
    <t>Km</t>
  </si>
  <si>
    <t>Dernière vidange</t>
  </si>
  <si>
    <t>Année</t>
  </si>
  <si>
    <t>FICHE TECHNIQUE</t>
  </si>
  <si>
    <t>Model</t>
  </si>
  <si>
    <t>Moteur</t>
  </si>
  <si>
    <t>Numéro de série (E)</t>
  </si>
  <si>
    <t>AAAA</t>
  </si>
  <si>
    <t>BBB</t>
  </si>
  <si>
    <t>CC</t>
  </si>
  <si>
    <t>E</t>
  </si>
  <si>
    <t>1ère mise en circulation</t>
  </si>
  <si>
    <t>FF/FF/FF</t>
  </si>
  <si>
    <t>Type</t>
  </si>
  <si>
    <t>VL</t>
  </si>
  <si>
    <t>Périodicité   Vidanges</t>
  </si>
  <si>
    <t>Filtre à carburant</t>
  </si>
  <si>
    <t>Immatriculation</t>
  </si>
  <si>
    <t>123-AB-456</t>
  </si>
  <si>
    <t>Puissance CV</t>
  </si>
  <si>
    <t>Puissance Fiscale</t>
  </si>
  <si>
    <t>Bougies</t>
  </si>
  <si>
    <t>Courroie Alternateur</t>
  </si>
  <si>
    <t>Courroie Compresseur</t>
  </si>
  <si>
    <t>Courroie de distribution</t>
  </si>
  <si>
    <t>Montant</t>
  </si>
  <si>
    <t>Descriptif</t>
  </si>
  <si>
    <t>Prochaine Vidange</t>
  </si>
  <si>
    <t>Dernier</t>
  </si>
  <si>
    <t>Prochain</t>
  </si>
  <si>
    <t>Mercèdès</t>
  </si>
  <si>
    <t>B200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</si>
</sst>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40C]d\ mmmm\ yyyy;@"/>
    <numFmt numFmtId="165" formatCode="dd/mm/yy;@"/>
    <numFmt numFmtId="166" formatCode="0&quot; Jours&quot;"/>
    <numFmt numFmtId="167" formatCode="#,##0&quot; km&quot;"/>
    <numFmt numFmtId="168" formatCode="[$-F800]dddd\,\ mmmm\ dd\,\ yyyy"/>
    <numFmt numFmtId="169" formatCode="#,##0&quot; an&quot;"/>
    <numFmt numFmtId="170" formatCode="#,##0&quot; cv&quot;"/>
    <numFmt numFmtId="171" formatCode="_-* #,##0.00\ [$€-40C]_-;\-* #,##0.00\ [$€-40C]_-;_-* &quot;-&quot;??\ [$€-40C]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Georgia"/>
      <family val="1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  <font>
      <sz val="48"/>
      <color theme="3"/>
      <name val="Brush Script MT"/>
      <family val="4"/>
    </font>
    <font>
      <sz val="11"/>
      <color theme="1"/>
      <name val="Stencil"/>
      <family val="5"/>
    </font>
    <font>
      <b/>
      <sz val="22"/>
      <color rgb="FFFF0000"/>
      <name val="Calibri"/>
      <family val="2"/>
    </font>
    <font>
      <b/>
      <sz val="11"/>
      <color rgb="FF00008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Brush Script MT"/>
      <family val="4"/>
    </font>
    <font>
      <sz val="18"/>
      <color theme="1"/>
      <name val="Brush Script MT"/>
      <family val="4"/>
    </font>
    <font>
      <b/>
      <sz val="18"/>
      <color theme="1"/>
      <name val="Brush Script MT"/>
      <family val="4"/>
    </font>
    <font>
      <sz val="11"/>
      <color theme="1"/>
      <name val="Lucida Console"/>
      <family val="3"/>
    </font>
    <font>
      <sz val="11"/>
      <color rgb="FF000000"/>
      <name val="Calibri"/>
      <family val="2"/>
    </font>
    <font>
      <b/>
      <sz val="12"/>
      <color rgb="FF0000FF"/>
      <name val="Calibri"/>
      <family val="2"/>
    </font>
    <font>
      <b/>
      <sz val="12"/>
      <color rgb="FF008000"/>
      <name val="Calibri"/>
      <family val="2"/>
    </font>
    <font>
      <sz val="18"/>
      <color theme="0"/>
      <name val="Brush Script MT"/>
      <family val="4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/>
    </xf>
    <xf numFmtId="165" fontId="0" fillId="0" borderId="2" xfId="0" applyNumberFormat="1" applyBorder="1" applyAlignment="1">
      <alignment horizontal="center" vertical="top"/>
    </xf>
    <xf numFmtId="0" fontId="0" fillId="0" borderId="2" xfId="0" applyBorder="1" applyAlignment="1">
      <alignment wrapText="1"/>
    </xf>
    <xf numFmtId="165" fontId="0" fillId="0" borderId="1" xfId="0" applyNumberFormat="1" applyBorder="1" applyAlignment="1">
      <alignment horizontal="center" vertical="top"/>
    </xf>
    <xf numFmtId="0" fontId="0" fillId="0" borderId="0" xfId="0" applyBorder="1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0" xfId="0" applyFont="1" applyFill="1"/>
    <xf numFmtId="0" fontId="0" fillId="0" borderId="0" xfId="0" applyFill="1"/>
    <xf numFmtId="166" fontId="0" fillId="0" borderId="0" xfId="0" applyNumberFormat="1" applyAlignment="1">
      <alignment horizontal="center"/>
    </xf>
    <xf numFmtId="167" fontId="0" fillId="0" borderId="0" xfId="0" applyNumberFormat="1" applyBorder="1" applyAlignment="1">
      <alignment horizontal="center" vertical="top"/>
    </xf>
    <xf numFmtId="167" fontId="0" fillId="0" borderId="3" xfId="0" applyNumberFormat="1" applyBorder="1" applyAlignment="1">
      <alignment horizontal="center" vertical="top"/>
    </xf>
    <xf numFmtId="167" fontId="0" fillId="0" borderId="1" xfId="0" applyNumberFormat="1" applyBorder="1" applyAlignment="1">
      <alignment horizontal="center" vertical="top"/>
    </xf>
    <xf numFmtId="167" fontId="0" fillId="0" borderId="2" xfId="0" applyNumberFormat="1" applyBorder="1" applyAlignment="1">
      <alignment horizontal="center" vertical="top"/>
    </xf>
    <xf numFmtId="165" fontId="2" fillId="0" borderId="4" xfId="0" applyNumberFormat="1" applyFont="1" applyBorder="1" applyAlignment="1">
      <alignment horizontal="center" vertical="center"/>
    </xf>
    <xf numFmtId="167" fontId="2" fillId="0" borderId="4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0" xfId="0" applyFont="1" applyFill="1"/>
    <xf numFmtId="165" fontId="0" fillId="0" borderId="2" xfId="0" applyNumberFormat="1" applyFill="1" applyBorder="1" applyAlignment="1">
      <alignment horizontal="center" vertical="top"/>
    </xf>
    <xf numFmtId="167" fontId="0" fillId="0" borderId="2" xfId="0" applyNumberFormat="1" applyFill="1" applyBorder="1" applyAlignment="1">
      <alignment horizontal="center" vertical="top"/>
    </xf>
    <xf numFmtId="0" fontId="0" fillId="0" borderId="2" xfId="0" applyFill="1" applyBorder="1" applyAlignment="1">
      <alignment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3" fillId="0" borderId="0" xfId="0" applyFont="1" applyFill="1"/>
    <xf numFmtId="14" fontId="11" fillId="0" borderId="9" xfId="0" applyNumberFormat="1" applyFont="1" applyFill="1" applyBorder="1" applyAlignment="1">
      <alignment horizontal="center" vertical="center"/>
    </xf>
    <xf numFmtId="169" fontId="11" fillId="0" borderId="9" xfId="0" applyNumberFormat="1" applyFont="1" applyFill="1" applyBorder="1" applyAlignment="1">
      <alignment horizontal="center" vertical="center"/>
    </xf>
    <xf numFmtId="167" fontId="11" fillId="0" borderId="9" xfId="0" applyNumberFormat="1" applyFont="1" applyFill="1" applyBorder="1" applyAlignment="1">
      <alignment horizontal="center" vertical="center"/>
    </xf>
    <xf numFmtId="14" fontId="14" fillId="0" borderId="9" xfId="0" applyNumberFormat="1" applyFont="1" applyFill="1" applyBorder="1" applyAlignment="1">
      <alignment horizontal="center" vertical="center"/>
    </xf>
    <xf numFmtId="167" fontId="14" fillId="0" borderId="9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0" fillId="0" borderId="0" xfId="0" applyFont="1" applyFill="1"/>
    <xf numFmtId="165" fontId="10" fillId="0" borderId="3" xfId="0" applyNumberFormat="1" applyFont="1" applyBorder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/>
    <xf numFmtId="0" fontId="0" fillId="0" borderId="0" xfId="0" applyFill="1" applyAlignment="1">
      <alignment horizontal="left"/>
    </xf>
    <xf numFmtId="170" fontId="0" fillId="0" borderId="0" xfId="0" applyNumberFormat="1" applyFill="1" applyAlignment="1">
      <alignment horizontal="left"/>
    </xf>
    <xf numFmtId="0" fontId="9" fillId="0" borderId="3" xfId="0" applyFont="1" applyBorder="1" applyAlignment="1">
      <alignment horizontal="center" wrapText="1"/>
    </xf>
    <xf numFmtId="0" fontId="10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171" fontId="0" fillId="0" borderId="0" xfId="0" applyNumberFormat="1" applyBorder="1" applyAlignment="1">
      <alignment horizontal="center" vertical="center" wrapText="1"/>
    </xf>
    <xf numFmtId="171" fontId="0" fillId="0" borderId="1" xfId="0" applyNumberFormat="1" applyBorder="1" applyAlignment="1">
      <alignment horizontal="center" vertical="center" wrapText="1"/>
    </xf>
    <xf numFmtId="171" fontId="0" fillId="0" borderId="2" xfId="0" applyNumberFormat="1" applyFill="1" applyBorder="1" applyAlignment="1">
      <alignment horizontal="center" vertical="center" wrapText="1"/>
    </xf>
    <xf numFmtId="171" fontId="0" fillId="0" borderId="2" xfId="0" applyNumberFormat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6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71" fontId="2" fillId="0" borderId="6" xfId="0" applyNumberFormat="1" applyFont="1" applyBorder="1" applyAlignment="1">
      <alignment horizontal="center" vertical="center" wrapText="1"/>
    </xf>
    <xf numFmtId="171" fontId="2" fillId="0" borderId="7" xfId="0" applyNumberFormat="1" applyFont="1" applyBorder="1" applyAlignment="1">
      <alignment horizontal="center" vertical="center" wrapText="1"/>
    </xf>
    <xf numFmtId="171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0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550474</xdr:colOff>
      <xdr:row>1</xdr:row>
      <xdr:rowOff>62865</xdr:rowOff>
    </xdr:from>
    <xdr:to>
      <xdr:col>19</xdr:col>
      <xdr:colOff>476250</xdr:colOff>
      <xdr:row>2</xdr:row>
      <xdr:rowOff>297180</xdr:rowOff>
    </xdr:to>
    <xdr:pic macro="[0]!Macro3">
      <xdr:nvPicPr>
        <xdr:cNvPr id="5" name="Picture 4" descr="images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5154" y="367665"/>
          <a:ext cx="550616" cy="539115"/>
        </a:xfrm>
        <a:prstGeom prst="rect">
          <a:avLst/>
        </a:prstGeom>
      </xdr:spPr>
    </xdr:pic>
    <xdr:clientData/>
  </xdr:twoCellAnchor>
  <xdr:twoCellAnchor editAs="oneCell">
    <xdr:from>
      <xdr:col>18</xdr:col>
      <xdr:colOff>241877</xdr:colOff>
      <xdr:row>3</xdr:row>
      <xdr:rowOff>59055</xdr:rowOff>
    </xdr:from>
    <xdr:to>
      <xdr:col>20</xdr:col>
      <xdr:colOff>463088</xdr:colOff>
      <xdr:row>4</xdr:row>
      <xdr:rowOff>228600</xdr:rowOff>
    </xdr:to>
    <xdr:pic macro="[0]!Macro4">
      <xdr:nvPicPr>
        <xdr:cNvPr id="6" name="Picture 5" descr="index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826557" y="973455"/>
          <a:ext cx="1470891" cy="47434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19050</xdr:rowOff>
        </xdr:from>
        <xdr:to>
          <xdr:col>11</xdr:col>
          <xdr:colOff>619125</xdr:colOff>
          <xdr:row>5</xdr:row>
          <xdr:rowOff>76200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</a:rPr>
                <a:t>Exit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9</xdr:row>
          <xdr:rowOff>0</xdr:rowOff>
        </xdr:from>
        <xdr:to>
          <xdr:col>11</xdr:col>
          <xdr:colOff>561975</xdr:colOff>
          <xdr:row>9</xdr:row>
          <xdr:rowOff>171450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847725</xdr:colOff>
          <xdr:row>2</xdr:row>
          <xdr:rowOff>123825</xdr:rowOff>
        </xdr:from>
        <xdr:to>
          <xdr:col>11</xdr:col>
          <xdr:colOff>590550</xdr:colOff>
          <xdr:row>3</xdr:row>
          <xdr:rowOff>171450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Atelier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847725</xdr:colOff>
          <xdr:row>1</xdr:row>
          <xdr:rowOff>0</xdr:rowOff>
        </xdr:from>
        <xdr:to>
          <xdr:col>11</xdr:col>
          <xdr:colOff>590550</xdr:colOff>
          <xdr:row>2</xdr:row>
          <xdr:rowOff>57150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10</xdr:row>
          <xdr:rowOff>0</xdr:rowOff>
        </xdr:from>
        <xdr:to>
          <xdr:col>11</xdr:col>
          <xdr:colOff>561975</xdr:colOff>
          <xdr:row>10</xdr:row>
          <xdr:rowOff>171450</xdr:rowOff>
        </xdr:to>
        <xdr:sp macro="" textlink="">
          <xdr:nvSpPr>
            <xdr:cNvPr id="5133" name="Button 2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Détail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0</xdr:row>
      <xdr:rowOff>95251</xdr:rowOff>
    </xdr:from>
    <xdr:to>
      <xdr:col>12</xdr:col>
      <xdr:colOff>342900</xdr:colOff>
      <xdr:row>20</xdr:row>
      <xdr:rowOff>60961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900035" y="95251"/>
          <a:ext cx="3590925" cy="423291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15</xdr:row>
          <xdr:rowOff>66675</xdr:rowOff>
        </xdr:from>
        <xdr:to>
          <xdr:col>2</xdr:col>
          <xdr:colOff>1095375</xdr:colOff>
          <xdr:row>16</xdr:row>
          <xdr:rowOff>171450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1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15</xdr:row>
          <xdr:rowOff>57150</xdr:rowOff>
        </xdr:from>
        <xdr:to>
          <xdr:col>8</xdr:col>
          <xdr:colOff>1095375</xdr:colOff>
          <xdr:row>16</xdr:row>
          <xdr:rowOff>161925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1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0</xdr:row>
          <xdr:rowOff>85725</xdr:rowOff>
        </xdr:from>
        <xdr:to>
          <xdr:col>1</xdr:col>
          <xdr:colOff>1085850</xdr:colOff>
          <xdr:row>2</xdr:row>
          <xdr:rowOff>57150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2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0</xdr:row>
      <xdr:rowOff>95251</xdr:rowOff>
    </xdr:from>
    <xdr:to>
      <xdr:col>12</xdr:col>
      <xdr:colOff>342900</xdr:colOff>
      <xdr:row>20</xdr:row>
      <xdr:rowOff>60961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791450" y="95251"/>
          <a:ext cx="3495675" cy="515683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15</xdr:row>
          <xdr:rowOff>66675</xdr:rowOff>
        </xdr:from>
        <xdr:to>
          <xdr:col>2</xdr:col>
          <xdr:colOff>1095375</xdr:colOff>
          <xdr:row>16</xdr:row>
          <xdr:rowOff>171450</xdr:rowOff>
        </xdr:to>
        <xdr:sp macro="" textlink="">
          <xdr:nvSpPr>
            <xdr:cNvPr id="65537" name="Button 1" hidden="1">
              <a:extLst>
                <a:ext uri="{63B3BB69-23CF-44E3-9099-C40C66FF867C}">
                  <a14:compatExt spid="_x0000_s65537"/>
                </a:ext>
                <a:ext uri="{FF2B5EF4-FFF2-40B4-BE49-F238E27FC236}">
                  <a16:creationId xmlns:a16="http://schemas.microsoft.com/office/drawing/2014/main" id="{00000000-0008-0000-0500-000001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15</xdr:row>
          <xdr:rowOff>57150</xdr:rowOff>
        </xdr:from>
        <xdr:to>
          <xdr:col>8</xdr:col>
          <xdr:colOff>1095375</xdr:colOff>
          <xdr:row>16</xdr:row>
          <xdr:rowOff>161925</xdr:rowOff>
        </xdr:to>
        <xdr:sp macro="" textlink="">
          <xdr:nvSpPr>
            <xdr:cNvPr id="65538" name="Button 2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5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0</xdr:row>
          <xdr:rowOff>85725</xdr:rowOff>
        </xdr:from>
        <xdr:to>
          <xdr:col>1</xdr:col>
          <xdr:colOff>1085850</xdr:colOff>
          <xdr:row>2</xdr:row>
          <xdr:rowOff>57150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00000000-0008-0000-0600-000001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L27"/>
  <sheetViews>
    <sheetView showGridLines="0" tabSelected="1" workbookViewId="0">
      <selection activeCell="D22" sqref="D22"/>
    </sheetView>
  </sheetViews>
  <sheetFormatPr baseColWidth="10" defaultColWidth="9.140625" defaultRowHeight="15" x14ac:dyDescent="0.25"/>
  <cols>
    <col min="1" max="1" width="2.5703125" style="44" customWidth="1"/>
    <col min="2" max="2" width="33" style="11" customWidth="1"/>
    <col min="3" max="3" width="2.5703125" style="11" customWidth="1"/>
    <col min="4" max="4" width="22.28515625" style="11" customWidth="1"/>
    <col min="5" max="5" width="2.5703125" style="11" customWidth="1"/>
    <col min="6" max="7" width="22.28515625" style="11" customWidth="1"/>
    <col min="8" max="8" width="2.5703125" style="11" customWidth="1"/>
    <col min="9" max="9" width="22.28515625" style="11" customWidth="1"/>
    <col min="10" max="10" width="22.28515625" style="10" customWidth="1"/>
    <col min="11" max="11" width="2.5703125" style="11" customWidth="1"/>
    <col min="12" max="16384" width="9.140625" style="11"/>
  </cols>
  <sheetData>
    <row r="1" spans="1:12" ht="24" customHeight="1" x14ac:dyDescent="0.25">
      <c r="J1" s="63">
        <f ca="1">NOW()</f>
        <v>43152.810146643518</v>
      </c>
      <c r="K1" s="63"/>
      <c r="L1" s="63"/>
    </row>
    <row r="2" spans="1:12" ht="24" customHeight="1" x14ac:dyDescent="0.25">
      <c r="B2" s="60" t="s">
        <v>13</v>
      </c>
      <c r="C2" s="60"/>
      <c r="D2" s="60"/>
      <c r="E2" s="60"/>
      <c r="F2" s="60"/>
      <c r="G2" s="60"/>
      <c r="H2" s="60"/>
      <c r="I2" s="60"/>
      <c r="J2" s="60"/>
      <c r="K2" s="60"/>
    </row>
    <row r="3" spans="1:12" ht="24" customHeight="1" x14ac:dyDescent="0.25">
      <c r="B3" s="60"/>
      <c r="C3" s="60"/>
      <c r="D3" s="60"/>
      <c r="E3" s="60"/>
      <c r="F3" s="60"/>
      <c r="G3" s="60"/>
      <c r="H3" s="60"/>
      <c r="I3" s="60"/>
      <c r="J3" s="60"/>
      <c r="K3" s="60"/>
    </row>
    <row r="4" spans="1:12" ht="24" customHeight="1" x14ac:dyDescent="0.25"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2" ht="24" customHeight="1" x14ac:dyDescent="0.25"/>
    <row r="6" spans="1:12" ht="24" customHeight="1" x14ac:dyDescent="0.25"/>
    <row r="7" spans="1:12" s="29" customFormat="1" ht="24.75" x14ac:dyDescent="0.25">
      <c r="A7" s="51"/>
      <c r="F7" s="61" t="s">
        <v>18</v>
      </c>
      <c r="G7" s="62"/>
      <c r="I7" s="61" t="s">
        <v>44</v>
      </c>
      <c r="J7" s="62"/>
    </row>
    <row r="8" spans="1:12" s="30" customFormat="1" ht="24.75" x14ac:dyDescent="0.25">
      <c r="A8" s="52"/>
      <c r="B8" s="31" t="s">
        <v>16</v>
      </c>
      <c r="D8" s="31" t="s">
        <v>14</v>
      </c>
      <c r="F8" s="31" t="s">
        <v>0</v>
      </c>
      <c r="G8" s="31" t="s">
        <v>17</v>
      </c>
      <c r="I8" s="31" t="s">
        <v>19</v>
      </c>
      <c r="J8" s="31" t="s">
        <v>17</v>
      </c>
    </row>
    <row r="9" spans="1:12" ht="6" customHeight="1" x14ac:dyDescent="0.25"/>
    <row r="10" spans="1:12" x14ac:dyDescent="0.25">
      <c r="A10" s="53">
        <v>0</v>
      </c>
      <c r="B10" s="32" t="str">
        <f t="shared" ref="B10" ca="1" si="0">INDIRECT(A10&amp;"A!L4")&amp;"  "&amp;INDIRECT(A10&amp;"A!L6")</f>
        <v>AAAA  BBB</v>
      </c>
      <c r="D10" s="41">
        <f ca="1">INDIRECT(A10&amp;"A!C20")</f>
        <v>731</v>
      </c>
      <c r="F10" s="41">
        <f t="shared" ref="F10" ca="1" si="1">INDIRECT(A10&amp;"A!E20")</f>
        <v>0</v>
      </c>
      <c r="G10" s="42">
        <f t="shared" ref="G10" ca="1" si="2">INDIRECT(A10&amp;"A!F20")</f>
        <v>0</v>
      </c>
      <c r="I10" s="41">
        <f ca="1">INDIRECT(A10&amp;"A!H21")</f>
        <v>731</v>
      </c>
      <c r="J10" s="42">
        <f ca="1">INDIRECT(A10&amp;"A!I21")</f>
        <v>30000</v>
      </c>
    </row>
    <row r="11" spans="1:12" x14ac:dyDescent="0.25">
      <c r="A11" s="53">
        <f>A10+3</f>
        <v>3</v>
      </c>
      <c r="B11" s="32" t="str">
        <f t="shared" ref="B11" ca="1" si="3">INDIRECT(A11&amp;"A!L4")&amp;"  "&amp;INDIRECT(A11&amp;"A!L6")</f>
        <v>Mercèdès  B200</v>
      </c>
      <c r="D11" s="41">
        <f t="shared" ref="D11" ca="1" si="4">INDIRECT(A11&amp;"A!C20")</f>
        <v>731</v>
      </c>
      <c r="F11" s="41">
        <f t="shared" ref="F11" ca="1" si="5">INDIRECT(A11&amp;"A!E20")</f>
        <v>0</v>
      </c>
      <c r="G11" s="42">
        <f t="shared" ref="G11" ca="1" si="6">INDIRECT(A11&amp;"A!F20")</f>
        <v>0</v>
      </c>
      <c r="I11" s="41">
        <f t="shared" ref="I11" ca="1" si="7">INDIRECT(A11&amp;"A!H21")</f>
        <v>731</v>
      </c>
      <c r="J11" s="42">
        <f t="shared" ref="J11" ca="1" si="8">INDIRECT(A11&amp;"A!I21")</f>
        <v>30000</v>
      </c>
    </row>
    <row r="15" spans="1:12" x14ac:dyDescent="0.25">
      <c r="B15" s="58"/>
    </row>
    <row r="16" spans="1:12" x14ac:dyDescent="0.25">
      <c r="B16" s="58"/>
    </row>
    <row r="17" spans="2:2" x14ac:dyDescent="0.25">
      <c r="B17" s="58"/>
    </row>
    <row r="18" spans="2:2" x14ac:dyDescent="0.25">
      <c r="B18" s="58"/>
    </row>
    <row r="19" spans="2:2" x14ac:dyDescent="0.25">
      <c r="B19" s="58"/>
    </row>
    <row r="20" spans="2:2" x14ac:dyDescent="0.25">
      <c r="B20" s="58"/>
    </row>
    <row r="21" spans="2:2" x14ac:dyDescent="0.25">
      <c r="B21" s="58"/>
    </row>
    <row r="22" spans="2:2" x14ac:dyDescent="0.25">
      <c r="B22" s="58"/>
    </row>
    <row r="23" spans="2:2" x14ac:dyDescent="0.25">
      <c r="B23" s="58"/>
    </row>
    <row r="24" spans="2:2" x14ac:dyDescent="0.25">
      <c r="B24" s="58"/>
    </row>
    <row r="25" spans="2:2" x14ac:dyDescent="0.25">
      <c r="B25" s="58"/>
    </row>
    <row r="26" spans="2:2" x14ac:dyDescent="0.25">
      <c r="B26" s="58"/>
    </row>
    <row r="27" spans="2:2" x14ac:dyDescent="0.25">
      <c r="B27" s="58"/>
    </row>
  </sheetData>
  <mergeCells count="4">
    <mergeCell ref="B2:K4"/>
    <mergeCell ref="F7:G7"/>
    <mergeCell ref="I7:J7"/>
    <mergeCell ref="J1:L1"/>
  </mergeCells>
  <conditionalFormatting sqref="I10">
    <cfRule type="cellIs" dxfId="9" priority="25" operator="lessThan">
      <formula>$J$1</formula>
    </cfRule>
  </conditionalFormatting>
  <conditionalFormatting sqref="D10">
    <cfRule type="cellIs" dxfId="8" priority="16" operator="lessThan">
      <formula>$J$1</formula>
    </cfRule>
  </conditionalFormatting>
  <conditionalFormatting sqref="I11">
    <cfRule type="cellIs" dxfId="7" priority="2" operator="lessThan">
      <formula>$J$1</formula>
    </cfRule>
  </conditionalFormatting>
  <conditionalFormatting sqref="D11">
    <cfRule type="cellIs" dxfId="6" priority="1" operator="lessThan">
      <formula>$J$1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xitSave">
                <anchor moveWithCells="1" sizeWithCells="1">
                  <from>
                    <xdr:col>1</xdr:col>
                    <xdr:colOff>0</xdr:colOff>
                    <xdr:row>4</xdr:row>
                    <xdr:rowOff>19050</xdr:rowOff>
                  </from>
                  <to>
                    <xdr:col>11</xdr:col>
                    <xdr:colOff>619125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Vierge">
                <anchor moveWithCells="1" sizeWithCells="1">
                  <from>
                    <xdr:col>11</xdr:col>
                    <xdr:colOff>0</xdr:colOff>
                    <xdr:row>9</xdr:row>
                    <xdr:rowOff>0</xdr:rowOff>
                  </from>
                  <to>
                    <xdr:col>11</xdr:col>
                    <xdr:colOff>561975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Atelier">
                <anchor moveWithCells="1" sizeWithCells="1">
                  <from>
                    <xdr:col>9</xdr:col>
                    <xdr:colOff>847725</xdr:colOff>
                    <xdr:row>2</xdr:row>
                    <xdr:rowOff>123825</xdr:rowOff>
                  </from>
                  <to>
                    <xdr:col>11</xdr:col>
                    <xdr:colOff>590550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nouveau">
                <anchor moveWithCells="1" sizeWithCells="1">
                  <from>
                    <xdr:col>9</xdr:col>
                    <xdr:colOff>847725</xdr:colOff>
                    <xdr:row>1</xdr:row>
                    <xdr:rowOff>0</xdr:rowOff>
                  </from>
                  <to>
                    <xdr:col>11</xdr:col>
                    <xdr:colOff>590550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8" name="Button 2">
              <controlPr defaultSize="0" print="0" autoFill="0" autoPict="0" macro="[0]!Macro3">
                <anchor moveWithCells="1" sizeWithCells="1">
                  <from>
                    <xdr:col>11</xdr:col>
                    <xdr:colOff>0</xdr:colOff>
                    <xdr:row>10</xdr:row>
                    <xdr:rowOff>0</xdr:rowOff>
                  </from>
                  <to>
                    <xdr:col>11</xdr:col>
                    <xdr:colOff>561975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pageSetUpPr fitToPage="1"/>
  </sheetPr>
  <dimension ref="A1:L26"/>
  <sheetViews>
    <sheetView showGridLines="0" showRowColHeaders="0" zoomScaleNormal="100" workbookViewId="0">
      <selection activeCell="H27" sqref="H27"/>
    </sheetView>
  </sheetViews>
  <sheetFormatPr baseColWidth="10" defaultColWidth="9.140625" defaultRowHeight="15" x14ac:dyDescent="0.25"/>
  <cols>
    <col min="1" max="1" width="4.140625" style="11" customWidth="1"/>
    <col min="2" max="3" width="16.5703125" style="11" customWidth="1"/>
    <col min="4" max="4" width="3.85546875" style="11" customWidth="1"/>
    <col min="5" max="6" width="16.5703125" style="11" customWidth="1"/>
    <col min="7" max="7" width="3.85546875" style="11" customWidth="1"/>
    <col min="8" max="9" width="16.5703125" style="11" customWidth="1"/>
    <col min="10" max="10" width="9.140625" style="11"/>
    <col min="11" max="11" width="15.140625" style="10" customWidth="1"/>
    <col min="12" max="12" width="28.5703125" style="11" customWidth="1"/>
    <col min="13" max="16384" width="9.140625" style="11"/>
  </cols>
  <sheetData>
    <row r="1" spans="1:12" ht="24" customHeight="1" x14ac:dyDescent="0.25">
      <c r="A1" s="43" t="str">
        <f ca="1">MID(A2,1,1)</f>
        <v>0</v>
      </c>
    </row>
    <row r="2" spans="1:12" ht="20.45" customHeight="1" x14ac:dyDescent="0.25">
      <c r="A2" s="44" t="str">
        <f ca="1">MID(CELL("nomfichier",A2),FIND("]",CELL("nomfichier",A2))+1,20)</f>
        <v>0A</v>
      </c>
      <c r="K2" s="64" t="s">
        <v>20</v>
      </c>
      <c r="L2" s="64"/>
    </row>
    <row r="3" spans="1:12" ht="20.45" customHeight="1" x14ac:dyDescent="0.25">
      <c r="A3" s="44" t="str">
        <f ca="1">CONCATENATE(A1,"B")</f>
        <v>0B</v>
      </c>
      <c r="K3" s="33" t="s">
        <v>15</v>
      </c>
    </row>
    <row r="4" spans="1:12" ht="20.45" customHeight="1" x14ac:dyDescent="0.35">
      <c r="F4" s="3"/>
      <c r="K4" s="2"/>
      <c r="L4" s="11" t="s">
        <v>24</v>
      </c>
    </row>
    <row r="5" spans="1:12" ht="20.45" customHeight="1" x14ac:dyDescent="0.35">
      <c r="F5" s="3"/>
      <c r="K5" s="10" t="s">
        <v>21</v>
      </c>
    </row>
    <row r="6" spans="1:12" ht="20.45" customHeight="1" x14ac:dyDescent="0.35">
      <c r="F6" s="3"/>
      <c r="L6" s="11" t="s">
        <v>25</v>
      </c>
    </row>
    <row r="7" spans="1:12" ht="20.45" customHeight="1" x14ac:dyDescent="0.25">
      <c r="F7" s="12"/>
      <c r="K7" s="33" t="s">
        <v>34</v>
      </c>
    </row>
    <row r="8" spans="1:12" ht="20.45" customHeight="1" x14ac:dyDescent="0.25">
      <c r="F8" s="1"/>
      <c r="K8" s="2"/>
      <c r="L8" s="11" t="s">
        <v>35</v>
      </c>
    </row>
    <row r="9" spans="1:12" ht="20.45" customHeight="1" x14ac:dyDescent="0.25">
      <c r="K9" s="10" t="s">
        <v>22</v>
      </c>
    </row>
    <row r="10" spans="1:12" ht="20.45" customHeight="1" x14ac:dyDescent="0.25">
      <c r="L10" s="11" t="s">
        <v>26</v>
      </c>
    </row>
    <row r="11" spans="1:12" ht="20.45" customHeight="1" x14ac:dyDescent="0.25">
      <c r="K11" s="10" t="s">
        <v>36</v>
      </c>
    </row>
    <row r="12" spans="1:12" ht="20.45" customHeight="1" x14ac:dyDescent="0.25">
      <c r="L12" s="49"/>
    </row>
    <row r="13" spans="1:12" ht="20.45" customHeight="1" x14ac:dyDescent="0.25">
      <c r="K13" s="10" t="s">
        <v>37</v>
      </c>
    </row>
    <row r="14" spans="1:12" ht="20.45" customHeight="1" x14ac:dyDescent="0.25">
      <c r="L14" s="48"/>
    </row>
    <row r="15" spans="1:12" ht="20.45" customHeight="1" x14ac:dyDescent="0.25">
      <c r="K15" s="10" t="s">
        <v>23</v>
      </c>
    </row>
    <row r="16" spans="1:12" ht="20.45" customHeight="1" x14ac:dyDescent="0.25">
      <c r="L16" s="11" t="s">
        <v>27</v>
      </c>
    </row>
    <row r="17" spans="2:12" ht="20.45" customHeight="1" x14ac:dyDescent="0.25">
      <c r="B17" s="24"/>
      <c r="C17" s="24"/>
      <c r="D17" s="24"/>
      <c r="E17" s="24"/>
      <c r="F17" s="24"/>
      <c r="G17" s="24"/>
      <c r="K17" s="10" t="s">
        <v>28</v>
      </c>
    </row>
    <row r="18" spans="2:12" ht="20.45" customHeight="1" x14ac:dyDescent="0.25">
      <c r="B18" s="65" t="s">
        <v>14</v>
      </c>
      <c r="C18" s="66"/>
      <c r="D18" s="46"/>
      <c r="E18" s="65" t="s">
        <v>18</v>
      </c>
      <c r="F18" s="66"/>
      <c r="G18" s="47"/>
      <c r="H18" s="65" t="s">
        <v>32</v>
      </c>
      <c r="I18" s="66"/>
      <c r="L18" s="48" t="s">
        <v>29</v>
      </c>
    </row>
    <row r="19" spans="2:12" ht="20.45" customHeight="1" x14ac:dyDescent="0.35">
      <c r="B19" s="35" t="s">
        <v>45</v>
      </c>
      <c r="C19" s="35" t="s">
        <v>46</v>
      </c>
      <c r="D19" s="36"/>
      <c r="E19" s="35" t="s">
        <v>0</v>
      </c>
      <c r="F19" s="35" t="s">
        <v>17</v>
      </c>
      <c r="G19" s="37"/>
      <c r="H19" s="35" t="s">
        <v>19</v>
      </c>
      <c r="I19" s="35" t="s">
        <v>17</v>
      </c>
      <c r="K19" s="10" t="s">
        <v>30</v>
      </c>
    </row>
    <row r="20" spans="2:12" ht="20.45" customHeight="1" x14ac:dyDescent="0.35">
      <c r="B20" s="38">
        <f ca="1">_xlfn.MAXIFS(INDIRECT(A1&amp;"B!A5:A300"),INDIRECT(A1&amp;"B!D5:D300"),1)</f>
        <v>0</v>
      </c>
      <c r="C20" s="38">
        <f ca="1">DATE(YEAR(B20)+(IF($L$20="Collection",5,2)),MONTH(B20),DAY(B20))</f>
        <v>731</v>
      </c>
      <c r="D20" s="36"/>
      <c r="E20" s="38">
        <f ca="1">_xlfn.MAXIFS(INDIRECT(A1&amp;"B!A5:A300"),INDIRECT(A1&amp;"B!E5:E300"),1)</f>
        <v>0</v>
      </c>
      <c r="F20" s="40">
        <f ca="1">_xlfn.MAXIFS(INDIRECT(A1&amp;"B!B5:B300"),INDIRECT(A1&amp;"B!E5:E300"),1)</f>
        <v>0</v>
      </c>
      <c r="G20" s="37"/>
      <c r="H20" s="39">
        <v>2</v>
      </c>
      <c r="I20" s="40">
        <v>30000</v>
      </c>
      <c r="L20" s="34" t="s">
        <v>31</v>
      </c>
    </row>
    <row r="21" spans="2:12" ht="24" customHeight="1" x14ac:dyDescent="0.25">
      <c r="H21" s="38">
        <f ca="1">DATE(YEAR(E20)+H20,MONTH(E20),DAY(E20))</f>
        <v>731</v>
      </c>
      <c r="I21" s="40">
        <f ca="1">F20+I20</f>
        <v>30000</v>
      </c>
    </row>
    <row r="22" spans="2:12" x14ac:dyDescent="0.25">
      <c r="K22" s="11"/>
    </row>
    <row r="23" spans="2:12" x14ac:dyDescent="0.25">
      <c r="K23" s="11"/>
    </row>
    <row r="24" spans="2:12" x14ac:dyDescent="0.25">
      <c r="B24" s="29"/>
      <c r="C24" s="29"/>
    </row>
    <row r="25" spans="2:12" x14ac:dyDescent="0.25">
      <c r="B25" s="29"/>
      <c r="C25" s="29"/>
    </row>
    <row r="26" spans="2:12" x14ac:dyDescent="0.25">
      <c r="B26" s="29"/>
      <c r="C26" s="29"/>
    </row>
  </sheetData>
  <mergeCells count="4">
    <mergeCell ref="K2:L2"/>
    <mergeCell ref="E18:F18"/>
    <mergeCell ref="H18:I18"/>
    <mergeCell ref="B18:C18"/>
  </mergeCells>
  <conditionalFormatting sqref="F7">
    <cfRule type="cellIs" dxfId="5" priority="1" operator="greaterThan">
      <formula>0</formula>
    </cfRule>
  </conditionalFormatting>
  <dataValidations count="1">
    <dataValidation type="list" allowBlank="1" showInputMessage="1" showErrorMessage="1" sqref="L20" xr:uid="{00000000-0002-0000-0100-000000000000}">
      <formula1>"VL,Collection,Autre"</formula1>
    </dataValidation>
  </dataValidations>
  <pageMargins left="0.7" right="0.7" top="0.75" bottom="0.75" header="0.3" footer="0.3"/>
  <pageSetup paperSize="9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Sommaire">
                <anchor moveWithCells="1" sizeWithCells="1">
                  <from>
                    <xdr:col>1</xdr:col>
                    <xdr:colOff>76200</xdr:colOff>
                    <xdr:row>15</xdr:row>
                    <xdr:rowOff>66675</xdr:rowOff>
                  </from>
                  <to>
                    <xdr:col>2</xdr:col>
                    <xdr:colOff>1095375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Jointe">
                <anchor moveWithCells="1" sizeWithCells="1">
                  <from>
                    <xdr:col>7</xdr:col>
                    <xdr:colOff>76200</xdr:colOff>
                    <xdr:row>15</xdr:row>
                    <xdr:rowOff>57150</xdr:rowOff>
                  </from>
                  <to>
                    <xdr:col>8</xdr:col>
                    <xdr:colOff>1095375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4">
    <pageSetUpPr fitToPage="1"/>
  </sheetPr>
  <dimension ref="A1:U52"/>
  <sheetViews>
    <sheetView showGridLines="0" showRowColHeaders="0" workbookViewId="0">
      <pane ySplit="4" topLeftCell="A5" activePane="bottomLeft" state="frozen"/>
      <selection activeCell="C1" sqref="C1"/>
      <selection pane="bottomLeft" activeCell="C1" sqref="C1"/>
    </sheetView>
  </sheetViews>
  <sheetFormatPr baseColWidth="10" defaultColWidth="9.140625" defaultRowHeight="15" x14ac:dyDescent="0.25"/>
  <cols>
    <col min="1" max="1" width="13.5703125" style="4" customWidth="1"/>
    <col min="2" max="2" width="16" style="16" customWidth="1"/>
    <col min="3" max="3" width="67.5703125" style="5" customWidth="1"/>
    <col min="4" max="11" width="3.5703125" style="23" customWidth="1"/>
    <col min="12" max="12" width="6.140625" style="23" customWidth="1"/>
    <col min="13" max="13" width="3.5703125" style="23" customWidth="1"/>
    <col min="14" max="18" width="6.28515625" style="23" customWidth="1"/>
    <col min="19" max="19" width="1.5703125" customWidth="1"/>
    <col min="20" max="20" width="22.85546875" style="23" customWidth="1"/>
    <col min="21" max="21" width="13.28515625" style="57" customWidth="1"/>
  </cols>
  <sheetData>
    <row r="1" spans="1:21" x14ac:dyDescent="0.25">
      <c r="A1" s="43" t="str">
        <f ca="1">MID(A2,1,1)</f>
        <v>0</v>
      </c>
      <c r="B1" s="13"/>
      <c r="C1" s="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T1" s="21"/>
      <c r="U1" s="54"/>
    </row>
    <row r="2" spans="1:21" ht="30.75" customHeight="1" x14ac:dyDescent="0.25">
      <c r="A2" s="44" t="str">
        <f ca="1">MID(CELL("nomfichier",A2),FIND("]",CELL("nomfichier",A2))+1,20)</f>
        <v>0B</v>
      </c>
      <c r="B2" s="13"/>
      <c r="C2" s="8" t="s">
        <v>3</v>
      </c>
      <c r="D2" s="76" t="s">
        <v>14</v>
      </c>
      <c r="E2" s="73" t="s">
        <v>5</v>
      </c>
      <c r="F2" s="73" t="s">
        <v>6</v>
      </c>
      <c r="G2" s="73" t="s">
        <v>33</v>
      </c>
      <c r="H2" s="73" t="s">
        <v>7</v>
      </c>
      <c r="I2" s="73" t="s">
        <v>11</v>
      </c>
      <c r="J2" s="73" t="s">
        <v>8</v>
      </c>
      <c r="K2" s="73" t="s">
        <v>4</v>
      </c>
      <c r="L2" s="73" t="s">
        <v>9</v>
      </c>
      <c r="M2" s="73" t="s">
        <v>10</v>
      </c>
      <c r="N2" s="73" t="s">
        <v>12</v>
      </c>
      <c r="O2" s="73" t="s">
        <v>41</v>
      </c>
      <c r="P2" s="73" t="s">
        <v>38</v>
      </c>
      <c r="Q2" s="73" t="s">
        <v>39</v>
      </c>
      <c r="R2" s="73" t="s">
        <v>40</v>
      </c>
      <c r="T2" s="67" t="s">
        <v>43</v>
      </c>
      <c r="U2" s="70" t="s">
        <v>42</v>
      </c>
    </row>
    <row r="3" spans="1:21" x14ac:dyDescent="0.25">
      <c r="A3" s="45" t="str">
        <f ca="1">CONCATENATE(A1,"A")</f>
        <v>0A</v>
      </c>
      <c r="B3" s="14"/>
      <c r="C3" s="50" t="str">
        <f ca="1">INDIRECT(A1&amp;"A!L4")&amp;"  "&amp;INDIRECT(A1&amp;"A!L6")</f>
        <v>AAAA  BBB</v>
      </c>
      <c r="D3" s="77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T3" s="68"/>
      <c r="U3" s="71"/>
    </row>
    <row r="4" spans="1:21" s="19" customFormat="1" ht="73.5" customHeight="1" x14ac:dyDescent="0.25">
      <c r="A4" s="17" t="s">
        <v>0</v>
      </c>
      <c r="B4" s="18" t="s">
        <v>1</v>
      </c>
      <c r="C4" s="20" t="s">
        <v>2</v>
      </c>
      <c r="D4" s="78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T4" s="69"/>
      <c r="U4" s="72"/>
    </row>
    <row r="5" spans="1:21" x14ac:dyDescent="0.25">
      <c r="A5" s="6"/>
      <c r="B5" s="15"/>
      <c r="C5" s="9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T5" s="22"/>
      <c r="U5" s="55"/>
    </row>
    <row r="6" spans="1:21" x14ac:dyDescent="0.25">
      <c r="A6" s="6"/>
      <c r="B6" s="15"/>
      <c r="C6" s="9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T6" s="22"/>
      <c r="U6" s="55"/>
    </row>
    <row r="7" spans="1:21" x14ac:dyDescent="0.25">
      <c r="A7" s="6"/>
      <c r="B7" s="15"/>
      <c r="C7" s="9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T7" s="22"/>
      <c r="U7" s="55"/>
    </row>
    <row r="8" spans="1:21" x14ac:dyDescent="0.25">
      <c r="A8" s="25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T8" s="28"/>
      <c r="U8" s="56"/>
    </row>
    <row r="9" spans="1:21" x14ac:dyDescent="0.25">
      <c r="A9" s="25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T9" s="28"/>
      <c r="U9" s="56"/>
    </row>
    <row r="10" spans="1:21" x14ac:dyDescent="0.25">
      <c r="A10" s="25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T10" s="28"/>
      <c r="U10" s="56"/>
    </row>
    <row r="11" spans="1:21" x14ac:dyDescent="0.25">
      <c r="A11" s="25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T11" s="28"/>
      <c r="U11" s="56"/>
    </row>
    <row r="12" spans="1:21" x14ac:dyDescent="0.25">
      <c r="A12" s="25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T12" s="28"/>
      <c r="U12" s="56"/>
    </row>
    <row r="13" spans="1:21" x14ac:dyDescent="0.25">
      <c r="A13" s="25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T13" s="28"/>
      <c r="U13" s="56"/>
    </row>
    <row r="14" spans="1:21" x14ac:dyDescent="0.25">
      <c r="A14" s="25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T14" s="28"/>
      <c r="U14" s="56"/>
    </row>
    <row r="15" spans="1:21" x14ac:dyDescent="0.25">
      <c r="A15" s="25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T15" s="28"/>
      <c r="U15" s="56"/>
    </row>
    <row r="16" spans="1:21" x14ac:dyDescent="0.25">
      <c r="A16" s="25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T16" s="28"/>
      <c r="U16" s="56"/>
    </row>
    <row r="17" spans="1:21" x14ac:dyDescent="0.25">
      <c r="A17" s="25"/>
      <c r="B17" s="26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T17" s="28"/>
      <c r="U17" s="56"/>
    </row>
    <row r="18" spans="1:21" x14ac:dyDescent="0.25">
      <c r="A18" s="25"/>
      <c r="B18" s="2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T18" s="28"/>
      <c r="U18" s="56"/>
    </row>
    <row r="19" spans="1:21" x14ac:dyDescent="0.25">
      <c r="A19" s="25"/>
      <c r="B19" s="26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T19" s="28"/>
      <c r="U19" s="56"/>
    </row>
    <row r="20" spans="1:21" x14ac:dyDescent="0.25">
      <c r="A20" s="25"/>
      <c r="B20" s="26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T20" s="28"/>
      <c r="U20" s="56"/>
    </row>
    <row r="21" spans="1:21" x14ac:dyDescent="0.25">
      <c r="A21" s="25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T21" s="28"/>
      <c r="U21" s="56"/>
    </row>
    <row r="22" spans="1:21" x14ac:dyDescent="0.25">
      <c r="A22" s="25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T22" s="28"/>
      <c r="U22" s="56"/>
    </row>
    <row r="23" spans="1:21" x14ac:dyDescent="0.25">
      <c r="A23" s="25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T23" s="28"/>
      <c r="U23" s="56"/>
    </row>
    <row r="24" spans="1:21" x14ac:dyDescent="0.25">
      <c r="A24" s="25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T24" s="28"/>
      <c r="U24" s="56"/>
    </row>
    <row r="25" spans="1:21" x14ac:dyDescent="0.25">
      <c r="A25" s="25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T25" s="28"/>
      <c r="U25" s="56"/>
    </row>
    <row r="26" spans="1:21" x14ac:dyDescent="0.25">
      <c r="A26" s="25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T26" s="28"/>
      <c r="U26" s="56"/>
    </row>
    <row r="27" spans="1:21" x14ac:dyDescent="0.25">
      <c r="A27" s="25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T27" s="28"/>
      <c r="U27" s="56"/>
    </row>
    <row r="28" spans="1:21" x14ac:dyDescent="0.25">
      <c r="A28" s="25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T28" s="28"/>
      <c r="U28" s="56"/>
    </row>
    <row r="29" spans="1:21" x14ac:dyDescent="0.25">
      <c r="A29" s="25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T29" s="28"/>
      <c r="U29" s="56"/>
    </row>
    <row r="30" spans="1:21" x14ac:dyDescent="0.25">
      <c r="A30" s="25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T30" s="28"/>
      <c r="U30" s="56"/>
    </row>
    <row r="31" spans="1:21" x14ac:dyDescent="0.25">
      <c r="A31" s="25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T31" s="28"/>
      <c r="U31" s="56"/>
    </row>
    <row r="32" spans="1:21" x14ac:dyDescent="0.25">
      <c r="A32" s="25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T32" s="28"/>
      <c r="U32" s="56"/>
    </row>
    <row r="33" spans="1:21" x14ac:dyDescent="0.25">
      <c r="A33" s="25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T33" s="28"/>
      <c r="U33" s="56"/>
    </row>
    <row r="34" spans="1:21" x14ac:dyDescent="0.25">
      <c r="A34" s="25"/>
      <c r="B34" s="26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T34" s="28"/>
      <c r="U34" s="56"/>
    </row>
    <row r="35" spans="1:21" x14ac:dyDescent="0.25">
      <c r="A35" s="25"/>
      <c r="B35" s="26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T35" s="28"/>
      <c r="U35" s="56"/>
    </row>
    <row r="36" spans="1:21" x14ac:dyDescent="0.25">
      <c r="A36" s="25"/>
      <c r="B36" s="26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T36" s="28"/>
      <c r="U36" s="56"/>
    </row>
    <row r="37" spans="1:21" x14ac:dyDescent="0.25">
      <c r="A37" s="25"/>
      <c r="B37" s="26"/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T37" s="28"/>
      <c r="U37" s="56"/>
    </row>
    <row r="38" spans="1:21" x14ac:dyDescent="0.25">
      <c r="A38" s="25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T38" s="28"/>
      <c r="U38" s="56"/>
    </row>
    <row r="39" spans="1:21" x14ac:dyDescent="0.25">
      <c r="A39" s="25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T39" s="28"/>
      <c r="U39" s="56"/>
    </row>
    <row r="40" spans="1:21" x14ac:dyDescent="0.25">
      <c r="A40" s="25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T40" s="28"/>
      <c r="U40" s="56"/>
    </row>
    <row r="41" spans="1:21" x14ac:dyDescent="0.25">
      <c r="A41" s="25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T41" s="28"/>
      <c r="U41" s="56"/>
    </row>
    <row r="42" spans="1:21" x14ac:dyDescent="0.25">
      <c r="A42" s="25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T42" s="28"/>
      <c r="U42" s="56"/>
    </row>
    <row r="43" spans="1:21" x14ac:dyDescent="0.25">
      <c r="A43" s="25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T43" s="28"/>
      <c r="U43" s="56"/>
    </row>
    <row r="44" spans="1:21" x14ac:dyDescent="0.25">
      <c r="A44" s="25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T44" s="28"/>
      <c r="U44" s="56"/>
    </row>
    <row r="45" spans="1:21" x14ac:dyDescent="0.25">
      <c r="A45" s="25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T45" s="28"/>
      <c r="U45" s="56"/>
    </row>
    <row r="46" spans="1:21" x14ac:dyDescent="0.25">
      <c r="A46" s="25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T46" s="28"/>
      <c r="U46" s="56"/>
    </row>
    <row r="47" spans="1:21" x14ac:dyDescent="0.25">
      <c r="A47" s="25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T47" s="28"/>
      <c r="U47" s="56"/>
    </row>
    <row r="48" spans="1:21" x14ac:dyDescent="0.25">
      <c r="A48" s="25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T48" s="28"/>
      <c r="U48" s="56"/>
    </row>
    <row r="49" spans="1:21" x14ac:dyDescent="0.25">
      <c r="A49" s="25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T49" s="28"/>
      <c r="U49" s="56"/>
    </row>
    <row r="50" spans="1:21" x14ac:dyDescent="0.25">
      <c r="A50" s="25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T50" s="28"/>
      <c r="U50" s="56"/>
    </row>
    <row r="51" spans="1:21" x14ac:dyDescent="0.25">
      <c r="A51" s="25"/>
      <c r="B51" s="26"/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T51" s="28"/>
      <c r="U51" s="56"/>
    </row>
    <row r="52" spans="1:21" x14ac:dyDescent="0.25">
      <c r="A52" s="25"/>
      <c r="B52" s="26"/>
      <c r="C52" s="2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T52" s="28"/>
      <c r="U52" s="56"/>
    </row>
  </sheetData>
  <mergeCells count="17">
    <mergeCell ref="I2:I4"/>
    <mergeCell ref="J2:J4"/>
    <mergeCell ref="D2:D4"/>
    <mergeCell ref="E2:E4"/>
    <mergeCell ref="F2:F4"/>
    <mergeCell ref="G2:G4"/>
    <mergeCell ref="H2:H4"/>
    <mergeCell ref="O2:O4"/>
    <mergeCell ref="K2:K4"/>
    <mergeCell ref="L2:L4"/>
    <mergeCell ref="M2:M4"/>
    <mergeCell ref="N2:N4"/>
    <mergeCell ref="T2:T4"/>
    <mergeCell ref="U2:U4"/>
    <mergeCell ref="P2:P4"/>
    <mergeCell ref="Q2:Q4"/>
    <mergeCell ref="R2:R4"/>
  </mergeCells>
  <conditionalFormatting sqref="E1:R1048576">
    <cfRule type="iconSet" priority="16">
      <iconSet iconSet="3Symbols2">
        <cfvo type="percent" val="0"/>
        <cfvo type="num" val="0"/>
        <cfvo type="num" val="1"/>
      </iconSet>
    </cfRule>
  </conditionalFormatting>
  <conditionalFormatting sqref="D1:D1048576">
    <cfRule type="iconSet" priority="19">
      <iconSet iconSet="3Symbols2">
        <cfvo type="percent" val="0"/>
        <cfvo type="num" val="0"/>
        <cfvo type="num" val="1"/>
      </iconSet>
    </cfRule>
  </conditionalFormatting>
  <conditionalFormatting sqref="A5:R304">
    <cfRule type="expression" dxfId="4" priority="3">
      <formula>$D5&lt;&gt;0</formula>
    </cfRule>
  </conditionalFormatting>
  <conditionalFormatting sqref="T1:U1048576">
    <cfRule type="iconSet" priority="2">
      <iconSet iconSet="3Symbols2">
        <cfvo type="percent" val="0"/>
        <cfvo type="num" val="0"/>
        <cfvo type="num" val="1"/>
      </iconSet>
    </cfRule>
  </conditionalFormatting>
  <conditionalFormatting sqref="T5:U304">
    <cfRule type="expression" dxfId="3" priority="1">
      <formula>$D5&lt;&gt;0</formula>
    </cfRule>
  </conditionalFormatting>
  <pageMargins left="0.70866141732283472" right="0.70866141732283472" top="0.74803149606299213" bottom="0.74803149606299213" header="0.31496062992125984" footer="0.31496062992125984"/>
  <pageSetup paperSize="9" scale="68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Jointe">
                <anchor moveWithCells="1" sizeWithCells="1">
                  <from>
                    <xdr:col>0</xdr:col>
                    <xdr:colOff>247650</xdr:colOff>
                    <xdr:row>0</xdr:row>
                    <xdr:rowOff>85725</xdr:rowOff>
                  </from>
                  <to>
                    <xdr:col>1</xdr:col>
                    <xdr:colOff>1085850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61D19-90BE-4C1A-85FB-AC6C1EFEA62E}">
  <sheetPr codeName="Sheet19">
    <pageSetUpPr fitToPage="1"/>
  </sheetPr>
  <dimension ref="A1:L26"/>
  <sheetViews>
    <sheetView showGridLines="0" showRowColHeaders="0" zoomScaleNormal="100" workbookViewId="0">
      <selection activeCell="H27" sqref="H27"/>
    </sheetView>
  </sheetViews>
  <sheetFormatPr baseColWidth="10" defaultColWidth="9.140625" defaultRowHeight="15" x14ac:dyDescent="0.25"/>
  <cols>
    <col min="1" max="1" width="4.140625" style="11" customWidth="1"/>
    <col min="2" max="3" width="16.5703125" style="11" customWidth="1"/>
    <col min="4" max="4" width="3.85546875" style="11" customWidth="1"/>
    <col min="5" max="6" width="16.5703125" style="11" customWidth="1"/>
    <col min="7" max="7" width="3.85546875" style="11" customWidth="1"/>
    <col min="8" max="9" width="16.5703125" style="11" customWidth="1"/>
    <col min="10" max="10" width="9.140625" style="11"/>
    <col min="11" max="11" width="15.140625" style="10" customWidth="1"/>
    <col min="12" max="12" width="28.5703125" style="11" customWidth="1"/>
    <col min="13" max="16384" width="9.140625" style="11"/>
  </cols>
  <sheetData>
    <row r="1" spans="1:12" ht="24" customHeight="1" x14ac:dyDescent="0.25">
      <c r="A1" s="43" t="str">
        <f ca="1">MID(A2,1,1)</f>
        <v>3</v>
      </c>
    </row>
    <row r="2" spans="1:12" ht="20.45" customHeight="1" x14ac:dyDescent="0.25">
      <c r="A2" s="44" t="str">
        <f ca="1">MID(CELL("nomfichier",A2),FIND("]",CELL("nomfichier",A2))+1,20)</f>
        <v>3A</v>
      </c>
      <c r="K2" s="64" t="s">
        <v>20</v>
      </c>
      <c r="L2" s="64"/>
    </row>
    <row r="3" spans="1:12" ht="20.45" customHeight="1" x14ac:dyDescent="0.25">
      <c r="A3" s="44" t="str">
        <f ca="1">CONCATENATE(A1,"B")</f>
        <v>3B</v>
      </c>
      <c r="K3" s="33" t="s">
        <v>15</v>
      </c>
    </row>
    <row r="4" spans="1:12" ht="20.45" customHeight="1" x14ac:dyDescent="0.35">
      <c r="F4" s="3"/>
      <c r="K4" s="2"/>
      <c r="L4" s="11" t="s">
        <v>47</v>
      </c>
    </row>
    <row r="5" spans="1:12" ht="20.45" customHeight="1" x14ac:dyDescent="0.35">
      <c r="F5" s="3"/>
      <c r="K5" s="10" t="s">
        <v>21</v>
      </c>
    </row>
    <row r="6" spans="1:12" ht="20.45" customHeight="1" x14ac:dyDescent="0.35">
      <c r="F6" s="3"/>
      <c r="L6" s="11" t="s">
        <v>48</v>
      </c>
    </row>
    <row r="7" spans="1:12" ht="20.45" customHeight="1" x14ac:dyDescent="0.25">
      <c r="F7" s="12"/>
      <c r="K7" s="33" t="s">
        <v>34</v>
      </c>
    </row>
    <row r="8" spans="1:12" ht="20.45" customHeight="1" x14ac:dyDescent="0.25">
      <c r="F8" s="59"/>
      <c r="K8" s="2"/>
      <c r="L8" s="11" t="s">
        <v>35</v>
      </c>
    </row>
    <row r="9" spans="1:12" ht="20.45" customHeight="1" x14ac:dyDescent="0.25">
      <c r="K9" s="10" t="s">
        <v>22</v>
      </c>
    </row>
    <row r="10" spans="1:12" ht="20.45" customHeight="1" x14ac:dyDescent="0.25">
      <c r="L10" s="11" t="s">
        <v>26</v>
      </c>
    </row>
    <row r="11" spans="1:12" ht="20.45" customHeight="1" x14ac:dyDescent="0.25">
      <c r="K11" s="10" t="s">
        <v>36</v>
      </c>
    </row>
    <row r="12" spans="1:12" ht="20.45" customHeight="1" x14ac:dyDescent="0.25">
      <c r="L12" s="49"/>
    </row>
    <row r="13" spans="1:12" ht="20.45" customHeight="1" x14ac:dyDescent="0.25">
      <c r="K13" s="10" t="s">
        <v>37</v>
      </c>
    </row>
    <row r="14" spans="1:12" ht="20.45" customHeight="1" x14ac:dyDescent="0.25">
      <c r="L14" s="48"/>
    </row>
    <row r="15" spans="1:12" ht="20.45" customHeight="1" x14ac:dyDescent="0.25">
      <c r="K15" s="10" t="s">
        <v>23</v>
      </c>
    </row>
    <row r="16" spans="1:12" ht="20.45" customHeight="1" x14ac:dyDescent="0.25">
      <c r="L16" s="11" t="s">
        <v>27</v>
      </c>
    </row>
    <row r="17" spans="2:12" ht="20.45" customHeight="1" x14ac:dyDescent="0.25">
      <c r="B17" s="24"/>
      <c r="C17" s="24"/>
      <c r="D17" s="24"/>
      <c r="E17" s="24"/>
      <c r="F17" s="24"/>
      <c r="G17" s="24"/>
      <c r="K17" s="10" t="s">
        <v>28</v>
      </c>
    </row>
    <row r="18" spans="2:12" ht="20.45" customHeight="1" x14ac:dyDescent="0.25">
      <c r="B18" s="65" t="s">
        <v>14</v>
      </c>
      <c r="C18" s="66"/>
      <c r="D18" s="46"/>
      <c r="E18" s="65" t="s">
        <v>18</v>
      </c>
      <c r="F18" s="66"/>
      <c r="G18" s="47"/>
      <c r="H18" s="65" t="s">
        <v>32</v>
      </c>
      <c r="I18" s="66"/>
      <c r="L18" s="48" t="s">
        <v>29</v>
      </c>
    </row>
    <row r="19" spans="2:12" ht="20.45" customHeight="1" x14ac:dyDescent="0.35">
      <c r="B19" s="35" t="s">
        <v>45</v>
      </c>
      <c r="C19" s="35" t="s">
        <v>46</v>
      </c>
      <c r="D19" s="36"/>
      <c r="E19" s="35" t="s">
        <v>0</v>
      </c>
      <c r="F19" s="35" t="s">
        <v>17</v>
      </c>
      <c r="G19" s="37"/>
      <c r="H19" s="35" t="s">
        <v>19</v>
      </c>
      <c r="I19" s="35" t="s">
        <v>17</v>
      </c>
      <c r="K19" s="10" t="s">
        <v>30</v>
      </c>
    </row>
    <row r="20" spans="2:12" ht="20.45" customHeight="1" x14ac:dyDescent="0.35">
      <c r="B20" s="38">
        <f ca="1">_xlfn.MAXIFS(INDIRECT(A1&amp;"B!A5:A300"),INDIRECT(A1&amp;"B!D5:D300"),1)</f>
        <v>0</v>
      </c>
      <c r="C20" s="38">
        <f ca="1">DATE(YEAR(B20)+(IF($L$20="Collection",5,2)),MONTH(B20),DAY(B20))</f>
        <v>731</v>
      </c>
      <c r="D20" s="36"/>
      <c r="E20" s="38">
        <f ca="1">_xlfn.MAXIFS(INDIRECT(A1&amp;"B!A5:A300"),INDIRECT(A1&amp;"B!E5:E300"),1)</f>
        <v>0</v>
      </c>
      <c r="F20" s="40">
        <f ca="1">_xlfn.MAXIFS(INDIRECT(A1&amp;"B!B5:B300"),INDIRECT(A1&amp;"B!E5:E300"),1)</f>
        <v>0</v>
      </c>
      <c r="G20" s="37"/>
      <c r="H20" s="39">
        <v>2</v>
      </c>
      <c r="I20" s="40">
        <v>30000</v>
      </c>
      <c r="L20" s="34" t="s">
        <v>31</v>
      </c>
    </row>
    <row r="21" spans="2:12" ht="24" customHeight="1" x14ac:dyDescent="0.25">
      <c r="H21" s="38">
        <f ca="1">DATE(YEAR(E20)+H20,MONTH(E20),DAY(E20))</f>
        <v>731</v>
      </c>
      <c r="I21" s="40">
        <f ca="1">F20+I20</f>
        <v>30000</v>
      </c>
    </row>
    <row r="22" spans="2:12" x14ac:dyDescent="0.25">
      <c r="K22" s="11"/>
    </row>
    <row r="23" spans="2:12" x14ac:dyDescent="0.25">
      <c r="K23" s="11"/>
    </row>
    <row r="24" spans="2:12" x14ac:dyDescent="0.25">
      <c r="B24" s="29"/>
      <c r="C24" s="29"/>
    </row>
    <row r="25" spans="2:12" x14ac:dyDescent="0.25">
      <c r="B25" s="29"/>
      <c r="C25" s="29"/>
    </row>
    <row r="26" spans="2:12" x14ac:dyDescent="0.25">
      <c r="B26" s="29"/>
      <c r="C26" s="29"/>
    </row>
  </sheetData>
  <mergeCells count="4">
    <mergeCell ref="K2:L2"/>
    <mergeCell ref="B18:C18"/>
    <mergeCell ref="E18:F18"/>
    <mergeCell ref="H18:I18"/>
  </mergeCells>
  <conditionalFormatting sqref="F7">
    <cfRule type="cellIs" dxfId="2" priority="1" operator="greaterThan">
      <formula>0</formula>
    </cfRule>
  </conditionalFormatting>
  <dataValidations count="1">
    <dataValidation type="list" allowBlank="1" showInputMessage="1" showErrorMessage="1" sqref="L20" xr:uid="{04D41A82-7B88-4C9D-B056-B2FDFD5AFC88}">
      <formula1>"VL,Collection,Autre"</formula1>
    </dataValidation>
  </dataValidations>
  <pageMargins left="0.7" right="0.7" top="0.75" bottom="0.75" header="0.3" footer="0.3"/>
  <pageSetup paperSize="9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37" r:id="rId4" name="Button 1">
              <controlPr defaultSize="0" print="0" autoFill="0" autoPict="0" macro="[0]!Sommaire">
                <anchor moveWithCells="1" sizeWithCells="1">
                  <from>
                    <xdr:col>1</xdr:col>
                    <xdr:colOff>76200</xdr:colOff>
                    <xdr:row>15</xdr:row>
                    <xdr:rowOff>66675</xdr:rowOff>
                  </from>
                  <to>
                    <xdr:col>2</xdr:col>
                    <xdr:colOff>1095375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538" r:id="rId5" name="Button 2">
              <controlPr defaultSize="0" print="0" autoFill="0" autoPict="0" macro="[0]!Jointe">
                <anchor moveWithCells="1" sizeWithCells="1">
                  <from>
                    <xdr:col>7</xdr:col>
                    <xdr:colOff>76200</xdr:colOff>
                    <xdr:row>15</xdr:row>
                    <xdr:rowOff>57150</xdr:rowOff>
                  </from>
                  <to>
                    <xdr:col>8</xdr:col>
                    <xdr:colOff>1095375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68CED-5DB1-4AE9-A512-223E77BD8F1F}">
  <sheetPr codeName="Sheet20">
    <pageSetUpPr fitToPage="1"/>
  </sheetPr>
  <dimension ref="A1:U52"/>
  <sheetViews>
    <sheetView showGridLines="0" showRowColHeaders="0" workbookViewId="0">
      <pane ySplit="4" topLeftCell="A5" activePane="bottomLeft" state="frozen"/>
      <selection activeCell="C1" sqref="C1"/>
      <selection pane="bottomLeft" activeCell="C1" sqref="C1"/>
    </sheetView>
  </sheetViews>
  <sheetFormatPr baseColWidth="10" defaultColWidth="9.140625" defaultRowHeight="15" x14ac:dyDescent="0.25"/>
  <cols>
    <col min="1" max="1" width="13.5703125" style="4" customWidth="1"/>
    <col min="2" max="2" width="16" style="16" customWidth="1"/>
    <col min="3" max="3" width="67.5703125" style="5" customWidth="1"/>
    <col min="4" max="11" width="3.5703125" style="23" customWidth="1"/>
    <col min="12" max="12" width="6.140625" style="23" customWidth="1"/>
    <col min="13" max="13" width="3.5703125" style="23" customWidth="1"/>
    <col min="14" max="18" width="6.28515625" style="23" customWidth="1"/>
    <col min="19" max="19" width="1.5703125" customWidth="1"/>
    <col min="20" max="20" width="22.85546875" style="23" customWidth="1"/>
    <col min="21" max="21" width="13.28515625" style="57" customWidth="1"/>
  </cols>
  <sheetData>
    <row r="1" spans="1:21" x14ac:dyDescent="0.25">
      <c r="A1" s="43" t="str">
        <f ca="1">MID(A2,1,1)</f>
        <v>3</v>
      </c>
      <c r="B1" s="13"/>
      <c r="C1" s="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T1" s="21"/>
      <c r="U1" s="54"/>
    </row>
    <row r="2" spans="1:21" ht="30.75" customHeight="1" x14ac:dyDescent="0.25">
      <c r="A2" s="44" t="str">
        <f ca="1">MID(CELL("nomfichier",A2),FIND("]",CELL("nomfichier",A2))+1,20)</f>
        <v>3B</v>
      </c>
      <c r="B2" s="13"/>
      <c r="C2" s="8" t="s">
        <v>3</v>
      </c>
      <c r="D2" s="76" t="s">
        <v>14</v>
      </c>
      <c r="E2" s="73" t="s">
        <v>5</v>
      </c>
      <c r="F2" s="73" t="s">
        <v>6</v>
      </c>
      <c r="G2" s="73" t="s">
        <v>33</v>
      </c>
      <c r="H2" s="73" t="s">
        <v>7</v>
      </c>
      <c r="I2" s="73" t="s">
        <v>11</v>
      </c>
      <c r="J2" s="73" t="s">
        <v>8</v>
      </c>
      <c r="K2" s="73" t="s">
        <v>4</v>
      </c>
      <c r="L2" s="73" t="s">
        <v>9</v>
      </c>
      <c r="M2" s="73" t="s">
        <v>10</v>
      </c>
      <c r="N2" s="73" t="s">
        <v>12</v>
      </c>
      <c r="O2" s="73" t="s">
        <v>41</v>
      </c>
      <c r="P2" s="73" t="s">
        <v>38</v>
      </c>
      <c r="Q2" s="73" t="s">
        <v>39</v>
      </c>
      <c r="R2" s="73" t="s">
        <v>40</v>
      </c>
      <c r="T2" s="67" t="s">
        <v>43</v>
      </c>
      <c r="U2" s="70" t="s">
        <v>42</v>
      </c>
    </row>
    <row r="3" spans="1:21" x14ac:dyDescent="0.25">
      <c r="A3" s="45" t="str">
        <f ca="1">CONCATENATE(A1,"A")</f>
        <v>3A</v>
      </c>
      <c r="B3" s="14"/>
      <c r="C3" s="50" t="str">
        <f ca="1">INDIRECT(A1&amp;"A!L4")&amp;"  "&amp;INDIRECT(A1&amp;"A!L6")</f>
        <v>Mercèdès  B200</v>
      </c>
      <c r="D3" s="77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T3" s="68"/>
      <c r="U3" s="71"/>
    </row>
    <row r="4" spans="1:21" s="19" customFormat="1" ht="73.5" customHeight="1" x14ac:dyDescent="0.25">
      <c r="A4" s="17" t="s">
        <v>0</v>
      </c>
      <c r="B4" s="18" t="s">
        <v>1</v>
      </c>
      <c r="C4" s="20" t="s">
        <v>2</v>
      </c>
      <c r="D4" s="78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T4" s="69"/>
      <c r="U4" s="72"/>
    </row>
    <row r="5" spans="1:21" x14ac:dyDescent="0.25">
      <c r="A5" s="6"/>
      <c r="B5" s="15"/>
      <c r="C5" s="9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T5" s="22"/>
      <c r="U5" s="55"/>
    </row>
    <row r="6" spans="1:21" x14ac:dyDescent="0.25">
      <c r="A6" s="6"/>
      <c r="B6" s="15"/>
      <c r="C6" s="9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T6" s="22"/>
      <c r="U6" s="55"/>
    </row>
    <row r="7" spans="1:21" x14ac:dyDescent="0.25">
      <c r="A7" s="6"/>
      <c r="B7" s="15"/>
      <c r="C7" s="9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T7" s="22"/>
      <c r="U7" s="55"/>
    </row>
    <row r="8" spans="1:21" x14ac:dyDescent="0.25">
      <c r="A8" s="25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T8" s="28"/>
      <c r="U8" s="56"/>
    </row>
    <row r="9" spans="1:21" x14ac:dyDescent="0.25">
      <c r="A9" s="25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T9" s="28"/>
      <c r="U9" s="56"/>
    </row>
    <row r="10" spans="1:21" x14ac:dyDescent="0.25">
      <c r="A10" s="25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T10" s="28"/>
      <c r="U10" s="56"/>
    </row>
    <row r="11" spans="1:21" x14ac:dyDescent="0.25">
      <c r="A11" s="25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T11" s="28"/>
      <c r="U11" s="56"/>
    </row>
    <row r="12" spans="1:21" x14ac:dyDescent="0.25">
      <c r="A12" s="25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T12" s="28"/>
      <c r="U12" s="56"/>
    </row>
    <row r="13" spans="1:21" x14ac:dyDescent="0.25">
      <c r="A13" s="25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T13" s="28"/>
      <c r="U13" s="56"/>
    </row>
    <row r="14" spans="1:21" x14ac:dyDescent="0.25">
      <c r="A14" s="25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T14" s="28"/>
      <c r="U14" s="56"/>
    </row>
    <row r="15" spans="1:21" x14ac:dyDescent="0.25">
      <c r="A15" s="25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T15" s="28"/>
      <c r="U15" s="56"/>
    </row>
    <row r="16" spans="1:21" x14ac:dyDescent="0.25">
      <c r="A16" s="25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T16" s="28"/>
      <c r="U16" s="56"/>
    </row>
    <row r="17" spans="1:21" x14ac:dyDescent="0.25">
      <c r="A17" s="25"/>
      <c r="B17" s="26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T17" s="28"/>
      <c r="U17" s="56"/>
    </row>
    <row r="18" spans="1:21" x14ac:dyDescent="0.25">
      <c r="A18" s="25"/>
      <c r="B18" s="2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T18" s="28"/>
      <c r="U18" s="56"/>
    </row>
    <row r="19" spans="1:21" x14ac:dyDescent="0.25">
      <c r="A19" s="25"/>
      <c r="B19" s="26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T19" s="28"/>
      <c r="U19" s="56"/>
    </row>
    <row r="20" spans="1:21" x14ac:dyDescent="0.25">
      <c r="A20" s="25"/>
      <c r="B20" s="26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T20" s="28"/>
      <c r="U20" s="56"/>
    </row>
    <row r="21" spans="1:21" x14ac:dyDescent="0.25">
      <c r="A21" s="25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T21" s="28"/>
      <c r="U21" s="56"/>
    </row>
    <row r="22" spans="1:21" x14ac:dyDescent="0.25">
      <c r="A22" s="25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T22" s="28"/>
      <c r="U22" s="56"/>
    </row>
    <row r="23" spans="1:21" x14ac:dyDescent="0.25">
      <c r="A23" s="25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T23" s="28"/>
      <c r="U23" s="56"/>
    </row>
    <row r="24" spans="1:21" x14ac:dyDescent="0.25">
      <c r="A24" s="25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T24" s="28"/>
      <c r="U24" s="56"/>
    </row>
    <row r="25" spans="1:21" x14ac:dyDescent="0.25">
      <c r="A25" s="25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T25" s="28"/>
      <c r="U25" s="56"/>
    </row>
    <row r="26" spans="1:21" x14ac:dyDescent="0.25">
      <c r="A26" s="25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T26" s="28"/>
      <c r="U26" s="56"/>
    </row>
    <row r="27" spans="1:21" x14ac:dyDescent="0.25">
      <c r="A27" s="25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T27" s="28"/>
      <c r="U27" s="56"/>
    </row>
    <row r="28" spans="1:21" x14ac:dyDescent="0.25">
      <c r="A28" s="25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T28" s="28"/>
      <c r="U28" s="56"/>
    </row>
    <row r="29" spans="1:21" x14ac:dyDescent="0.25">
      <c r="A29" s="25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T29" s="28"/>
      <c r="U29" s="56"/>
    </row>
    <row r="30" spans="1:21" x14ac:dyDescent="0.25">
      <c r="A30" s="25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T30" s="28"/>
      <c r="U30" s="56"/>
    </row>
    <row r="31" spans="1:21" x14ac:dyDescent="0.25">
      <c r="A31" s="25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T31" s="28"/>
      <c r="U31" s="56"/>
    </row>
    <row r="32" spans="1:21" x14ac:dyDescent="0.25">
      <c r="A32" s="25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T32" s="28"/>
      <c r="U32" s="56"/>
    </row>
    <row r="33" spans="1:21" x14ac:dyDescent="0.25">
      <c r="A33" s="25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T33" s="28"/>
      <c r="U33" s="56"/>
    </row>
    <row r="34" spans="1:21" x14ac:dyDescent="0.25">
      <c r="A34" s="25"/>
      <c r="B34" s="26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T34" s="28"/>
      <c r="U34" s="56"/>
    </row>
    <row r="35" spans="1:21" x14ac:dyDescent="0.25">
      <c r="A35" s="25"/>
      <c r="B35" s="26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T35" s="28"/>
      <c r="U35" s="56"/>
    </row>
    <row r="36" spans="1:21" x14ac:dyDescent="0.25">
      <c r="A36" s="25"/>
      <c r="B36" s="26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T36" s="28"/>
      <c r="U36" s="56"/>
    </row>
    <row r="37" spans="1:21" x14ac:dyDescent="0.25">
      <c r="A37" s="25"/>
      <c r="B37" s="26"/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T37" s="28"/>
      <c r="U37" s="56"/>
    </row>
    <row r="38" spans="1:21" x14ac:dyDescent="0.25">
      <c r="A38" s="25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T38" s="28"/>
      <c r="U38" s="56"/>
    </row>
    <row r="39" spans="1:21" x14ac:dyDescent="0.25">
      <c r="A39" s="25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T39" s="28"/>
      <c r="U39" s="56"/>
    </row>
    <row r="40" spans="1:21" x14ac:dyDescent="0.25">
      <c r="A40" s="25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T40" s="28"/>
      <c r="U40" s="56"/>
    </row>
    <row r="41" spans="1:21" x14ac:dyDescent="0.25">
      <c r="A41" s="25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T41" s="28"/>
      <c r="U41" s="56"/>
    </row>
    <row r="42" spans="1:21" x14ac:dyDescent="0.25">
      <c r="A42" s="25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T42" s="28"/>
      <c r="U42" s="56"/>
    </row>
    <row r="43" spans="1:21" x14ac:dyDescent="0.25">
      <c r="A43" s="25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T43" s="28"/>
      <c r="U43" s="56"/>
    </row>
    <row r="44" spans="1:21" x14ac:dyDescent="0.25">
      <c r="A44" s="25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T44" s="28"/>
      <c r="U44" s="56"/>
    </row>
    <row r="45" spans="1:21" x14ac:dyDescent="0.25">
      <c r="A45" s="25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T45" s="28"/>
      <c r="U45" s="56"/>
    </row>
    <row r="46" spans="1:21" x14ac:dyDescent="0.25">
      <c r="A46" s="25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T46" s="28"/>
      <c r="U46" s="56"/>
    </row>
    <row r="47" spans="1:21" x14ac:dyDescent="0.25">
      <c r="A47" s="25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T47" s="28"/>
      <c r="U47" s="56"/>
    </row>
    <row r="48" spans="1:21" x14ac:dyDescent="0.25">
      <c r="A48" s="25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T48" s="28"/>
      <c r="U48" s="56"/>
    </row>
    <row r="49" spans="1:21" x14ac:dyDescent="0.25">
      <c r="A49" s="25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T49" s="28"/>
      <c r="U49" s="56"/>
    </row>
    <row r="50" spans="1:21" x14ac:dyDescent="0.25">
      <c r="A50" s="25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T50" s="28"/>
      <c r="U50" s="56"/>
    </row>
    <row r="51" spans="1:21" x14ac:dyDescent="0.25">
      <c r="A51" s="25"/>
      <c r="B51" s="26"/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T51" s="28"/>
      <c r="U51" s="56"/>
    </row>
    <row r="52" spans="1:21" x14ac:dyDescent="0.25">
      <c r="A52" s="25"/>
      <c r="B52" s="26"/>
      <c r="C52" s="2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T52" s="28"/>
      <c r="U52" s="56"/>
    </row>
  </sheetData>
  <mergeCells count="17">
    <mergeCell ref="O2:O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P2:P4"/>
    <mergeCell ref="Q2:Q4"/>
    <mergeCell ref="R2:R4"/>
    <mergeCell ref="T2:T4"/>
    <mergeCell ref="U2:U4"/>
  </mergeCells>
  <conditionalFormatting sqref="E1:R1048576">
    <cfRule type="iconSet" priority="4">
      <iconSet iconSet="3Symbols2">
        <cfvo type="percent" val="0"/>
        <cfvo type="num" val="0"/>
        <cfvo type="num" val="1"/>
      </iconSet>
    </cfRule>
  </conditionalFormatting>
  <conditionalFormatting sqref="D1:D1048576">
    <cfRule type="iconSet" priority="5">
      <iconSet iconSet="3Symbols2">
        <cfvo type="percent" val="0"/>
        <cfvo type="num" val="0"/>
        <cfvo type="num" val="1"/>
      </iconSet>
    </cfRule>
  </conditionalFormatting>
  <conditionalFormatting sqref="A5:R304">
    <cfRule type="expression" dxfId="1" priority="3">
      <formula>$D5&lt;&gt;0</formula>
    </cfRule>
  </conditionalFormatting>
  <conditionalFormatting sqref="T1:U1048576">
    <cfRule type="iconSet" priority="2">
      <iconSet iconSet="3Symbols2">
        <cfvo type="percent" val="0"/>
        <cfvo type="num" val="0"/>
        <cfvo type="num" val="1"/>
      </iconSet>
    </cfRule>
  </conditionalFormatting>
  <conditionalFormatting sqref="T5:U304">
    <cfRule type="expression" dxfId="0" priority="1">
      <formula>$D5&lt;&gt;0</formula>
    </cfRule>
  </conditionalFormatting>
  <pageMargins left="0.70866141732283472" right="0.70866141732283472" top="0.74803149606299213" bottom="0.74803149606299213" header="0.31496062992125984" footer="0.31496062992125984"/>
  <pageSetup paperSize="9" scale="68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defaultSize="0" print="0" autoFill="0" autoPict="0" macro="[0]!Jointe">
                <anchor moveWithCells="1" sizeWithCells="1">
                  <from>
                    <xdr:col>0</xdr:col>
                    <xdr:colOff>247650</xdr:colOff>
                    <xdr:row>0</xdr:row>
                    <xdr:rowOff>85725</xdr:rowOff>
                  </from>
                  <to>
                    <xdr:col>1</xdr:col>
                    <xdr:colOff>1085850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Sommaire</vt:lpstr>
      <vt:lpstr>0A</vt:lpstr>
      <vt:lpstr>0B</vt:lpstr>
      <vt:lpstr>3A</vt:lpstr>
      <vt:lpstr>3B</vt:lpstr>
      <vt:lpstr>'0B'!Zone_d_impression</vt:lpstr>
      <vt:lpstr>'3B'!Zone_d_impression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2018-02-21T18:27:44Z</dcterms:modified>
</cp:coreProperties>
</file>