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3.xml" ContentType="application/vnd.openxmlformats-officedocument.drawing+xml"/>
  <Override PartName="/xl/ctrlProps/ctrlProp3.xml" ContentType="application/vnd.ms-excel.controlproperties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730" codeName="{91B80F79-697F-C00D-A1F8-6C9A07846A5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Mes_Dossiers\Développement\Excel\test\"/>
    </mc:Choice>
  </mc:AlternateContent>
  <bookViews>
    <workbookView xWindow="0" yWindow="0" windowWidth="32775" windowHeight="15330" xr2:uid="{E7700074-FC96-4FDE-B8E9-6D71405DEF7A}"/>
  </bookViews>
  <sheets>
    <sheet name="Accueil" sheetId="1" r:id="rId1"/>
    <sheet name="communes" sheetId="2" r:id="rId2"/>
    <sheet name="ADON" sheetId="3" r:id="rId3"/>
    <sheet name="AMILLY" sheetId="4" r:id="rId4"/>
  </sheets>
  <externalReferences>
    <externalReference r:id="rId5"/>
  </externalReferences>
  <definedNames>
    <definedName name="ADON">ADON!$E$5:$E$6</definedName>
    <definedName name="AMILLY">AMILLY!$E$5:$E$6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1" l="1"/>
  <c r="I10" i="1"/>
  <c r="G18" i="3" l="1"/>
  <c r="G17" i="3"/>
  <c r="G14" i="3"/>
  <c r="G13" i="3"/>
  <c r="E6" i="3"/>
  <c r="E5" i="3"/>
  <c r="G18" i="4"/>
  <c r="G17" i="4"/>
  <c r="E6" i="4"/>
  <c r="E5" i="4"/>
  <c r="G14" i="4"/>
  <c r="G13" i="4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Jeremy Condaminet</author>
  </authors>
  <commentList>
    <comment ref="F2" authorId="0" shapeId="0" xr:uid="{49648DE4-AD59-40B4-99D4-21302B14E5D5}">
      <text>
        <r>
          <rPr>
            <b/>
            <sz val="9"/>
            <color indexed="81"/>
            <rFont val="Tahoma"/>
            <family val="2"/>
          </rPr>
          <t>Jeremy Condaminet:</t>
        </r>
        <r>
          <rPr>
            <sz val="9"/>
            <color indexed="81"/>
            <rFont val="Tahoma"/>
            <family val="2"/>
          </rPr>
          <t xml:space="preserve">
Le bouton fais apparaitre le tableau en fonction de la feuille commune choisie et de l'école seclectionnée ensuite</t>
        </r>
      </text>
    </comment>
  </commentList>
</comments>
</file>

<file path=xl/sharedStrings.xml><?xml version="1.0" encoding="utf-8"?>
<sst xmlns="http://schemas.openxmlformats.org/spreadsheetml/2006/main" count="107" uniqueCount="43">
  <si>
    <t>Liste des communes du Loiret</t>
  </si>
  <si>
    <t>AMILLY</t>
  </si>
  <si>
    <t>Liste des écoles en fonction de la commune</t>
  </si>
  <si>
    <t>Barême 2017</t>
  </si>
  <si>
    <t>Barême 2016</t>
  </si>
  <si>
    <t>Barême 2015</t>
  </si>
  <si>
    <t>Barême 2014</t>
  </si>
  <si>
    <t>Barême 2013</t>
  </si>
  <si>
    <t>Moyenne</t>
  </si>
  <si>
    <t>communes loiret</t>
  </si>
  <si>
    <t>ADON</t>
  </si>
  <si>
    <t>ET_RNE</t>
  </si>
  <si>
    <t>ET_DNP</t>
  </si>
  <si>
    <t>Type école</t>
  </si>
  <si>
    <t>ET_DNC</t>
  </si>
  <si>
    <t>ÉTABLISSEMENT</t>
  </si>
  <si>
    <t>ET_ADR</t>
  </si>
  <si>
    <t>ET_CODPOST</t>
  </si>
  <si>
    <t>ET_VILLE</t>
  </si>
  <si>
    <t>ET_NB_CLASS_ELEM</t>
  </si>
  <si>
    <t>ET_NB_POST</t>
  </si>
  <si>
    <t>ET_NB_EXPL</t>
  </si>
  <si>
    <t>ET_SEC_ADM</t>
  </si>
  <si>
    <t>ÉCOLE ÉLÉMENTAIRE PUBLIQUE</t>
  </si>
  <si>
    <t>E.E.P.</t>
  </si>
  <si>
    <t>ENS.CL.ELE</t>
  </si>
  <si>
    <t>195,972 / 291,432</t>
  </si>
  <si>
    <t>ENS.CL.MA</t>
  </si>
  <si>
    <t>0101010K</t>
  </si>
  <si>
    <t>0202020K</t>
  </si>
  <si>
    <t>TARTAMPION</t>
  </si>
  <si>
    <t>MICHELOU</t>
  </si>
  <si>
    <t>RUE D'ICI</t>
  </si>
  <si>
    <t>RUE LABAS</t>
  </si>
  <si>
    <t>E.P.P. TARTAMPION</t>
  </si>
  <si>
    <t>E.E.P. MICHELOU</t>
  </si>
  <si>
    <t>TRUCTRUC</t>
  </si>
  <si>
    <t>HELLOWORL</t>
  </si>
  <si>
    <t>RUE U</t>
  </si>
  <si>
    <t>RUE B</t>
  </si>
  <si>
    <t>E.E.P. TRUCTRUC</t>
  </si>
  <si>
    <t>E.E.P. HELLOWORL</t>
  </si>
  <si>
    <t>E.E.P. TARTAMPION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</si>
</sst>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0"/>
  </numFmts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6"/>
      <color theme="1"/>
      <name val="Arial Black"/>
      <family val="2"/>
    </font>
    <font>
      <sz val="12"/>
      <color theme="1"/>
      <name val="Arial"/>
      <family val="2"/>
    </font>
    <font>
      <sz val="12"/>
      <color indexed="8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3" fillId="0" borderId="1" xfId="0" applyFont="1" applyBorder="1" applyAlignment="1">
      <alignment horizontal="center" vertical="center"/>
    </xf>
    <xf numFmtId="0" fontId="3" fillId="0" borderId="0" xfId="0" applyFont="1"/>
    <xf numFmtId="0" fontId="3" fillId="0" borderId="2" xfId="0" applyFont="1" applyBorder="1" applyAlignment="1">
      <alignment horizontal="center" vertical="center"/>
    </xf>
    <xf numFmtId="0" fontId="3" fillId="0" borderId="2" xfId="0" applyFont="1" applyBorder="1"/>
    <xf numFmtId="0" fontId="4" fillId="0" borderId="0" xfId="1"/>
    <xf numFmtId="0" fontId="3" fillId="0" borderId="3" xfId="0" applyFont="1" applyBorder="1" applyAlignment="1">
      <alignment horizontal="center" vertical="center"/>
    </xf>
    <xf numFmtId="0" fontId="1" fillId="2" borderId="7" xfId="0" applyFont="1" applyFill="1" applyBorder="1"/>
    <xf numFmtId="0" fontId="0" fillId="3" borderId="8" xfId="0" applyFont="1" applyFill="1" applyBorder="1"/>
    <xf numFmtId="0" fontId="0" fillId="4" borderId="9" xfId="0" applyFont="1" applyFill="1" applyBorder="1"/>
    <xf numFmtId="0" fontId="5" fillId="0" borderId="10" xfId="0" applyFont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0" fillId="4" borderId="11" xfId="0" applyFont="1" applyFill="1" applyBorder="1" applyAlignment="1">
      <alignment vertical="center" wrapText="1"/>
    </xf>
    <xf numFmtId="0" fontId="0" fillId="4" borderId="8" xfId="0" applyFont="1" applyFill="1" applyBorder="1" applyAlignment="1">
      <alignment vertical="center" wrapText="1"/>
    </xf>
    <xf numFmtId="0" fontId="0" fillId="4" borderId="8" xfId="0" applyFont="1" applyFill="1" applyBorder="1" applyAlignment="1">
      <alignment horizontal="center" vertical="center" wrapText="1"/>
    </xf>
    <xf numFmtId="0" fontId="0" fillId="4" borderId="12" xfId="0" applyFont="1" applyFill="1" applyBorder="1" applyAlignment="1">
      <alignment horizontal="center" vertical="center" wrapText="1"/>
    </xf>
    <xf numFmtId="0" fontId="0" fillId="3" borderId="11" xfId="0" applyFont="1" applyFill="1" applyBorder="1" applyAlignment="1">
      <alignment vertical="center" wrapText="1"/>
    </xf>
    <xf numFmtId="0" fontId="0" fillId="3" borderId="8" xfId="0" applyFont="1" applyFill="1" applyBorder="1" applyAlignment="1">
      <alignment vertical="center" wrapText="1"/>
    </xf>
    <xf numFmtId="0" fontId="0" fillId="3" borderId="8" xfId="0" applyFont="1" applyFill="1" applyBorder="1" applyAlignment="1">
      <alignment horizontal="center" vertical="center" wrapText="1"/>
    </xf>
    <xf numFmtId="0" fontId="0" fillId="3" borderId="12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164" fontId="7" fillId="0" borderId="0" xfId="0" applyNumberFormat="1" applyFont="1" applyFill="1" applyBorder="1" applyAlignment="1">
      <alignment horizontal="center" vertical="center"/>
    </xf>
    <xf numFmtId="0" fontId="7" fillId="0" borderId="0" xfId="0" applyNumberFormat="1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49">
    <dxf>
      <font>
        <sz val="12"/>
        <color indexed="8"/>
        <name val="Arial"/>
        <family val="2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family val="2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family val="2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family val="2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family val="2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family val="2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Arial"/>
        <family val="2"/>
        <scheme val="none"/>
      </font>
    </dxf>
    <dxf>
      <border outline="0">
        <bottom style="thin">
          <color indexed="64"/>
        </bottom>
      </border>
    </dxf>
    <dxf>
      <font>
        <sz val="12"/>
        <color indexed="8"/>
        <name val="Arial"/>
        <family val="2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family val="2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family val="2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family val="2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family val="2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family val="2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Arial"/>
        <family val="2"/>
        <scheme val="none"/>
      </font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font>
        <sz val="12"/>
        <color indexed="8"/>
        <name val="Arial"/>
        <family val="2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family val="2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family val="2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family val="2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family val="2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family val="2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Arial"/>
        <family val="2"/>
        <scheme val="none"/>
      </font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font>
        <sz val="12"/>
        <color indexed="8"/>
        <name val="Arial"/>
        <family val="2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family val="2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family val="2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family val="2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family val="2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family val="2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Arial"/>
        <family val="2"/>
        <scheme val="none"/>
      </font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font>
        <sz val="12"/>
        <color indexed="8"/>
        <name val="Arial"/>
        <family val="2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family val="2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family val="2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family val="2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family val="2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family val="2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Arial"/>
        <family val="2"/>
        <scheme val="none"/>
      </font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top style="thin">
          <color theme="0"/>
        </top>
      </border>
    </dxf>
    <dxf>
      <border outline="0">
        <bottom style="thin">
          <color theme="0"/>
        </bottom>
      </border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1</xdr:row>
          <xdr:rowOff>9525</xdr:rowOff>
        </xdr:from>
        <xdr:to>
          <xdr:col>5</xdr:col>
          <xdr:colOff>19050</xdr:colOff>
          <xdr:row>3</xdr:row>
          <xdr:rowOff>9525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Afficher école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2</xdr:col>
          <xdr:colOff>0</xdr:colOff>
          <xdr:row>2</xdr:row>
          <xdr:rowOff>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2</xdr:col>
          <xdr:colOff>0</xdr:colOff>
          <xdr:row>2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3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rem/Desktop/Outils%20mouvement/Pour%20outil%20-%20Mouv1%20201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BAREME"/>
      <sheetName val="Liste écoles"/>
      <sheetName val="Communes"/>
      <sheetName val="Postes"/>
      <sheetName val="2017"/>
      <sheetName val="2016"/>
      <sheetName val="2015"/>
      <sheetName val="2014"/>
      <sheetName val="2013"/>
      <sheetName val="ADON"/>
      <sheetName val="AMILLY"/>
      <sheetName val="ARDON"/>
      <sheetName val="ARTENAY"/>
      <sheetName val="ASCHERES LE MARCHE"/>
      <sheetName val="ASCOUX"/>
      <sheetName val="AULNAY LA RIVIERE"/>
      <sheetName val="AUTRUY SUR JUINE"/>
      <sheetName val="AUTRY LE CHATEL"/>
      <sheetName val="BACCON"/>
      <sheetName val="BATILLY EN GATINAIS"/>
      <sheetName val="BAULE"/>
      <sheetName val="BAZOCHES LES GALLERANDES"/>
      <sheetName val="BAZOCHES SUR LE BETZ"/>
      <sheetName val="BEAUGENCY"/>
      <sheetName val="BEAUNE LA ROLANDE"/>
      <sheetName val="BELLEGARDE"/>
      <sheetName val="BOESSES"/>
      <sheetName val="BOIGNY SUR BIONNE"/>
      <sheetName val="BOISCOMMUN"/>
      <sheetName val="BOISMORAND"/>
      <sheetName val="BOISSEAUX"/>
      <sheetName val="BONNEE"/>
      <sheetName val="BONNY SUR LOIRE"/>
      <sheetName val="BOU"/>
      <sheetName val="BOULAY LES BARRES"/>
      <sheetName val="BOUZY LA FORET"/>
      <sheetName val="BOYNES"/>
      <sheetName val="BRAY EN VAL"/>
      <sheetName val="BRIARE"/>
      <sheetName val="BRIARRES SUR ESSONNE"/>
      <sheetName val="BRICY"/>
      <sheetName val="CEPOY"/>
      <sheetName val="CERCOTTES"/>
      <sheetName val="CERDON"/>
      <sheetName val="CERNOY EN BERRY"/>
      <sheetName val="CHAILLY EN GATINAIS"/>
      <sheetName val="CHAINGY"/>
      <sheetName val="CHALETTE SUR LOING"/>
      <sheetName val="CHAMBON LA FORET"/>
      <sheetName val="CHANTEAU"/>
      <sheetName val="CHANTECOQ"/>
      <sheetName val="CHARMONT EN BEAUCE"/>
      <sheetName val="CHARSONVILLE"/>
      <sheetName val="CHATEAU RENARD"/>
      <sheetName val="CHATEAUNEUF SUR LOIRE"/>
      <sheetName val="CHATILLON COLIGNY"/>
      <sheetName val="CHATILLON SUR LOIRE"/>
      <sheetName val="CHECY"/>
      <sheetName val="CHEVILLON SUR HUILLARD"/>
      <sheetName val="CHEVILLY"/>
      <sheetName val="CHILLEURS AUX BOIS"/>
      <sheetName val="CHUELLES"/>
      <sheetName val="CLERY ST ANDRE"/>
      <sheetName val="COMBLEUX"/>
      <sheetName val="CORBEILLES"/>
      <sheetName val="CORQUILLEROY"/>
      <sheetName val="COULLONS"/>
      <sheetName val="COULMIERS"/>
      <sheetName val="COURTEMPIERRE"/>
      <sheetName val="COURTENAY"/>
      <sheetName val="CRAVANT"/>
      <sheetName val="DADONVILLE"/>
      <sheetName val="DAMPIERRE EN BURLY"/>
      <sheetName val="DARVOY"/>
      <sheetName val="DONNERY"/>
      <sheetName val="DORDIVES"/>
      <sheetName val="DOUCHY MONTCORBON"/>
      <sheetName val="DRY"/>
      <sheetName val="ECHILLEUSES"/>
      <sheetName val="ENGENVILLE"/>
      <sheetName val="EPIEDS EN BEAUCE"/>
      <sheetName val="ERCEVILLE"/>
      <sheetName val="ERVAUVILLE"/>
      <sheetName val="ESCRENNES"/>
      <sheetName val="ESTOUY"/>
      <sheetName val="FAY AUX LOGES"/>
      <sheetName val="FEROLLES"/>
      <sheetName val="FERRIERES EN GATINAIS"/>
      <sheetName val="FLEURY LES AUBRAIS"/>
      <sheetName val="FONTENAY SUR LOING"/>
      <sheetName val="GERMIGNY DES PRES"/>
      <sheetName val="GIDY"/>
      <sheetName val="GIEN"/>
      <sheetName val="GIROLLES"/>
      <sheetName val="GIVRAINES"/>
      <sheetName val="GONDREVILLE"/>
      <sheetName val="GRANGERMONT"/>
      <sheetName val="GRENEVILLE EN BEAUCE"/>
      <sheetName val="GRISELLES"/>
      <sheetName val="GUIGNEVILLE"/>
      <sheetName val="GUILLY"/>
      <sheetName val="GY LES NONAINS"/>
      <sheetName val="HUISSEAU SUR MAUVES"/>
      <sheetName val="INGRANNES"/>
      <sheetName val="INGRE"/>
      <sheetName val="ISDES"/>
      <sheetName val="JARGEAU"/>
      <sheetName val="JOUY LE POTIER"/>
      <sheetName val="LA BUSSIERE"/>
      <sheetName val="LA CHAPELLE ST MESMIN"/>
      <sheetName val="LA CHAPELLE SUR AVEYRON"/>
      <sheetName val="LA COUR MARIGNY"/>
      <sheetName val="LA FERTE ST AUBIN"/>
      <sheetName val="LA NEUVILLE SUR ESSONNE"/>
      <sheetName val="LA SELLE EN HERMOY"/>
      <sheetName val="LA SELLE SUR LE BIED"/>
      <sheetName val="LADON"/>
      <sheetName val="LAILLY EN VAL"/>
      <sheetName val="LE BARDON"/>
      <sheetName val="LE MALESHERBOIS"/>
      <sheetName val="LES BORDES"/>
      <sheetName val="LES CHOUX"/>
      <sheetName val="LIGNY LE RIBAULT"/>
      <sheetName val="LION EN SULLIAS"/>
      <sheetName val="LORCY"/>
      <sheetName val="LORRIS"/>
      <sheetName val="LOURY"/>
      <sheetName val="MARCILLY EN VILLETTE"/>
      <sheetName val="MARDIE"/>
      <sheetName val="MAREAU AUX BOIS"/>
      <sheetName val="MAREAU AUX PRES"/>
      <sheetName val="MARIGNY LES USAGES"/>
      <sheetName val="MARSAINVILLIERS"/>
      <sheetName val="MELLEROY"/>
      <sheetName val="MENESTREAU EN VILLETTE"/>
      <sheetName val="MESSAS"/>
      <sheetName val="MEUNG SUR LOIRE"/>
      <sheetName val="MEZIERES LEZ CLERY"/>
      <sheetName val="MIGNERES"/>
      <sheetName val="MIGNERETTE"/>
      <sheetName val="MONTARGIS"/>
      <sheetName val="MONTBOUY"/>
      <sheetName val="MONTCRESSON"/>
      <sheetName val="MONTEREAU"/>
      <sheetName val="NANCRAY SUR RIMARDE"/>
      <sheetName val="NARGIS"/>
      <sheetName val="NEUVILLE AUX BOIS"/>
      <sheetName val="NEUVY EN SULLIAS"/>
      <sheetName val="NEVOY"/>
      <sheetName val="NIBELLE"/>
      <sheetName val="NOGENT SUR VERNISSON"/>
      <sheetName val="OLIVET"/>
      <sheetName val="ONDREVILLE SUR ESSONNE"/>
      <sheetName val="ORLEANS"/>
      <sheetName val="ORMES"/>
      <sheetName val="OUSSON SUR LOIRE"/>
      <sheetName val="OUSSOY EN GATINAIS"/>
      <sheetName val="OUTARVILLE"/>
      <sheetName val="OUVROUER LES CHAMPS"/>
      <sheetName val="OUZOUER SUR LOIRE"/>
      <sheetName val="OUZOUER SUR TREZEE"/>
      <sheetName val="PANNES"/>
      <sheetName val="PATAY"/>
      <sheetName val="PAUCOURT"/>
      <sheetName val="PIERREFITTE ES BOIS"/>
      <sheetName val="PITHIVIERS"/>
      <sheetName val="PITHIVIERS LE VIEIL"/>
      <sheetName val="POILLY LEZ GIEN"/>
      <sheetName val="PREFONTAINES"/>
      <sheetName val="PRESSIGNY LES PINS"/>
      <sheetName val="PUISEAUX"/>
      <sheetName val="QUIERS SUR BEZONDE"/>
      <sheetName val="REBRECHIEN"/>
      <sheetName val="ROZOY LE VIEIL"/>
      <sheetName val="SANDILLON"/>
      <sheetName val="SANTEAU"/>
      <sheetName val="SARAN"/>
      <sheetName val="SCEAUX DU GATINAIS"/>
      <sheetName val="SEMOY"/>
      <sheetName val="SENNELY"/>
      <sheetName val="SERMAISES"/>
      <sheetName val="SIGLOY"/>
      <sheetName val="SOUGY"/>
      <sheetName val="ST AIGNAN DES GUES"/>
      <sheetName val="ST AIGNAN LE JAILLARD"/>
      <sheetName val="ST AY"/>
      <sheetName val="ST BENOIT SUR LOIRE"/>
      <sheetName val="ST BRISSON SUR LOIRE"/>
      <sheetName val="ST CYR EN VAL"/>
      <sheetName val="ST DENIS DE L HOTEL"/>
      <sheetName val="ST DENIS EN VAL"/>
      <sheetName val="ST FIRMIN DES BOIS"/>
      <sheetName val="ST FLORENT"/>
      <sheetName val="ST GERMAIN DES PRES"/>
      <sheetName val="ST GONDON"/>
      <sheetName val="ST HILAIRE LES ANDRESIS"/>
      <sheetName val="ST HILAIRE ST MESMIN"/>
      <sheetName val="ST JEAN DE BRAYE"/>
      <sheetName val="ST JEAN DE LA RUELLE"/>
      <sheetName val="ST JEAN LE BLANC"/>
      <sheetName val="ST LYE LA FORET"/>
      <sheetName val="ST MARTIN D ABBAT"/>
      <sheetName val="ST MARTIN SUR OCRE"/>
      <sheetName val="ST MAURICE SUR AVEYRON"/>
      <sheetName val="ST MAURICE SUR FESSARD"/>
      <sheetName val="ST PERAVY LA COLOMBE"/>
      <sheetName val="ST PERE SUR LOIRE"/>
      <sheetName val="ST PRYVE ST MESMIN"/>
      <sheetName val="STE GENEVIEVE DES BOIS"/>
      <sheetName val="SULLY LA CHAPELLE"/>
      <sheetName val="SULLY SUR LOIRE"/>
      <sheetName val="SURY AUX BOIS"/>
      <sheetName val="TAVERS"/>
      <sheetName val="THIMORY"/>
      <sheetName val="TIGY"/>
      <sheetName val="TRAINOU"/>
      <sheetName val="TREILLES EN GATINAIS"/>
      <sheetName val="TRIGUERES"/>
      <sheetName val="VANNES SUR COSSON"/>
      <sheetName val="VARENNES CHANGY"/>
      <sheetName val="VENNECY"/>
      <sheetName val="VIEILLES MAISONS SUR JOUDR"/>
      <sheetName val="VIENNE EN VAL"/>
      <sheetName val="VIGLAIN"/>
      <sheetName val="VILLEMANDEUR"/>
      <sheetName val="VILLEMURLIN"/>
      <sheetName val="VILLEREAU"/>
      <sheetName val="VILLORCEAU"/>
      <sheetName val="VIMORY"/>
      <sheetName val="VITRY AUX LOGES"/>
      <sheetName val="VRIGNY"/>
      <sheetName val="YEVRE LA VILLE"/>
      <sheetName val="Pour outil - Mouv1 2017"/>
    </sheetNames>
    <definedNames>
      <definedName name="retour_Accueil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2264EC03-96F8-4784-BC3F-A019DBC8037A}" name="Tableau1147" displayName="Tableau1147" ref="C9:I11" totalsRowShown="0" headerRowDxfId="1" tableBorderDxfId="8">
  <autoFilter ref="C9:I11" xr:uid="{5FBB6A6D-686A-45FF-A08B-4AD0B6875E16}"/>
  <sortState ref="C10:I11">
    <sortCondition ref="C12:C14"/>
  </sortState>
  <tableColumns count="7">
    <tableColumn id="1" xr3:uid="{7E9726C3-9DAE-484C-AFDC-10909052AB43}" name="E.E.P. MICHELOU" dataDxfId="7"/>
    <tableColumn id="2" xr3:uid="{2CA5C8CE-B185-4D7D-B03E-E825818E5E93}" name="Barême 2017" dataDxfId="6"/>
    <tableColumn id="3" xr3:uid="{88616A5B-70C4-426A-B956-DDC09441B45F}" name="Barême 2016" dataDxfId="5"/>
    <tableColumn id="4" xr3:uid="{52958852-CB98-49A0-9B9D-5946FCC66CEE}" name="Barême 2015" dataDxfId="4"/>
    <tableColumn id="5" xr3:uid="{BD81C045-A24F-448D-9E56-34D18AE07242}" name="Barême 2014" dataDxfId="3"/>
    <tableColumn id="6" xr3:uid="{11A16769-D1BD-48FF-9154-4A222A8E1D1F}" name="Barême 2013" dataDxfId="2"/>
    <tableColumn id="7" xr3:uid="{6D4F8B6A-C53C-45B7-87FA-9C606AF646D2}" name="Moyenne" dataDxfId="0">
      <calculatedColumnFormula>AVERAGE(Tableau114[[#This Row],[Barême 2017]:[Barême 2013]])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80E8FF9-757D-4F8E-8C57-730E47AF88BD}" name="Tableau1" displayName="Tableau1" ref="A1:A3" totalsRowShown="0" headerRowDxfId="48" headerRowBorderDxfId="47" tableBorderDxfId="46" totalsRowBorderDxfId="45">
  <autoFilter ref="A1:A3" xr:uid="{02F86386-24A4-4676-BF22-1CA381E60CAD}"/>
  <tableColumns count="1">
    <tableColumn id="1" xr3:uid="{138C8785-AA1B-4EF9-B772-451BA3587910}" name="communes loiret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6C69D5F-9D69-49A9-BBFC-D7F8720A0E4C}" name="Tableau115" displayName="Tableau115" ref="A12:G14" totalsRowShown="0" headerRowDxfId="44" tableBorderDxfId="43">
  <autoFilter ref="A12:G14" xr:uid="{0B1BA286-88BA-438E-BE00-F60A681FDC97}"/>
  <sortState ref="A13:G14">
    <sortCondition ref="A12:A14"/>
  </sortState>
  <tableColumns count="7">
    <tableColumn id="1" xr3:uid="{91AE0952-FC2F-453C-80BE-DE106BC68434}" name="E.E.P. TRUCTRUC" dataDxfId="42"/>
    <tableColumn id="2" xr3:uid="{9A5A9107-E4F5-42AA-9324-7590B6A2F8D7}" name="Barême 2017" dataDxfId="41"/>
    <tableColumn id="3" xr3:uid="{43FD2B9C-F9D6-45EE-BAA5-A035C3FCBE03}" name="Barême 2016" dataDxfId="40"/>
    <tableColumn id="4" xr3:uid="{6A4F3A56-416C-4821-8EEC-87AD0F9BF9C1}" name="Barême 2015" dataDxfId="39"/>
    <tableColumn id="5" xr3:uid="{5E546B63-F026-41C4-80BB-56D68F0429EE}" name="Barême 2014" dataDxfId="38"/>
    <tableColumn id="6" xr3:uid="{09BCB6F1-2086-4618-93FF-F6DF15033CEB}" name="Barême 2013" dataDxfId="37"/>
    <tableColumn id="7" xr3:uid="{BB0CD7BD-461B-4965-9BDA-420AA1E5A61B}" name="Moyenne" dataDxfId="36">
      <calculatedColumnFormula>AVERAGE(Tableau115[[#This Row],[Barême 2017]:[Barême 2013]])</calculatedColumnFormula>
    </tableColumn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45733B9A-C3E1-457B-8BA0-519E71373AA0}" name="Tableau1146" displayName="Tableau1146" ref="A16:G18" totalsRowShown="0" headerRowDxfId="35" tableBorderDxfId="34">
  <autoFilter ref="A16:G18" xr:uid="{AF33C73D-9DA1-4D04-9EE7-F6979D9D3541}"/>
  <sortState ref="A17:G18">
    <sortCondition ref="A12:A14"/>
  </sortState>
  <tableColumns count="7">
    <tableColumn id="1" xr3:uid="{D50F2F87-61A8-4A5F-AAEA-A426993A9AC5}" name="E.E.P. HELLOWORL" dataDxfId="33"/>
    <tableColumn id="2" xr3:uid="{FCABF1D4-2F68-4ED6-8FF4-86337368ACA9}" name="Barême 2017" dataDxfId="32"/>
    <tableColumn id="3" xr3:uid="{D67894D8-60F3-4B53-AC4A-3E0123EA0EE7}" name="Barême 2016" dataDxfId="31"/>
    <tableColumn id="4" xr3:uid="{9A04D593-76C9-465D-90A3-4523CAA24AF9}" name="Barême 2015" dataDxfId="30"/>
    <tableColumn id="5" xr3:uid="{696F8D0F-7B69-4226-B2DB-4D9F3830FC0A}" name="Barême 2014" dataDxfId="29"/>
    <tableColumn id="6" xr3:uid="{C09A1F0D-9229-4E58-ADB0-AFE952A7E1EC}" name="Barême 2013" dataDxfId="28"/>
    <tableColumn id="7" xr3:uid="{2947283C-AB46-410E-8CC4-E365E91C1808}" name="Moyenne" dataDxfId="27">
      <calculatedColumnFormula>AVERAGE(Tableau1146[[#This Row],[Barême 2017]:[Barême 2013]])</calculatedColumnFormula>
    </tableColumn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020B7AE-8D24-42E4-B4EA-FFE2309AC7B9}" name="Tableau11" displayName="Tableau11" ref="A12:G14" totalsRowShown="0" headerRowDxfId="26" tableBorderDxfId="25">
  <autoFilter ref="A12:G14" xr:uid="{2E4B4CB0-87CB-4021-B380-BF8314ABF437}"/>
  <sortState ref="A13:G14">
    <sortCondition ref="A12:A14"/>
  </sortState>
  <tableColumns count="7">
    <tableColumn id="1" xr3:uid="{16EA6228-B692-473A-A321-E353D8451074}" name="E.P.P. TARTAMPION" dataDxfId="24"/>
    <tableColumn id="2" xr3:uid="{6EE39601-4B70-4AD7-A7BC-73A222773CD8}" name="Barême 2017" dataDxfId="23"/>
    <tableColumn id="3" xr3:uid="{C3D3C8CD-462A-4696-83F3-7E4ABFD1814C}" name="Barême 2016" dataDxfId="22"/>
    <tableColumn id="4" xr3:uid="{93684F92-1884-4E70-A354-5B87DE0A1683}" name="Barême 2015" dataDxfId="21"/>
    <tableColumn id="5" xr3:uid="{28E13578-39FF-441B-852E-F9C14E3150D2}" name="Barême 2014" dataDxfId="20"/>
    <tableColumn id="6" xr3:uid="{BB54A950-D78F-4D5B-976B-BA263F50E802}" name="Barême 2013" dataDxfId="19"/>
    <tableColumn id="7" xr3:uid="{B172BAA2-4950-4D0A-9BD0-4146D6D0889C}" name="Moyenne" dataDxfId="18">
      <calculatedColumnFormula>AVERAGE(Tableau11[[#This Row],[Barême 2017]:[Barême 2013]])</calculatedColumnFormula>
    </tableColumn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8DF4F7A-4C66-4F33-A1DC-1040FF036D67}" name="Tableau114" displayName="Tableau114" ref="A16:G18" totalsRowShown="0" headerRowDxfId="17" tableBorderDxfId="16">
  <autoFilter ref="A16:G18" xr:uid="{CDF72483-DDCA-49D4-95E6-9041D3F07862}"/>
  <sortState ref="A17:G18">
    <sortCondition ref="A12:A14"/>
  </sortState>
  <tableColumns count="7">
    <tableColumn id="1" xr3:uid="{BAC55114-1389-4E10-935E-33AB2C4C17CB}" name="E.E.P. MICHELOU" dataDxfId="15"/>
    <tableColumn id="2" xr3:uid="{3A15D562-EF71-4A43-81DA-C4CD328FEEA3}" name="Barême 2017" dataDxfId="14"/>
    <tableColumn id="3" xr3:uid="{AFA87C87-86DD-435E-80EF-BC31B968C598}" name="Barême 2016" dataDxfId="13"/>
    <tableColumn id="4" xr3:uid="{87E93295-D1EC-4B17-B56D-58E6764716D7}" name="Barême 2015" dataDxfId="12"/>
    <tableColumn id="5" xr3:uid="{439E6A9C-F93A-481F-BABC-8E9D8982CA99}" name="Barême 2014" dataDxfId="11"/>
    <tableColumn id="6" xr3:uid="{BB34650F-631C-4128-98DA-1C6E8F30F80A}" name="Barême 2013" dataDxfId="10"/>
    <tableColumn id="7" xr3:uid="{B3CA0CD4-EC7A-49D8-B4D9-3872B9BAF12A}" name="Moyenne" dataDxfId="9">
      <calculatedColumnFormula>AVERAGE(Tableau114[[#This Row],[Barême 2017]:[Barême 2013]])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59E0AF-C45F-4A64-9B4C-C5A7A50F5671}">
  <sheetPr codeName="Feuil1"/>
  <dimension ref="A1:I11"/>
  <sheetViews>
    <sheetView tabSelected="1" workbookViewId="0">
      <selection activeCell="A5" sqref="A5"/>
    </sheetView>
  </sheetViews>
  <sheetFormatPr baseColWidth="10" defaultRowHeight="15" x14ac:dyDescent="0.25"/>
  <cols>
    <col min="1" max="1" width="54.42578125" bestFit="1" customWidth="1"/>
    <col min="3" max="3" width="27.28515625" bestFit="1" customWidth="1"/>
    <col min="4" max="4" width="19.140625" bestFit="1" customWidth="1"/>
    <col min="5" max="8" width="19" bestFit="1" customWidth="1"/>
    <col min="9" max="9" width="15" bestFit="1" customWidth="1"/>
  </cols>
  <sheetData>
    <row r="1" spans="1:9" ht="21" x14ac:dyDescent="0.35">
      <c r="A1" s="1" t="s">
        <v>0</v>
      </c>
      <c r="B1" s="2"/>
    </row>
    <row r="2" spans="1:9" ht="21" x14ac:dyDescent="0.35">
      <c r="A2" s="3" t="s">
        <v>1</v>
      </c>
      <c r="B2" s="2"/>
    </row>
    <row r="3" spans="1:9" ht="21" x14ac:dyDescent="0.35">
      <c r="A3" s="4"/>
      <c r="B3" s="2"/>
      <c r="C3" s="5"/>
    </row>
    <row r="4" spans="1:9" ht="21" x14ac:dyDescent="0.35">
      <c r="A4" s="4" t="s">
        <v>2</v>
      </c>
      <c r="B4" s="2"/>
    </row>
    <row r="5" spans="1:9" ht="21.75" thickBot="1" x14ac:dyDescent="0.4">
      <c r="A5" s="6" t="s">
        <v>42</v>
      </c>
      <c r="B5" s="2"/>
    </row>
    <row r="9" spans="1:9" x14ac:dyDescent="0.25">
      <c r="C9" s="22" t="s">
        <v>35</v>
      </c>
      <c r="D9" s="22" t="s">
        <v>3</v>
      </c>
      <c r="E9" s="22" t="s">
        <v>4</v>
      </c>
      <c r="F9" s="22" t="s">
        <v>5</v>
      </c>
      <c r="G9" s="22" t="s">
        <v>6</v>
      </c>
      <c r="H9" s="22" t="s">
        <v>7</v>
      </c>
      <c r="I9" s="22" t="s">
        <v>8</v>
      </c>
    </row>
    <row r="10" spans="1:9" x14ac:dyDescent="0.25">
      <c r="C10" s="23" t="s">
        <v>25</v>
      </c>
      <c r="D10" s="24" t="s">
        <v>26</v>
      </c>
      <c r="E10" s="24">
        <v>27.972000000000001</v>
      </c>
      <c r="F10" s="24">
        <v>27.995999999999999</v>
      </c>
      <c r="G10" s="24"/>
      <c r="H10" s="24"/>
      <c r="I10" s="24" t="e">
        <f>AVERAGE(Tableau114[[#This Row],[Barême 2017]:[Barême 2013]])</f>
        <v>#VALUE!</v>
      </c>
    </row>
    <row r="11" spans="1:9" x14ac:dyDescent="0.25">
      <c r="C11" s="23" t="s">
        <v>27</v>
      </c>
      <c r="D11" s="24"/>
      <c r="E11" s="24">
        <v>432.3</v>
      </c>
      <c r="F11" s="24">
        <v>410.7</v>
      </c>
      <c r="G11" s="25">
        <v>381.37200000000001</v>
      </c>
      <c r="H11" s="24"/>
      <c r="I11" s="24" t="e">
        <f>AVERAGE(Tableau114[[#This Row],[Barême 2017]:[Barême 2013]])</f>
        <v>#VALUE!</v>
      </c>
    </row>
  </sheetData>
  <dataValidations count="1">
    <dataValidation type="list" allowBlank="1" showInputMessage="1" showErrorMessage="1" sqref="A5" xr:uid="{21BAE8A4-2A7A-4E62-93AE-E2A5383DF260}">
      <formula1>INDIRECT(A2)</formula1>
    </dataValidation>
  </dataValidations>
  <pageMargins left="0.7" right="0.7" top="0.75" bottom="0.75" header="0.3" footer="0.3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Afficher">
                <anchor moveWithCells="1" sizeWithCells="1">
                  <from>
                    <xdr:col>3</xdr:col>
                    <xdr:colOff>0</xdr:colOff>
                    <xdr:row>1</xdr:row>
                    <xdr:rowOff>9525</xdr:rowOff>
                  </from>
                  <to>
                    <xdr:col>5</xdr:col>
                    <xdr:colOff>19050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E71D5B1-CA99-4568-9EDC-6B674F8D9BD7}">
          <x14:formula1>
            <xm:f>communes!$A$2:$A$3</xm:f>
          </x14:formula1>
          <xm:sqref>A2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8B6E68-A032-4A69-8289-ED8C37DA23CF}">
  <sheetPr codeName="Feuil2"/>
  <dimension ref="A1:A3"/>
  <sheetViews>
    <sheetView workbookViewId="0">
      <selection activeCell="A3" sqref="A3"/>
    </sheetView>
  </sheetViews>
  <sheetFormatPr baseColWidth="10" defaultRowHeight="15" x14ac:dyDescent="0.25"/>
  <cols>
    <col min="1" max="1" width="17" customWidth="1"/>
  </cols>
  <sheetData>
    <row r="1" spans="1:1" ht="15.75" thickBot="1" x14ac:dyDescent="0.3">
      <c r="A1" s="7" t="s">
        <v>9</v>
      </c>
    </row>
    <row r="2" spans="1:1" ht="15.75" thickTop="1" x14ac:dyDescent="0.25">
      <c r="A2" s="8" t="s">
        <v>10</v>
      </c>
    </row>
    <row r="3" spans="1:1" x14ac:dyDescent="0.25">
      <c r="A3" s="9" t="s">
        <v>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83D0E4-A7EE-4A59-AC1B-1394DAF9B0F9}">
  <sheetPr codeName="Feuil3"/>
  <dimension ref="A1:L18"/>
  <sheetViews>
    <sheetView workbookViewId="0">
      <selection activeCell="A27" sqref="A27"/>
    </sheetView>
  </sheetViews>
  <sheetFormatPr baseColWidth="10" defaultRowHeight="15" x14ac:dyDescent="0.25"/>
  <cols>
    <col min="1" max="1" width="42.7109375" bestFit="1" customWidth="1"/>
    <col min="2" max="2" width="27.7109375" bestFit="1" customWidth="1"/>
    <col min="3" max="3" width="30.28515625" bestFit="1" customWidth="1"/>
    <col min="4" max="4" width="23.42578125" bestFit="1" customWidth="1"/>
    <col min="5" max="5" width="42.28515625" bestFit="1" customWidth="1"/>
    <col min="6" max="6" width="26.140625" customWidth="1"/>
    <col min="7" max="7" width="15" bestFit="1" customWidth="1"/>
    <col min="8" max="8" width="57" bestFit="1" customWidth="1"/>
    <col min="9" max="9" width="20.28515625" customWidth="1"/>
    <col min="10" max="10" width="13.7109375" customWidth="1"/>
    <col min="11" max="12" width="14.28515625" customWidth="1"/>
  </cols>
  <sheetData>
    <row r="1" spans="1:12" ht="25.5" thickBot="1" x14ac:dyDescent="0.3">
      <c r="D1" s="10" t="s">
        <v>10</v>
      </c>
    </row>
    <row r="4" spans="1:12" ht="15.75" thickBot="1" x14ac:dyDescent="0.3">
      <c r="A4" s="11" t="s">
        <v>11</v>
      </c>
      <c r="B4" s="12" t="s">
        <v>12</v>
      </c>
      <c r="C4" s="12" t="s">
        <v>13</v>
      </c>
      <c r="D4" s="12" t="s">
        <v>14</v>
      </c>
      <c r="E4" s="12" t="s">
        <v>15</v>
      </c>
      <c r="F4" s="12" t="s">
        <v>16</v>
      </c>
      <c r="G4" s="12" t="s">
        <v>17</v>
      </c>
      <c r="H4" s="12" t="s">
        <v>18</v>
      </c>
      <c r="I4" s="12" t="s">
        <v>19</v>
      </c>
      <c r="J4" s="12" t="s">
        <v>20</v>
      </c>
      <c r="K4" s="12" t="s">
        <v>21</v>
      </c>
      <c r="L4" s="13" t="s">
        <v>22</v>
      </c>
    </row>
    <row r="5" spans="1:12" ht="30.75" thickTop="1" x14ac:dyDescent="0.25">
      <c r="A5" s="14" t="s">
        <v>28</v>
      </c>
      <c r="B5" s="15" t="s">
        <v>23</v>
      </c>
      <c r="C5" s="16" t="s">
        <v>24</v>
      </c>
      <c r="D5" s="15" t="s">
        <v>36</v>
      </c>
      <c r="E5" s="15" t="str">
        <f>CONCATENATE(C5," ",D5)</f>
        <v>E.E.P. TRUCTRUC</v>
      </c>
      <c r="F5" s="15" t="s">
        <v>38</v>
      </c>
      <c r="G5" s="16">
        <v>45250</v>
      </c>
      <c r="H5" s="15" t="s">
        <v>10</v>
      </c>
      <c r="I5" s="16">
        <v>10</v>
      </c>
      <c r="J5" s="16">
        <v>3</v>
      </c>
      <c r="K5" s="16">
        <v>2</v>
      </c>
      <c r="L5" s="17">
        <v>2</v>
      </c>
    </row>
    <row r="6" spans="1:12" ht="30" x14ac:dyDescent="0.25">
      <c r="A6" s="18" t="s">
        <v>29</v>
      </c>
      <c r="B6" s="19" t="s">
        <v>23</v>
      </c>
      <c r="C6" s="20" t="s">
        <v>24</v>
      </c>
      <c r="D6" s="19" t="s">
        <v>37</v>
      </c>
      <c r="E6" s="15" t="str">
        <f>CONCATENATE(C6," ",D6)</f>
        <v>E.E.P. HELLOWORL</v>
      </c>
      <c r="F6" s="19" t="s">
        <v>39</v>
      </c>
      <c r="G6" s="20">
        <v>45250</v>
      </c>
      <c r="H6" s="19" t="s">
        <v>10</v>
      </c>
      <c r="I6" s="20">
        <v>3</v>
      </c>
      <c r="J6" s="20">
        <v>4</v>
      </c>
      <c r="K6" s="20">
        <v>4</v>
      </c>
      <c r="L6" s="21">
        <v>20</v>
      </c>
    </row>
    <row r="12" spans="1:12" x14ac:dyDescent="0.25">
      <c r="A12" s="22" t="s">
        <v>40</v>
      </c>
      <c r="B12" s="22" t="s">
        <v>3</v>
      </c>
      <c r="C12" s="22" t="s">
        <v>4</v>
      </c>
      <c r="D12" s="22" t="s">
        <v>5</v>
      </c>
      <c r="E12" s="22" t="s">
        <v>6</v>
      </c>
      <c r="F12" s="22" t="s">
        <v>7</v>
      </c>
      <c r="G12" s="22" t="s">
        <v>8</v>
      </c>
    </row>
    <row r="13" spans="1:12" x14ac:dyDescent="0.25">
      <c r="A13" s="23" t="s">
        <v>25</v>
      </c>
      <c r="B13" s="24" t="s">
        <v>26</v>
      </c>
      <c r="C13" s="24">
        <v>27.972000000000001</v>
      </c>
      <c r="D13" s="24">
        <v>27.995999999999999</v>
      </c>
      <c r="E13" s="24"/>
      <c r="F13" s="24"/>
      <c r="G13" s="24">
        <f>AVERAGE(Tableau115[[#This Row],[Barême 2017]:[Barême 2013]])</f>
        <v>27.984000000000002</v>
      </c>
    </row>
    <row r="14" spans="1:12" x14ac:dyDescent="0.25">
      <c r="A14" s="23" t="s">
        <v>27</v>
      </c>
      <c r="B14" s="24"/>
      <c r="C14" s="24">
        <v>432.3</v>
      </c>
      <c r="D14" s="24">
        <v>410.7</v>
      </c>
      <c r="E14" s="25">
        <v>381.37200000000001</v>
      </c>
      <c r="F14" s="24"/>
      <c r="G14" s="24">
        <f>AVERAGE(Tableau115[[#This Row],[Barême 2017]:[Barême 2013]])</f>
        <v>408.12400000000002</v>
      </c>
    </row>
    <row r="16" spans="1:12" x14ac:dyDescent="0.25">
      <c r="A16" s="22" t="s">
        <v>41</v>
      </c>
      <c r="B16" s="22" t="s">
        <v>3</v>
      </c>
      <c r="C16" s="22" t="s">
        <v>4</v>
      </c>
      <c r="D16" s="22" t="s">
        <v>5</v>
      </c>
      <c r="E16" s="22" t="s">
        <v>6</v>
      </c>
      <c r="F16" s="22" t="s">
        <v>7</v>
      </c>
      <c r="G16" s="22" t="s">
        <v>8</v>
      </c>
    </row>
    <row r="17" spans="1:7" x14ac:dyDescent="0.25">
      <c r="A17" s="23" t="s">
        <v>25</v>
      </c>
      <c r="B17" s="24" t="s">
        <v>26</v>
      </c>
      <c r="C17" s="24">
        <v>27.972000000000001</v>
      </c>
      <c r="D17" s="24">
        <v>27.995999999999999</v>
      </c>
      <c r="E17" s="24"/>
      <c r="F17" s="24"/>
      <c r="G17" s="24">
        <f>AVERAGE(Tableau1146[[#This Row],[Barême 2017]:[Barême 2013]])</f>
        <v>27.984000000000002</v>
      </c>
    </row>
    <row r="18" spans="1:7" x14ac:dyDescent="0.25">
      <c r="A18" s="23" t="s">
        <v>27</v>
      </c>
      <c r="B18" s="24"/>
      <c r="C18" s="24">
        <v>432.3</v>
      </c>
      <c r="D18" s="24">
        <v>410.7</v>
      </c>
      <c r="E18" s="25">
        <v>381.37200000000001</v>
      </c>
      <c r="F18" s="24"/>
      <c r="G18" s="24">
        <f>AVERAGE(Tableau1146[[#This Row],[Barême 2017]:[Barême 2013]])</f>
        <v>408.12400000000002</v>
      </c>
    </row>
  </sheetData>
  <dataValidations count="1">
    <dataValidation type="list" allowBlank="1" showInputMessage="1" showErrorMessage="1" sqref="A5" xr:uid="{EF30ABC3-79E8-48CC-B112-3BA3B8AE2D04}">
      <formula1>INDIRECT(A2)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1]!retour_Accueil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2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2">
    <tablePart r:id="rId4"/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B94C2EC-365F-4FDE-8F69-C08C35EEF24D}">
          <x14:formula1>
            <xm:f>'C:\Users\jerem\Desktop\Outils mouvement\[Pour outil - Mouv1 2017.xlsm]Communes'!#REF!</xm:f>
          </x14:formula1>
          <xm:sqref>A2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58B6E6-3982-4CA7-89D6-D1F99E9B3516}">
  <sheetPr codeName="Feuil4"/>
  <dimension ref="A1:L18"/>
  <sheetViews>
    <sheetView workbookViewId="0">
      <selection activeCell="A12" sqref="A12"/>
    </sheetView>
  </sheetViews>
  <sheetFormatPr baseColWidth="10" defaultRowHeight="15" x14ac:dyDescent="0.25"/>
  <cols>
    <col min="1" max="1" width="42.7109375" bestFit="1" customWidth="1"/>
    <col min="2" max="2" width="27.7109375" bestFit="1" customWidth="1"/>
    <col min="3" max="3" width="30.28515625" bestFit="1" customWidth="1"/>
    <col min="4" max="4" width="23.42578125" bestFit="1" customWidth="1"/>
    <col min="5" max="5" width="42.28515625" bestFit="1" customWidth="1"/>
    <col min="6" max="6" width="26.140625" customWidth="1"/>
    <col min="7" max="7" width="15" bestFit="1" customWidth="1"/>
    <col min="8" max="8" width="57" bestFit="1" customWidth="1"/>
    <col min="9" max="9" width="20.28515625" customWidth="1"/>
    <col min="10" max="10" width="13.7109375" customWidth="1"/>
    <col min="11" max="12" width="14.28515625" customWidth="1"/>
  </cols>
  <sheetData>
    <row r="1" spans="1:12" ht="25.5" thickBot="1" x14ac:dyDescent="0.3">
      <c r="D1" s="10" t="s">
        <v>1</v>
      </c>
    </row>
    <row r="4" spans="1:12" ht="15.75" thickBot="1" x14ac:dyDescent="0.3">
      <c r="A4" s="11" t="s">
        <v>11</v>
      </c>
      <c r="B4" s="12" t="s">
        <v>12</v>
      </c>
      <c r="C4" s="12" t="s">
        <v>13</v>
      </c>
      <c r="D4" s="12" t="s">
        <v>14</v>
      </c>
      <c r="E4" s="12" t="s">
        <v>15</v>
      </c>
      <c r="F4" s="12" t="s">
        <v>16</v>
      </c>
      <c r="G4" s="12" t="s">
        <v>17</v>
      </c>
      <c r="H4" s="12" t="s">
        <v>18</v>
      </c>
      <c r="I4" s="12" t="s">
        <v>19</v>
      </c>
      <c r="J4" s="12" t="s">
        <v>20</v>
      </c>
      <c r="K4" s="12" t="s">
        <v>21</v>
      </c>
      <c r="L4" s="13" t="s">
        <v>22</v>
      </c>
    </row>
    <row r="5" spans="1:12" ht="30.75" thickTop="1" x14ac:dyDescent="0.25">
      <c r="A5" s="14" t="s">
        <v>28</v>
      </c>
      <c r="B5" s="15" t="s">
        <v>23</v>
      </c>
      <c r="C5" s="16" t="s">
        <v>24</v>
      </c>
      <c r="D5" s="15" t="s">
        <v>30</v>
      </c>
      <c r="E5" s="15" t="str">
        <f>CONCATENATE(C5," ",D5)</f>
        <v>E.E.P. TARTAMPION</v>
      </c>
      <c r="F5" s="15" t="s">
        <v>32</v>
      </c>
      <c r="G5" s="16">
        <v>45200</v>
      </c>
      <c r="H5" s="15" t="s">
        <v>1</v>
      </c>
      <c r="I5" s="16">
        <v>10</v>
      </c>
      <c r="J5" s="16">
        <v>3</v>
      </c>
      <c r="K5" s="16">
        <v>2</v>
      </c>
      <c r="L5" s="17">
        <v>2</v>
      </c>
    </row>
    <row r="6" spans="1:12" ht="30" x14ac:dyDescent="0.25">
      <c r="A6" s="18" t="s">
        <v>29</v>
      </c>
      <c r="B6" s="19" t="s">
        <v>23</v>
      </c>
      <c r="C6" s="20" t="s">
        <v>24</v>
      </c>
      <c r="D6" s="19" t="s">
        <v>31</v>
      </c>
      <c r="E6" s="15" t="str">
        <f>CONCATENATE(C6," ",D6)</f>
        <v>E.E.P. MICHELOU</v>
      </c>
      <c r="F6" s="19" t="s">
        <v>33</v>
      </c>
      <c r="G6" s="20">
        <v>45200</v>
      </c>
      <c r="H6" s="19" t="s">
        <v>1</v>
      </c>
      <c r="I6" s="20">
        <v>3</v>
      </c>
      <c r="J6" s="20">
        <v>4</v>
      </c>
      <c r="K6" s="20">
        <v>4</v>
      </c>
      <c r="L6" s="21">
        <v>20</v>
      </c>
    </row>
    <row r="12" spans="1:12" x14ac:dyDescent="0.25">
      <c r="A12" s="22" t="s">
        <v>34</v>
      </c>
      <c r="B12" s="22" t="s">
        <v>3</v>
      </c>
      <c r="C12" s="22" t="s">
        <v>4</v>
      </c>
      <c r="D12" s="22" t="s">
        <v>5</v>
      </c>
      <c r="E12" s="22" t="s">
        <v>6</v>
      </c>
      <c r="F12" s="22" t="s">
        <v>7</v>
      </c>
      <c r="G12" s="22" t="s">
        <v>8</v>
      </c>
    </row>
    <row r="13" spans="1:12" x14ac:dyDescent="0.25">
      <c r="A13" s="23" t="s">
        <v>25</v>
      </c>
      <c r="B13" s="24" t="s">
        <v>26</v>
      </c>
      <c r="C13" s="24">
        <v>27.972000000000001</v>
      </c>
      <c r="D13" s="24">
        <v>27.995999999999999</v>
      </c>
      <c r="E13" s="24"/>
      <c r="F13" s="24"/>
      <c r="G13" s="24">
        <f>AVERAGE(Tableau11[[#This Row],[Barême 2017]:[Barême 2013]])</f>
        <v>27.984000000000002</v>
      </c>
    </row>
    <row r="14" spans="1:12" x14ac:dyDescent="0.25">
      <c r="A14" s="23" t="s">
        <v>27</v>
      </c>
      <c r="B14" s="24"/>
      <c r="C14" s="24">
        <v>432.3</v>
      </c>
      <c r="D14" s="24">
        <v>410.7</v>
      </c>
      <c r="E14" s="25">
        <v>381.37200000000001</v>
      </c>
      <c r="F14" s="24"/>
      <c r="G14" s="24">
        <f>AVERAGE(Tableau11[[#This Row],[Barême 2017]:[Barême 2013]])</f>
        <v>408.12400000000002</v>
      </c>
    </row>
    <row r="16" spans="1:12" x14ac:dyDescent="0.25">
      <c r="A16" s="22" t="s">
        <v>35</v>
      </c>
      <c r="B16" s="22" t="s">
        <v>3</v>
      </c>
      <c r="C16" s="22" t="s">
        <v>4</v>
      </c>
      <c r="D16" s="22" t="s">
        <v>5</v>
      </c>
      <c r="E16" s="22" t="s">
        <v>6</v>
      </c>
      <c r="F16" s="22" t="s">
        <v>7</v>
      </c>
      <c r="G16" s="22" t="s">
        <v>8</v>
      </c>
    </row>
    <row r="17" spans="1:7" x14ac:dyDescent="0.25">
      <c r="A17" s="23" t="s">
        <v>25</v>
      </c>
      <c r="B17" s="24" t="s">
        <v>26</v>
      </c>
      <c r="C17" s="24">
        <v>27.972000000000001</v>
      </c>
      <c r="D17" s="24">
        <v>27.995999999999999</v>
      </c>
      <c r="E17" s="24"/>
      <c r="F17" s="24"/>
      <c r="G17" s="24">
        <f>AVERAGE(Tableau114[[#This Row],[Barême 2017]:[Barême 2013]])</f>
        <v>27.984000000000002</v>
      </c>
    </row>
    <row r="18" spans="1:7" x14ac:dyDescent="0.25">
      <c r="A18" s="23" t="s">
        <v>27</v>
      </c>
      <c r="B18" s="24"/>
      <c r="C18" s="24">
        <v>432.3</v>
      </c>
      <c r="D18" s="24">
        <v>410.7</v>
      </c>
      <c r="E18" s="25">
        <v>381.37200000000001</v>
      </c>
      <c r="F18" s="24"/>
      <c r="G18" s="24">
        <f>AVERAGE(Tableau114[[#This Row],[Barême 2017]:[Barême 2013]])</f>
        <v>408.12400000000002</v>
      </c>
    </row>
  </sheetData>
  <dataValidations count="1">
    <dataValidation type="list" allowBlank="1" showInputMessage="1" showErrorMessage="1" sqref="A5" xr:uid="{D2F750EF-0738-418E-BF45-2DBBE87FA8E6}">
      <formula1>INDIRECT(A2)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Button 2">
              <controlPr defaultSize="0" print="0" autoFill="0" autoPict="0" macro="[1]!retour_Accueil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2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2">
    <tablePart r:id="rId4"/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36F13E8-3BEE-4057-8543-D2C9372FA9AB}">
          <x14:formula1>
            <xm:f>'C:\Users\jerem\Desktop\Outils mouvement\[Pour outil - Mouv1 2017.xlsm]Communes'!#REF!</xm:f>
          </x14:formula1>
          <xm:sqref>A2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Accueil</vt:lpstr>
      <vt:lpstr>communes</vt:lpstr>
      <vt:lpstr>ADON</vt:lpstr>
      <vt:lpstr>AMILLY</vt:lpstr>
      <vt:lpstr>ADON</vt:lpstr>
      <vt:lpstr>AMILLY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 Condaminet</dc:creator>
  <cp:lastModifiedBy>Patricia</cp:lastModifiedBy>
  <dcterms:created xsi:type="dcterms:W3CDTF">2018-01-09T17:06:05Z</dcterms:created>
  <dcterms:modified xsi:type="dcterms:W3CDTF">2018-01-09T19:01:02Z</dcterms:modified>
</cp:coreProperties>
</file>